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08842521\Documents\MacRob\PD\Individualised feedback\"/>
    </mc:Choice>
  </mc:AlternateContent>
  <bookViews>
    <workbookView xWindow="0" yWindow="0" windowWidth="2040" windowHeight="0" tabRatio="855" activeTab="1"/>
  </bookViews>
  <sheets>
    <sheet name="Summary" sheetId="30" r:id="rId1"/>
    <sheet name="A01" sheetId="33" r:id="rId2"/>
    <sheet name="A02" sheetId="34" r:id="rId3"/>
    <sheet name="A03" sheetId="35" r:id="rId4"/>
    <sheet name="Grading" sheetId="19" r:id="rId5"/>
  </sheets>
  <definedNames>
    <definedName name="_xlnm._FilterDatabase" localSheetId="1" hidden="1">'A01'!$A$8:$D$36</definedName>
    <definedName name="_xlnm._FilterDatabase" localSheetId="2" hidden="1">'A02'!$A$7:$D$180</definedName>
    <definedName name="_xlnm._FilterDatabase" localSheetId="3" hidden="1">'A03'!$A$7:$D$180</definedName>
    <definedName name="_xlnm._FilterDatabase" localSheetId="0" hidden="1">Summary!$B$2:$E$30</definedName>
    <definedName name="Gradetable">Grading!$A$1:$B$10</definedName>
    <definedName name="interim_t1">Grading!$G$3:$H$11</definedName>
    <definedName name="ReportLevels">Grading!$G$2:$H$11</definedName>
  </definedNames>
  <calcPr calcId="162913"/>
  <customWorkbookViews>
    <customWorkbookView name="Filter 1" guid="{F6835721-9434-46B8-9E43-FDD2F90CE25A}" maximized="1" windowWidth="0" windowHeight="0" activeSheetId="0"/>
  </customWorkbookViews>
</workbook>
</file>

<file path=xl/calcChain.xml><?xml version="1.0" encoding="utf-8"?>
<calcChain xmlns="http://schemas.openxmlformats.org/spreadsheetml/2006/main">
  <c r="I4" i="30" l="1"/>
  <c r="J4" i="30"/>
  <c r="I5" i="30"/>
  <c r="J5" i="30"/>
  <c r="I6" i="30"/>
  <c r="J6" i="30"/>
  <c r="I7" i="30"/>
  <c r="J7" i="30"/>
  <c r="I8" i="30"/>
  <c r="J8" i="30"/>
  <c r="I9" i="30"/>
  <c r="J9" i="30"/>
  <c r="I10" i="30"/>
  <c r="J10" i="30"/>
  <c r="I11" i="30"/>
  <c r="J11" i="30"/>
  <c r="I12" i="30"/>
  <c r="J12" i="30"/>
  <c r="I13" i="30"/>
  <c r="J13" i="30"/>
  <c r="I14" i="30"/>
  <c r="J14" i="30"/>
  <c r="I15" i="30"/>
  <c r="J15" i="30"/>
  <c r="I16" i="30"/>
  <c r="J16" i="30"/>
  <c r="I17" i="30"/>
  <c r="J17" i="30"/>
  <c r="I18" i="30"/>
  <c r="J18" i="30"/>
  <c r="I19" i="30"/>
  <c r="J19" i="30"/>
  <c r="I20" i="30"/>
  <c r="J20" i="30"/>
  <c r="I21" i="30"/>
  <c r="J21" i="30"/>
  <c r="I22" i="30"/>
  <c r="J22" i="30"/>
  <c r="I23" i="30"/>
  <c r="J23" i="30"/>
  <c r="I24" i="30"/>
  <c r="J24" i="30"/>
  <c r="I25" i="30"/>
  <c r="J25" i="30"/>
  <c r="I26" i="30"/>
  <c r="J26" i="30"/>
  <c r="I27" i="30"/>
  <c r="J27" i="30"/>
  <c r="J3" i="30"/>
  <c r="I3" i="30"/>
  <c r="AX93" i="35"/>
  <c r="AX92" i="35"/>
  <c r="AX91" i="35"/>
  <c r="AX90" i="35"/>
  <c r="AX89" i="35"/>
  <c r="AX88" i="35"/>
  <c r="AX87" i="35"/>
  <c r="AX86" i="35"/>
  <c r="AX85" i="35"/>
  <c r="AX84" i="35"/>
  <c r="AX83" i="35"/>
  <c r="AX82" i="35"/>
  <c r="AX81" i="35"/>
  <c r="AX80" i="35"/>
  <c r="AX79" i="35"/>
  <c r="AX78" i="35"/>
  <c r="AX77" i="35"/>
  <c r="AX76" i="35"/>
  <c r="AX75" i="35"/>
  <c r="AX74" i="35"/>
  <c r="AX73" i="35"/>
  <c r="AX72" i="35"/>
  <c r="AX71" i="35"/>
  <c r="AX70" i="35"/>
  <c r="AX69" i="35"/>
  <c r="AX68" i="35"/>
  <c r="AX67" i="35"/>
  <c r="BO66" i="35"/>
  <c r="AX66" i="35"/>
  <c r="AX65" i="35"/>
  <c r="BP64" i="35"/>
  <c r="BL64" i="35"/>
  <c r="AX64" i="35"/>
  <c r="BP63" i="35"/>
  <c r="BL63" i="35"/>
  <c r="AX63" i="35"/>
  <c r="BP62" i="35"/>
  <c r="BL62" i="35"/>
  <c r="AX62" i="35"/>
  <c r="BP61" i="35"/>
  <c r="BL61" i="35"/>
  <c r="AX61" i="35"/>
  <c r="BP60" i="35"/>
  <c r="BL60" i="35"/>
  <c r="AX60" i="35"/>
  <c r="BP59" i="35"/>
  <c r="BL59" i="35"/>
  <c r="AX59" i="35"/>
  <c r="BP58" i="35"/>
  <c r="BL58" i="35"/>
  <c r="AX58" i="35"/>
  <c r="BP57" i="35"/>
  <c r="BL57" i="35"/>
  <c r="BL66" i="35" s="1"/>
  <c r="AX57" i="35"/>
  <c r="BP56" i="35"/>
  <c r="BL56" i="35"/>
  <c r="AX56" i="35"/>
  <c r="BP55" i="35"/>
  <c r="BL55" i="35"/>
  <c r="AX55" i="35"/>
  <c r="BP54" i="35"/>
  <c r="BP66" i="35" s="1"/>
  <c r="BL54" i="35"/>
  <c r="AX54" i="35"/>
  <c r="AU48" i="35"/>
  <c r="AT48" i="35"/>
  <c r="AR48" i="35"/>
  <c r="AQ48" i="35"/>
  <c r="AP48" i="35"/>
  <c r="AO48" i="35"/>
  <c r="AN48" i="35"/>
  <c r="AM48" i="35"/>
  <c r="AL48" i="35"/>
  <c r="AK48" i="35"/>
  <c r="AJ48" i="35"/>
  <c r="AI48" i="35"/>
  <c r="AH48" i="35"/>
  <c r="AG48" i="35"/>
  <c r="AF48" i="35"/>
  <c r="AE48" i="35"/>
  <c r="AD48" i="35"/>
  <c r="AC48" i="35"/>
  <c r="AB48" i="35"/>
  <c r="AA48" i="35"/>
  <c r="Z48" i="35"/>
  <c r="Y48" i="35"/>
  <c r="X48" i="35"/>
  <c r="W48" i="35"/>
  <c r="D36" i="35"/>
  <c r="C36" i="35"/>
  <c r="B36" i="35"/>
  <c r="A36" i="35"/>
  <c r="D35" i="35"/>
  <c r="C35" i="35"/>
  <c r="B35" i="35"/>
  <c r="A35" i="35"/>
  <c r="D34" i="35"/>
  <c r="C34" i="35"/>
  <c r="B34" i="35"/>
  <c r="A34" i="35"/>
  <c r="EK33" i="35"/>
  <c r="EJ33" i="35"/>
  <c r="EI33" i="35"/>
  <c r="EH33" i="35"/>
  <c r="EG33" i="35"/>
  <c r="EF33" i="35"/>
  <c r="EE33" i="35"/>
  <c r="ED33" i="35"/>
  <c r="EC33" i="35"/>
  <c r="EB33" i="35"/>
  <c r="EA33" i="35"/>
  <c r="DZ33" i="35"/>
  <c r="BI33" i="35"/>
  <c r="BG33" i="35"/>
  <c r="BE33" i="35"/>
  <c r="BH33" i="35" s="1"/>
  <c r="BC33" i="35"/>
  <c r="AY33" i="35"/>
  <c r="D33" i="35"/>
  <c r="C33" i="35"/>
  <c r="B33" i="35"/>
  <c r="A33" i="35"/>
  <c r="EK32" i="35"/>
  <c r="EJ32" i="35"/>
  <c r="EI32" i="35"/>
  <c r="EH32" i="35"/>
  <c r="EG32" i="35"/>
  <c r="EF32" i="35"/>
  <c r="EE32" i="35"/>
  <c r="ED32" i="35"/>
  <c r="EC32" i="35"/>
  <c r="EB32" i="35"/>
  <c r="EA32" i="35"/>
  <c r="DZ32" i="35"/>
  <c r="BI32" i="35"/>
  <c r="BE32" i="35"/>
  <c r="BH32" i="35" s="1"/>
  <c r="BC32" i="35"/>
  <c r="AY32" i="35"/>
  <c r="D32" i="35"/>
  <c r="C32" i="35"/>
  <c r="B32" i="35"/>
  <c r="A32" i="35"/>
  <c r="EK31" i="35"/>
  <c r="EJ31" i="35"/>
  <c r="EI31" i="35"/>
  <c r="EH31" i="35"/>
  <c r="EG31" i="35"/>
  <c r="EF31" i="35"/>
  <c r="EE31" i="35"/>
  <c r="ED31" i="35"/>
  <c r="EC31" i="35"/>
  <c r="EB31" i="35"/>
  <c r="EA31" i="35"/>
  <c r="DZ31" i="35"/>
  <c r="BI31" i="35"/>
  <c r="BG31" i="35"/>
  <c r="BB31" i="35" s="1"/>
  <c r="BF31" i="35"/>
  <c r="BE31" i="35"/>
  <c r="BH31" i="35" s="1"/>
  <c r="BC31" i="35"/>
  <c r="AY31" i="35"/>
  <c r="AX31" i="35"/>
  <c r="D31" i="35"/>
  <c r="C31" i="35"/>
  <c r="B31" i="35"/>
  <c r="A31" i="35"/>
  <c r="EK30" i="35"/>
  <c r="EJ30" i="35"/>
  <c r="EI30" i="35"/>
  <c r="EH30" i="35"/>
  <c r="EG30" i="35"/>
  <c r="EF30" i="35"/>
  <c r="EE30" i="35"/>
  <c r="ED30" i="35"/>
  <c r="EC30" i="35"/>
  <c r="EB30" i="35"/>
  <c r="EA30" i="35"/>
  <c r="DZ30" i="35"/>
  <c r="BI30" i="35"/>
  <c r="BG30" i="35"/>
  <c r="BB30" i="35" s="1"/>
  <c r="BF30" i="35"/>
  <c r="BE30" i="35"/>
  <c r="BH30" i="35" s="1"/>
  <c r="BC30" i="35"/>
  <c r="AY30" i="35"/>
  <c r="D30" i="35"/>
  <c r="C30" i="35"/>
  <c r="B30" i="35"/>
  <c r="A30" i="35"/>
  <c r="EK29" i="35"/>
  <c r="EJ29" i="35"/>
  <c r="EI29" i="35"/>
  <c r="EH29" i="35"/>
  <c r="EG29" i="35"/>
  <c r="EF29" i="35"/>
  <c r="EE29" i="35"/>
  <c r="ED29" i="35"/>
  <c r="EC29" i="35"/>
  <c r="EB29" i="35"/>
  <c r="EA29" i="35"/>
  <c r="DZ29" i="35"/>
  <c r="BI29" i="35"/>
  <c r="BH29" i="35"/>
  <c r="BG29" i="35"/>
  <c r="BF29" i="35"/>
  <c r="BE29" i="35"/>
  <c r="BC29" i="35"/>
  <c r="BB29" i="35"/>
  <c r="AY29" i="35"/>
  <c r="AX29" i="35"/>
  <c r="D29" i="35"/>
  <c r="C29" i="35"/>
  <c r="B29" i="35"/>
  <c r="A29" i="35"/>
  <c r="EK28" i="35"/>
  <c r="EJ28" i="35"/>
  <c r="EI28" i="35"/>
  <c r="EH28" i="35"/>
  <c r="EG28" i="35"/>
  <c r="EF28" i="35"/>
  <c r="EE28" i="35"/>
  <c r="ED28" i="35"/>
  <c r="EC28" i="35"/>
  <c r="EB28" i="35"/>
  <c r="EA28" i="35"/>
  <c r="DZ28" i="35"/>
  <c r="BI28" i="35"/>
  <c r="BH28" i="35"/>
  <c r="BG28" i="35"/>
  <c r="BB28" i="35" s="1"/>
  <c r="BF28" i="35"/>
  <c r="BE28" i="35"/>
  <c r="BC28" i="35"/>
  <c r="AY28" i="35"/>
  <c r="AX28" i="35"/>
  <c r="D28" i="35"/>
  <c r="C28" i="35"/>
  <c r="B28" i="35"/>
  <c r="A28" i="35"/>
  <c r="EK27" i="35"/>
  <c r="EJ27" i="35"/>
  <c r="EI27" i="35"/>
  <c r="EH27" i="35"/>
  <c r="EG27" i="35"/>
  <c r="EF27" i="35"/>
  <c r="EE27" i="35"/>
  <c r="ED27" i="35"/>
  <c r="EC27" i="35"/>
  <c r="EB27" i="35"/>
  <c r="EA27" i="35"/>
  <c r="DZ27" i="35"/>
  <c r="BI27" i="35"/>
  <c r="BE27" i="35"/>
  <c r="BF27" i="35" s="1"/>
  <c r="BC27" i="35"/>
  <c r="AY27" i="35"/>
  <c r="D27" i="35"/>
  <c r="C27" i="35"/>
  <c r="B27" i="35"/>
  <c r="A27" i="35"/>
  <c r="EK26" i="35"/>
  <c r="EJ26" i="35"/>
  <c r="EI26" i="35"/>
  <c r="EH26" i="35"/>
  <c r="EG26" i="35"/>
  <c r="EF26" i="35"/>
  <c r="EE26" i="35"/>
  <c r="ED26" i="35"/>
  <c r="EC26" i="35"/>
  <c r="EB26" i="35"/>
  <c r="EA26" i="35"/>
  <c r="DZ26" i="35"/>
  <c r="BI26" i="35"/>
  <c r="BH26" i="35"/>
  <c r="BG26" i="35"/>
  <c r="AX26" i="35" s="1"/>
  <c r="BF26" i="35"/>
  <c r="BE26" i="35"/>
  <c r="BC26" i="35"/>
  <c r="BB26" i="35"/>
  <c r="AY26" i="35"/>
  <c r="D26" i="35"/>
  <c r="C26" i="35"/>
  <c r="B26" i="35"/>
  <c r="A26" i="35"/>
  <c r="EK25" i="35"/>
  <c r="EJ25" i="35"/>
  <c r="EI25" i="35"/>
  <c r="EH25" i="35"/>
  <c r="EG25" i="35"/>
  <c r="EF25" i="35"/>
  <c r="EE25" i="35"/>
  <c r="ED25" i="35"/>
  <c r="EC25" i="35"/>
  <c r="EB25" i="35"/>
  <c r="EA25" i="35"/>
  <c r="DZ25" i="35"/>
  <c r="BI25" i="35"/>
  <c r="BE25" i="35"/>
  <c r="BC25" i="35"/>
  <c r="AY25" i="35"/>
  <c r="D25" i="35"/>
  <c r="C25" i="35"/>
  <c r="B25" i="35"/>
  <c r="A25" i="35"/>
  <c r="EK24" i="35"/>
  <c r="EJ24" i="35"/>
  <c r="EI24" i="35"/>
  <c r="EH24" i="35"/>
  <c r="EG24" i="35"/>
  <c r="EF24" i="35"/>
  <c r="EE24" i="35"/>
  <c r="ED24" i="35"/>
  <c r="EC24" i="35"/>
  <c r="EB24" i="35"/>
  <c r="EA24" i="35"/>
  <c r="DZ24" i="35"/>
  <c r="BI24" i="35"/>
  <c r="BH24" i="35"/>
  <c r="BE24" i="35"/>
  <c r="BC24" i="35"/>
  <c r="AY24" i="35"/>
  <c r="D24" i="35"/>
  <c r="C24" i="35"/>
  <c r="B24" i="35"/>
  <c r="A24" i="35"/>
  <c r="EK23" i="35"/>
  <c r="EJ23" i="35"/>
  <c r="EI23" i="35"/>
  <c r="EH23" i="35"/>
  <c r="EG23" i="35"/>
  <c r="EF23" i="35"/>
  <c r="EE23" i="35"/>
  <c r="ED23" i="35"/>
  <c r="EC23" i="35"/>
  <c r="EB23" i="35"/>
  <c r="EA23" i="35"/>
  <c r="DZ23" i="35"/>
  <c r="BI23" i="35"/>
  <c r="BG23" i="35"/>
  <c r="BB23" i="35" s="1"/>
  <c r="BF23" i="35"/>
  <c r="BE23" i="35"/>
  <c r="BH23" i="35" s="1"/>
  <c r="BC23" i="35"/>
  <c r="AY23" i="35"/>
  <c r="AX23" i="35"/>
  <c r="D23" i="35"/>
  <c r="C23" i="35"/>
  <c r="B23" i="35"/>
  <c r="A23" i="35"/>
  <c r="EK22" i="35"/>
  <c r="EJ22" i="35"/>
  <c r="EI22" i="35"/>
  <c r="EH22" i="35"/>
  <c r="EG22" i="35"/>
  <c r="EF22" i="35"/>
  <c r="EE22" i="35"/>
  <c r="ED22" i="35"/>
  <c r="EC22" i="35"/>
  <c r="EB22" i="35"/>
  <c r="EA22" i="35"/>
  <c r="DZ22" i="35"/>
  <c r="BI22" i="35"/>
  <c r="BH22" i="35"/>
  <c r="BG22" i="35"/>
  <c r="BB22" i="35" s="1"/>
  <c r="BF22" i="35"/>
  <c r="BE22" i="35"/>
  <c r="BC22" i="35"/>
  <c r="AY22" i="35"/>
  <c r="D22" i="35"/>
  <c r="C22" i="35"/>
  <c r="B22" i="35"/>
  <c r="A22" i="35"/>
  <c r="EK21" i="35"/>
  <c r="EJ21" i="35"/>
  <c r="EI21" i="35"/>
  <c r="EH21" i="35"/>
  <c r="EG21" i="35"/>
  <c r="EF21" i="35"/>
  <c r="EE21" i="35"/>
  <c r="ED21" i="35"/>
  <c r="EC21" i="35"/>
  <c r="EB21" i="35"/>
  <c r="EA21" i="35"/>
  <c r="DZ21" i="35"/>
  <c r="BI21" i="35"/>
  <c r="BE21" i="35"/>
  <c r="BH21" i="35" s="1"/>
  <c r="BC21" i="35"/>
  <c r="AY21" i="35"/>
  <c r="D21" i="35"/>
  <c r="C21" i="35"/>
  <c r="B21" i="35"/>
  <c r="A21" i="35"/>
  <c r="EK20" i="35"/>
  <c r="EJ20" i="35"/>
  <c r="EI20" i="35"/>
  <c r="EH20" i="35"/>
  <c r="EG20" i="35"/>
  <c r="EF20" i="35"/>
  <c r="EE20" i="35"/>
  <c r="ED20" i="35"/>
  <c r="EC20" i="35"/>
  <c r="EB20" i="35"/>
  <c r="EA20" i="35"/>
  <c r="DZ20" i="35"/>
  <c r="BI20" i="35"/>
  <c r="BH20" i="35"/>
  <c r="BE20" i="35"/>
  <c r="BF20" i="35" s="1"/>
  <c r="BC20" i="35"/>
  <c r="AY20" i="35"/>
  <c r="D20" i="35"/>
  <c r="C20" i="35"/>
  <c r="B20" i="35"/>
  <c r="A20" i="35"/>
  <c r="EK19" i="35"/>
  <c r="EJ19" i="35"/>
  <c r="EI19" i="35"/>
  <c r="EH19" i="35"/>
  <c r="EG19" i="35"/>
  <c r="EF19" i="35"/>
  <c r="EE19" i="35"/>
  <c r="ED19" i="35"/>
  <c r="EC19" i="35"/>
  <c r="EB19" i="35"/>
  <c r="EA19" i="35"/>
  <c r="DZ19" i="35"/>
  <c r="BI19" i="35"/>
  <c r="BG19" i="35"/>
  <c r="BE19" i="35"/>
  <c r="BH19" i="35" s="1"/>
  <c r="BC19" i="35"/>
  <c r="AY19" i="35"/>
  <c r="D19" i="35"/>
  <c r="C19" i="35"/>
  <c r="B19" i="35"/>
  <c r="A19" i="35"/>
  <c r="EK18" i="35"/>
  <c r="EJ18" i="35"/>
  <c r="EI18" i="35"/>
  <c r="EH18" i="35"/>
  <c r="EG18" i="35"/>
  <c r="EF18" i="35"/>
  <c r="EE18" i="35"/>
  <c r="ED18" i="35"/>
  <c r="EC18" i="35"/>
  <c r="EB18" i="35"/>
  <c r="EA18" i="35"/>
  <c r="DZ18" i="35"/>
  <c r="BI18" i="35"/>
  <c r="BH18" i="35"/>
  <c r="BG18" i="35"/>
  <c r="AX18" i="35" s="1"/>
  <c r="BF18" i="35"/>
  <c r="BE18" i="35"/>
  <c r="BC18" i="35"/>
  <c r="AY18" i="35"/>
  <c r="D18" i="35"/>
  <c r="C18" i="35"/>
  <c r="B18" i="35"/>
  <c r="A18" i="35"/>
  <c r="EK17" i="35"/>
  <c r="EJ17" i="35"/>
  <c r="EI17" i="35"/>
  <c r="EH17" i="35"/>
  <c r="EG17" i="35"/>
  <c r="EF17" i="35"/>
  <c r="EE17" i="35"/>
  <c r="ED17" i="35"/>
  <c r="EC17" i="35"/>
  <c r="EB17" i="35"/>
  <c r="EA17" i="35"/>
  <c r="DZ17" i="35"/>
  <c r="BI17" i="35"/>
  <c r="BH17" i="35"/>
  <c r="BG17" i="35"/>
  <c r="BB17" i="35" s="1"/>
  <c r="BF17" i="35"/>
  <c r="BE17" i="35"/>
  <c r="BC17" i="35"/>
  <c r="AY17" i="35"/>
  <c r="AX17" i="35"/>
  <c r="D17" i="35"/>
  <c r="C17" i="35"/>
  <c r="B17" i="35"/>
  <c r="A17" i="35"/>
  <c r="EK16" i="35"/>
  <c r="EJ16" i="35"/>
  <c r="EI16" i="35"/>
  <c r="EH16" i="35"/>
  <c r="EG16" i="35"/>
  <c r="EF16" i="35"/>
  <c r="EE16" i="35"/>
  <c r="ED16" i="35"/>
  <c r="EC16" i="35"/>
  <c r="EB16" i="35"/>
  <c r="EA16" i="35"/>
  <c r="DZ16" i="35"/>
  <c r="BI16" i="35"/>
  <c r="BE16" i="35"/>
  <c r="BC16" i="35"/>
  <c r="AY16" i="35"/>
  <c r="D16" i="35"/>
  <c r="C16" i="35"/>
  <c r="B16" i="35"/>
  <c r="A16" i="35"/>
  <c r="EK15" i="35"/>
  <c r="EJ15" i="35"/>
  <c r="EI15" i="35"/>
  <c r="EH15" i="35"/>
  <c r="EG15" i="35"/>
  <c r="EF15" i="35"/>
  <c r="EE15" i="35"/>
  <c r="ED15" i="35"/>
  <c r="EC15" i="35"/>
  <c r="EB15" i="35"/>
  <c r="EA15" i="35"/>
  <c r="DZ15" i="35"/>
  <c r="BI15" i="35"/>
  <c r="BH15" i="35"/>
  <c r="BG15" i="35"/>
  <c r="AX15" i="35" s="1"/>
  <c r="BF15" i="35"/>
  <c r="BE15" i="35"/>
  <c r="BC15" i="35"/>
  <c r="BB15" i="35"/>
  <c r="AY15" i="35"/>
  <c r="D15" i="35"/>
  <c r="C15" i="35"/>
  <c r="B15" i="35"/>
  <c r="A15" i="35"/>
  <c r="EK14" i="35"/>
  <c r="EJ14" i="35"/>
  <c r="EI14" i="35"/>
  <c r="EH14" i="35"/>
  <c r="EG14" i="35"/>
  <c r="EF14" i="35"/>
  <c r="EE14" i="35"/>
  <c r="ED14" i="35"/>
  <c r="EC14" i="35"/>
  <c r="EB14" i="35"/>
  <c r="EA14" i="35"/>
  <c r="DZ14" i="35"/>
  <c r="BI14" i="35"/>
  <c r="BH14" i="35"/>
  <c r="BG14" i="35"/>
  <c r="BB14" i="35" s="1"/>
  <c r="BE14" i="35"/>
  <c r="BF14" i="35" s="1"/>
  <c r="BC14" i="35"/>
  <c r="AY14" i="35"/>
  <c r="AX14" i="35"/>
  <c r="D14" i="35"/>
  <c r="C14" i="35"/>
  <c r="B14" i="35"/>
  <c r="A14" i="35"/>
  <c r="EK13" i="35"/>
  <c r="EJ13" i="35"/>
  <c r="EI13" i="35"/>
  <c r="EH13" i="35"/>
  <c r="EG13" i="35"/>
  <c r="EF13" i="35"/>
  <c r="EE13" i="35"/>
  <c r="ED13" i="35"/>
  <c r="EC13" i="35"/>
  <c r="EB13" i="35"/>
  <c r="EA13" i="35"/>
  <c r="DZ13" i="35"/>
  <c r="BI13" i="35"/>
  <c r="BH13" i="35"/>
  <c r="BG13" i="35"/>
  <c r="BB13" i="35" s="1"/>
  <c r="BF13" i="35"/>
  <c r="BE13" i="35"/>
  <c r="BC13" i="35"/>
  <c r="AY13" i="35"/>
  <c r="D13" i="35"/>
  <c r="C13" i="35"/>
  <c r="B13" i="35"/>
  <c r="A13" i="35"/>
  <c r="EK12" i="35"/>
  <c r="EJ12" i="35"/>
  <c r="EI12" i="35"/>
  <c r="EH12" i="35"/>
  <c r="EG12" i="35"/>
  <c r="EF12" i="35"/>
  <c r="EE12" i="35"/>
  <c r="ED12" i="35"/>
  <c r="EC12" i="35"/>
  <c r="EB12" i="35"/>
  <c r="EA12" i="35"/>
  <c r="DZ12" i="35"/>
  <c r="BI12" i="35"/>
  <c r="BH12" i="35"/>
  <c r="BE12" i="35"/>
  <c r="BG12" i="35" s="1"/>
  <c r="BC12" i="35"/>
  <c r="AY12" i="35"/>
  <c r="D12" i="35"/>
  <c r="C12" i="35"/>
  <c r="B12" i="35"/>
  <c r="A12" i="35"/>
  <c r="EK11" i="35"/>
  <c r="EJ11" i="35"/>
  <c r="EI11" i="35"/>
  <c r="EH11" i="35"/>
  <c r="EG11" i="35"/>
  <c r="EF11" i="35"/>
  <c r="EE11" i="35"/>
  <c r="ED11" i="35"/>
  <c r="EC11" i="35"/>
  <c r="EB11" i="35"/>
  <c r="EA11" i="35"/>
  <c r="DZ11" i="35"/>
  <c r="BI11" i="35"/>
  <c r="AX11" i="35" s="1"/>
  <c r="BG11" i="35"/>
  <c r="BB11" i="35" s="1"/>
  <c r="BF11" i="35"/>
  <c r="BE11" i="35"/>
  <c r="BH11" i="35" s="1"/>
  <c r="BC11" i="35"/>
  <c r="AY11" i="35"/>
  <c r="D11" i="35"/>
  <c r="C11" i="35"/>
  <c r="B11" i="35"/>
  <c r="A11" i="35"/>
  <c r="EK10" i="35"/>
  <c r="EJ10" i="35"/>
  <c r="EI10" i="35"/>
  <c r="EH10" i="35"/>
  <c r="EG10" i="35"/>
  <c r="EF10" i="35"/>
  <c r="EE10" i="35"/>
  <c r="ED10" i="35"/>
  <c r="EC10" i="35"/>
  <c r="EB10" i="35"/>
  <c r="EA10" i="35"/>
  <c r="DZ10" i="35"/>
  <c r="BI10" i="35"/>
  <c r="BH10" i="35"/>
  <c r="BG10" i="35"/>
  <c r="BB10" i="35" s="1"/>
  <c r="BE10" i="35"/>
  <c r="BF10" i="35" s="1"/>
  <c r="BC10" i="35"/>
  <c r="AY10" i="35"/>
  <c r="D10" i="35"/>
  <c r="C10" i="35"/>
  <c r="B10" i="35"/>
  <c r="A10" i="35"/>
  <c r="EK9" i="35"/>
  <c r="EJ9" i="35"/>
  <c r="EI9" i="35"/>
  <c r="EH9" i="35"/>
  <c r="EG9" i="35"/>
  <c r="EF9" i="35"/>
  <c r="EE9" i="35"/>
  <c r="ED9" i="35"/>
  <c r="EC9" i="35"/>
  <c r="EB9" i="35"/>
  <c r="EA9" i="35"/>
  <c r="DZ9" i="35"/>
  <c r="BI9" i="35"/>
  <c r="BE9" i="35"/>
  <c r="BE7" i="35" s="1"/>
  <c r="BH7" i="35" s="1"/>
  <c r="BC9" i="35"/>
  <c r="AY9" i="35"/>
  <c r="D9" i="35"/>
  <c r="C9" i="35"/>
  <c r="B9" i="35"/>
  <c r="A9" i="35"/>
  <c r="AR8" i="35"/>
  <c r="AQ8" i="35"/>
  <c r="AP8" i="35"/>
  <c r="AO8" i="35"/>
  <c r="AN8" i="35"/>
  <c r="AM8" i="35"/>
  <c r="AL8" i="35"/>
  <c r="AK8" i="35"/>
  <c r="AJ8" i="35"/>
  <c r="AI8" i="35"/>
  <c r="AH8" i="35"/>
  <c r="AG8" i="35"/>
  <c r="AF8" i="35"/>
  <c r="AE8" i="35"/>
  <c r="AD8" i="35"/>
  <c r="AC8" i="35"/>
  <c r="AB8" i="35"/>
  <c r="AA8" i="35"/>
  <c r="Z8" i="35"/>
  <c r="Y8" i="35"/>
  <c r="X8" i="35"/>
  <c r="W8" i="35"/>
  <c r="V8" i="35"/>
  <c r="U8" i="35"/>
  <c r="T8" i="35"/>
  <c r="S8" i="35"/>
  <c r="R8" i="35"/>
  <c r="Q8" i="35"/>
  <c r="P8" i="35"/>
  <c r="O8" i="35"/>
  <c r="N8" i="35"/>
  <c r="M8" i="35"/>
  <c r="L8" i="35"/>
  <c r="K8" i="35"/>
  <c r="J8" i="35"/>
  <c r="I8" i="35"/>
  <c r="H8" i="35"/>
  <c r="G8" i="35"/>
  <c r="F8" i="35"/>
  <c r="E8" i="35"/>
  <c r="D8" i="35"/>
  <c r="C8" i="35"/>
  <c r="B8" i="35"/>
  <c r="A8" i="35"/>
  <c r="BL7" i="35"/>
  <c r="BN7" i="35" s="1"/>
  <c r="AU7" i="35"/>
  <c r="AT7" i="35"/>
  <c r="AS7" i="35"/>
  <c r="AR7" i="35"/>
  <c r="AQ7" i="35"/>
  <c r="AP7" i="35"/>
  <c r="AO7" i="35"/>
  <c r="AN7" i="35"/>
  <c r="AM7" i="35"/>
  <c r="AL7" i="35"/>
  <c r="AK7" i="35"/>
  <c r="AJ7" i="35"/>
  <c r="AI7" i="35"/>
  <c r="AH7" i="35"/>
  <c r="AG7" i="35"/>
  <c r="AF7" i="35"/>
  <c r="AE7" i="35"/>
  <c r="AD7" i="35"/>
  <c r="AC7" i="35"/>
  <c r="AB7" i="35"/>
  <c r="AA7" i="35"/>
  <c r="Z7" i="35"/>
  <c r="Y7" i="35"/>
  <c r="X7" i="35"/>
  <c r="W7" i="35"/>
  <c r="V7" i="35"/>
  <c r="U7" i="35"/>
  <c r="T7" i="35"/>
  <c r="S7" i="35"/>
  <c r="R7" i="35"/>
  <c r="Q7" i="35"/>
  <c r="P7" i="35"/>
  <c r="O7" i="35"/>
  <c r="N7" i="35"/>
  <c r="M7" i="35"/>
  <c r="L7" i="35"/>
  <c r="K7" i="35"/>
  <c r="J7" i="35"/>
  <c r="I7" i="35"/>
  <c r="H7" i="35"/>
  <c r="G7" i="35"/>
  <c r="F7" i="35"/>
  <c r="E7" i="35"/>
  <c r="ED6" i="35"/>
  <c r="DZ6" i="35"/>
  <c r="CT6" i="35"/>
  <c r="AU6" i="35"/>
  <c r="AT6" i="35"/>
  <c r="AS6" i="35"/>
  <c r="AR6" i="35"/>
  <c r="AQ6" i="35"/>
  <c r="AP6" i="35"/>
  <c r="AO6" i="35"/>
  <c r="AN6" i="35"/>
  <c r="AM6" i="35"/>
  <c r="AL6" i="35"/>
  <c r="AK6" i="35"/>
  <c r="AJ6" i="35"/>
  <c r="AI6" i="35"/>
  <c r="AH6" i="35"/>
  <c r="AG6" i="35"/>
  <c r="AF6" i="35"/>
  <c r="AE6" i="35"/>
  <c r="AD6" i="35"/>
  <c r="AC6" i="35"/>
  <c r="AB6" i="35"/>
  <c r="AA6" i="35"/>
  <c r="Z6" i="35"/>
  <c r="Y6" i="35"/>
  <c r="X6" i="35"/>
  <c r="W6" i="35"/>
  <c r="V6" i="35"/>
  <c r="U6" i="35"/>
  <c r="T6" i="35"/>
  <c r="S6" i="35"/>
  <c r="R6" i="35"/>
  <c r="Q6" i="35"/>
  <c r="P6" i="35"/>
  <c r="O6" i="35"/>
  <c r="N6" i="35"/>
  <c r="M6" i="35"/>
  <c r="L6" i="35"/>
  <c r="K6" i="35"/>
  <c r="J6" i="35"/>
  <c r="I6" i="35"/>
  <c r="H6" i="35"/>
  <c r="G6" i="35"/>
  <c r="F6" i="35"/>
  <c r="E6" i="35"/>
  <c r="BH5" i="35"/>
  <c r="BE5" i="35"/>
  <c r="AU5" i="35"/>
  <c r="AT5" i="35"/>
  <c r="AS5" i="35"/>
  <c r="AR5" i="35"/>
  <c r="AQ5" i="35"/>
  <c r="AP5" i="35"/>
  <c r="AO5" i="35"/>
  <c r="AN5" i="35"/>
  <c r="AM5" i="35"/>
  <c r="AL5" i="35"/>
  <c r="AK5" i="35"/>
  <c r="AJ5" i="35"/>
  <c r="AI5" i="35"/>
  <c r="AH5" i="35"/>
  <c r="AG5" i="35"/>
  <c r="AF5" i="35"/>
  <c r="AE5" i="35"/>
  <c r="AD5" i="35"/>
  <c r="AC5" i="35"/>
  <c r="AB5" i="35"/>
  <c r="AA5" i="35"/>
  <c r="Z5" i="35"/>
  <c r="Y5" i="35"/>
  <c r="X5" i="35"/>
  <c r="W5" i="35"/>
  <c r="V5" i="35"/>
  <c r="U5" i="35"/>
  <c r="T5" i="35"/>
  <c r="S5" i="35"/>
  <c r="R5" i="35"/>
  <c r="Q5" i="35"/>
  <c r="P5" i="35"/>
  <c r="O5" i="35"/>
  <c r="N5" i="35"/>
  <c r="M5" i="35"/>
  <c r="L5" i="35"/>
  <c r="K5" i="35"/>
  <c r="J5" i="35"/>
  <c r="I5" i="35"/>
  <c r="H5" i="35"/>
  <c r="G5" i="35"/>
  <c r="F5" i="35"/>
  <c r="E5" i="35"/>
  <c r="CR4" i="35"/>
  <c r="CQ4" i="35"/>
  <c r="CO4" i="35"/>
  <c r="CN4" i="35"/>
  <c r="CK4" i="35"/>
  <c r="CJ4" i="35"/>
  <c r="CI4" i="35"/>
  <c r="CF4" i="35"/>
  <c r="CE4" i="35"/>
  <c r="CD4" i="35"/>
  <c r="CP4" i="35" s="1"/>
  <c r="CC4" i="35"/>
  <c r="CB4" i="35"/>
  <c r="CA4" i="35"/>
  <c r="CM4" i="35" s="1"/>
  <c r="BZ4" i="35"/>
  <c r="CL4" i="35" s="1"/>
  <c r="BY4" i="35"/>
  <c r="BX4" i="35"/>
  <c r="BW4" i="35"/>
  <c r="BV4" i="35"/>
  <c r="CH4" i="35" s="1"/>
  <c r="BE4" i="35"/>
  <c r="BH4" i="35" s="1"/>
  <c r="AU4" i="35"/>
  <c r="AT4" i="35"/>
  <c r="AS4" i="35"/>
  <c r="AR4" i="35"/>
  <c r="AQ4" i="35"/>
  <c r="AP4" i="35"/>
  <c r="AO4" i="35"/>
  <c r="AN4" i="35"/>
  <c r="AM4" i="35"/>
  <c r="AL4" i="35"/>
  <c r="AK4" i="35"/>
  <c r="AJ4" i="35"/>
  <c r="AI4" i="35"/>
  <c r="AH4" i="35"/>
  <c r="AG4" i="35"/>
  <c r="AF4" i="35"/>
  <c r="AE4" i="35"/>
  <c r="AD4" i="35"/>
  <c r="AC4" i="35"/>
  <c r="AB4" i="35"/>
  <c r="AA4" i="35"/>
  <c r="Z4" i="35"/>
  <c r="Y4" i="35"/>
  <c r="X4" i="35"/>
  <c r="W4" i="35"/>
  <c r="V4" i="35"/>
  <c r="U4" i="35"/>
  <c r="T4" i="35"/>
  <c r="S4" i="35"/>
  <c r="R4" i="35"/>
  <c r="Q4" i="35"/>
  <c r="P4" i="35"/>
  <c r="O4" i="35"/>
  <c r="N4" i="35"/>
  <c r="M4" i="35"/>
  <c r="L4" i="35"/>
  <c r="K4" i="35"/>
  <c r="J4" i="35"/>
  <c r="I4" i="35"/>
  <c r="H4" i="35"/>
  <c r="G4" i="35"/>
  <c r="F4" i="35"/>
  <c r="E4" i="35"/>
  <c r="CR3" i="35"/>
  <c r="EH6" i="35" s="1"/>
  <c r="CQ3" i="35"/>
  <c r="CP3" i="35"/>
  <c r="CO3" i="35"/>
  <c r="DV6" i="35" s="1"/>
  <c r="CN3" i="35"/>
  <c r="DR6" i="35" s="1"/>
  <c r="CL3" i="35"/>
  <c r="DJ6" i="35" s="1"/>
  <c r="CK3" i="35"/>
  <c r="DF6" i="35" s="1"/>
  <c r="CH3" i="35"/>
  <c r="CF3" i="35"/>
  <c r="CE3" i="35"/>
  <c r="CE12" i="35" s="1"/>
  <c r="CD3" i="35"/>
  <c r="CC3" i="35"/>
  <c r="CB3" i="35"/>
  <c r="CA3" i="35"/>
  <c r="CM3" i="35" s="1"/>
  <c r="DN6" i="35" s="1"/>
  <c r="BZ3" i="35"/>
  <c r="BY3" i="35"/>
  <c r="BX3" i="35"/>
  <c r="CJ3" i="35" s="1"/>
  <c r="DB6" i="35" s="1"/>
  <c r="BW3" i="35"/>
  <c r="BW14" i="35" s="1"/>
  <c r="CI14" i="35" s="1"/>
  <c r="BV3" i="35"/>
  <c r="BE3" i="35"/>
  <c r="AV12" i="35" s="1"/>
  <c r="AR3" i="35"/>
  <c r="AQ3" i="35"/>
  <c r="AP3" i="35"/>
  <c r="AO3" i="35"/>
  <c r="AN3" i="35"/>
  <c r="AM3" i="35"/>
  <c r="AL3" i="35"/>
  <c r="AK3" i="35"/>
  <c r="AJ3" i="35"/>
  <c r="AI3" i="35"/>
  <c r="AH3" i="35"/>
  <c r="AG3" i="35"/>
  <c r="AF3" i="35"/>
  <c r="AE3" i="35"/>
  <c r="AD3" i="35"/>
  <c r="AC3" i="35"/>
  <c r="AB3" i="35"/>
  <c r="AA3" i="35"/>
  <c r="Z3" i="35"/>
  <c r="Y3" i="35"/>
  <c r="X3" i="35"/>
  <c r="W3" i="35"/>
  <c r="V3" i="35"/>
  <c r="U3" i="35"/>
  <c r="T3" i="35"/>
  <c r="S3" i="35"/>
  <c r="R3" i="35"/>
  <c r="Q3" i="35"/>
  <c r="P3" i="35"/>
  <c r="O3" i="35"/>
  <c r="N3" i="35"/>
  <c r="M3" i="35"/>
  <c r="L3" i="35"/>
  <c r="K3" i="35"/>
  <c r="J3" i="35"/>
  <c r="I3" i="35"/>
  <c r="H3" i="35"/>
  <c r="G3" i="35"/>
  <c r="BX17" i="35" s="1"/>
  <c r="CJ17" i="35" s="1"/>
  <c r="F3" i="35"/>
  <c r="E3" i="35"/>
  <c r="BW21" i="35" s="1"/>
  <c r="CI21" i="35" s="1"/>
  <c r="AR2" i="35"/>
  <c r="AQ2" i="35"/>
  <c r="AP2" i="35"/>
  <c r="AO2" i="35"/>
  <c r="AN2" i="35"/>
  <c r="AM2" i="35"/>
  <c r="AL2" i="35"/>
  <c r="AK2" i="35"/>
  <c r="AJ2" i="35"/>
  <c r="AI2" i="35"/>
  <c r="AH2" i="35"/>
  <c r="AG2" i="35"/>
  <c r="AF2" i="35"/>
  <c r="AE2" i="35"/>
  <c r="AD2" i="35"/>
  <c r="AC2" i="35"/>
  <c r="AB2" i="35"/>
  <c r="AA2" i="35"/>
  <c r="Z2" i="35"/>
  <c r="Y2" i="35"/>
  <c r="X2" i="35"/>
  <c r="W2" i="35"/>
  <c r="V2" i="35"/>
  <c r="U2" i="35"/>
  <c r="T2" i="35"/>
  <c r="S2" i="35"/>
  <c r="R2" i="35"/>
  <c r="Q2" i="35"/>
  <c r="P2" i="35"/>
  <c r="O2" i="35"/>
  <c r="N2" i="35"/>
  <c r="M2" i="35"/>
  <c r="L2" i="35"/>
  <c r="K2" i="35"/>
  <c r="J2" i="35"/>
  <c r="I2" i="35"/>
  <c r="H2" i="35"/>
  <c r="G2" i="35"/>
  <c r="F2" i="35"/>
  <c r="E2" i="35"/>
  <c r="AX93" i="34"/>
  <c r="AX92" i="34"/>
  <c r="AX91" i="34"/>
  <c r="AX90" i="34"/>
  <c r="AX89" i="34"/>
  <c r="AX88" i="34"/>
  <c r="AX87" i="34"/>
  <c r="AX86" i="34"/>
  <c r="AX85" i="34"/>
  <c r="AX84" i="34"/>
  <c r="AX83" i="34"/>
  <c r="AX82" i="34"/>
  <c r="AX81" i="34"/>
  <c r="AX80" i="34"/>
  <c r="AX79" i="34"/>
  <c r="AX78" i="34"/>
  <c r="AX77" i="34"/>
  <c r="AX76" i="34"/>
  <c r="AX75" i="34"/>
  <c r="AX74" i="34"/>
  <c r="AX73" i="34"/>
  <c r="AX72" i="34"/>
  <c r="AX71" i="34"/>
  <c r="AX70" i="34"/>
  <c r="AX69" i="34"/>
  <c r="AX68" i="34"/>
  <c r="AX67" i="34"/>
  <c r="BO66" i="34"/>
  <c r="AX66" i="34"/>
  <c r="AX65" i="34"/>
  <c r="BP64" i="34"/>
  <c r="BL64" i="34"/>
  <c r="AX64" i="34"/>
  <c r="BP63" i="34"/>
  <c r="BL63" i="34"/>
  <c r="AX63" i="34"/>
  <c r="BP62" i="34"/>
  <c r="BL62" i="34"/>
  <c r="AX62" i="34"/>
  <c r="BP61" i="34"/>
  <c r="BL61" i="34"/>
  <c r="AX61" i="34"/>
  <c r="BL60" i="34"/>
  <c r="AX60" i="34"/>
  <c r="BL59" i="34"/>
  <c r="AX59" i="34"/>
  <c r="BL58" i="34"/>
  <c r="AX58" i="34"/>
  <c r="BL57" i="34"/>
  <c r="AX57" i="34"/>
  <c r="BL56" i="34"/>
  <c r="AX56" i="34"/>
  <c r="BL55" i="34"/>
  <c r="AX55" i="34"/>
  <c r="BP54" i="34"/>
  <c r="BL54" i="34"/>
  <c r="AX54" i="34"/>
  <c r="AU48" i="34"/>
  <c r="AT48" i="34"/>
  <c r="AR48" i="34"/>
  <c r="AQ48" i="34"/>
  <c r="AP48" i="34"/>
  <c r="AO48" i="34"/>
  <c r="AN48" i="34"/>
  <c r="AM48" i="34"/>
  <c r="AL48" i="34"/>
  <c r="AK48" i="34"/>
  <c r="AJ48" i="34"/>
  <c r="AI48" i="34"/>
  <c r="AH48" i="34"/>
  <c r="AG48" i="34"/>
  <c r="AF48" i="34"/>
  <c r="AE48" i="34"/>
  <c r="AD48" i="34"/>
  <c r="AC48" i="34"/>
  <c r="AB48" i="34"/>
  <c r="AA48" i="34"/>
  <c r="Z48" i="34"/>
  <c r="Y48" i="34"/>
  <c r="X48" i="34"/>
  <c r="W48" i="34"/>
  <c r="D36" i="34"/>
  <c r="C36" i="34"/>
  <c r="B36" i="34"/>
  <c r="A36" i="34"/>
  <c r="D35" i="34"/>
  <c r="C35" i="34"/>
  <c r="B35" i="34"/>
  <c r="A35" i="34"/>
  <c r="D34" i="34"/>
  <c r="C34" i="34"/>
  <c r="B34" i="34"/>
  <c r="A34" i="34"/>
  <c r="EK33" i="34"/>
  <c r="EJ33" i="34"/>
  <c r="EI33" i="34"/>
  <c r="EH33" i="34"/>
  <c r="EG33" i="34"/>
  <c r="EF33" i="34"/>
  <c r="EE33" i="34"/>
  <c r="ED33" i="34"/>
  <c r="EC33" i="34"/>
  <c r="EB33" i="34"/>
  <c r="EA33" i="34"/>
  <c r="DZ33" i="34"/>
  <c r="BI33" i="34"/>
  <c r="BC33" i="34"/>
  <c r="D33" i="34"/>
  <c r="C33" i="34"/>
  <c r="B33" i="34"/>
  <c r="A33" i="34"/>
  <c r="EK32" i="34"/>
  <c r="EJ32" i="34"/>
  <c r="EI32" i="34"/>
  <c r="EH32" i="34"/>
  <c r="EG32" i="34"/>
  <c r="EF32" i="34"/>
  <c r="EE32" i="34"/>
  <c r="ED32" i="34"/>
  <c r="EC32" i="34"/>
  <c r="EB32" i="34"/>
  <c r="EA32" i="34"/>
  <c r="DZ32" i="34"/>
  <c r="BI32" i="34"/>
  <c r="BC32" i="34"/>
  <c r="D32" i="34"/>
  <c r="C32" i="34"/>
  <c r="B32" i="34"/>
  <c r="A32" i="34"/>
  <c r="EK31" i="34"/>
  <c r="EJ31" i="34"/>
  <c r="EI31" i="34"/>
  <c r="EH31" i="34"/>
  <c r="EG31" i="34"/>
  <c r="EF31" i="34"/>
  <c r="EE31" i="34"/>
  <c r="ED31" i="34"/>
  <c r="EC31" i="34"/>
  <c r="EB31" i="34"/>
  <c r="EA31" i="34"/>
  <c r="DZ31" i="34"/>
  <c r="BI31" i="34"/>
  <c r="BC31" i="34"/>
  <c r="D31" i="34"/>
  <c r="C31" i="34"/>
  <c r="B31" i="34"/>
  <c r="A31" i="34"/>
  <c r="EK30" i="34"/>
  <c r="EJ30" i="34"/>
  <c r="EI30" i="34"/>
  <c r="EH30" i="34"/>
  <c r="EG30" i="34"/>
  <c r="EF30" i="34"/>
  <c r="EE30" i="34"/>
  <c r="ED30" i="34"/>
  <c r="EC30" i="34"/>
  <c r="EB30" i="34"/>
  <c r="EA30" i="34"/>
  <c r="DZ30" i="34"/>
  <c r="BI30" i="34"/>
  <c r="BC30" i="34"/>
  <c r="D30" i="34"/>
  <c r="C30" i="34"/>
  <c r="B30" i="34"/>
  <c r="A30" i="34"/>
  <c r="EK29" i="34"/>
  <c r="EJ29" i="34"/>
  <c r="EI29" i="34"/>
  <c r="EH29" i="34"/>
  <c r="EG29" i="34"/>
  <c r="EF29" i="34"/>
  <c r="EE29" i="34"/>
  <c r="ED29" i="34"/>
  <c r="EC29" i="34"/>
  <c r="EB29" i="34"/>
  <c r="EA29" i="34"/>
  <c r="DZ29" i="34"/>
  <c r="BI29" i="34"/>
  <c r="BC29" i="34"/>
  <c r="D29" i="34"/>
  <c r="C29" i="34"/>
  <c r="B29" i="34"/>
  <c r="A29" i="34"/>
  <c r="EK28" i="34"/>
  <c r="EJ28" i="34"/>
  <c r="EI28" i="34"/>
  <c r="EH28" i="34"/>
  <c r="EG28" i="34"/>
  <c r="EF28" i="34"/>
  <c r="EE28" i="34"/>
  <c r="ED28" i="34"/>
  <c r="EC28" i="34"/>
  <c r="EB28" i="34"/>
  <c r="EA28" i="34"/>
  <c r="DZ28" i="34"/>
  <c r="BI28" i="34"/>
  <c r="BC28" i="34"/>
  <c r="D28" i="34"/>
  <c r="C28" i="34"/>
  <c r="B28" i="34"/>
  <c r="A28" i="34"/>
  <c r="EK27" i="34"/>
  <c r="EJ27" i="34"/>
  <c r="EI27" i="34"/>
  <c r="EH27" i="34"/>
  <c r="EG27" i="34"/>
  <c r="EF27" i="34"/>
  <c r="EE27" i="34"/>
  <c r="ED27" i="34"/>
  <c r="EC27" i="34"/>
  <c r="EB27" i="34"/>
  <c r="EA27" i="34"/>
  <c r="DZ27" i="34"/>
  <c r="BI27" i="34"/>
  <c r="BC27" i="34"/>
  <c r="D27" i="34"/>
  <c r="C27" i="34"/>
  <c r="B27" i="34"/>
  <c r="A27" i="34"/>
  <c r="EK26" i="34"/>
  <c r="EJ26" i="34"/>
  <c r="EI26" i="34"/>
  <c r="EH26" i="34"/>
  <c r="EG26" i="34"/>
  <c r="EF26" i="34"/>
  <c r="EE26" i="34"/>
  <c r="ED26" i="34"/>
  <c r="EC26" i="34"/>
  <c r="EB26" i="34"/>
  <c r="EA26" i="34"/>
  <c r="DZ26" i="34"/>
  <c r="BI26" i="34"/>
  <c r="BC26" i="34"/>
  <c r="D26" i="34"/>
  <c r="C26" i="34"/>
  <c r="B26" i="34"/>
  <c r="A26" i="34"/>
  <c r="EK25" i="34"/>
  <c r="EJ25" i="34"/>
  <c r="EI25" i="34"/>
  <c r="EH25" i="34"/>
  <c r="EG25" i="34"/>
  <c r="EF25" i="34"/>
  <c r="EE25" i="34"/>
  <c r="ED25" i="34"/>
  <c r="EC25" i="34"/>
  <c r="EB25" i="34"/>
  <c r="EA25" i="34"/>
  <c r="DZ25" i="34"/>
  <c r="BI25" i="34"/>
  <c r="BC25" i="34"/>
  <c r="D25" i="34"/>
  <c r="C25" i="34"/>
  <c r="B25" i="34"/>
  <c r="A25" i="34"/>
  <c r="EK24" i="34"/>
  <c r="EJ24" i="34"/>
  <c r="EI24" i="34"/>
  <c r="EH24" i="34"/>
  <c r="EG24" i="34"/>
  <c r="EF24" i="34"/>
  <c r="EE24" i="34"/>
  <c r="ED24" i="34"/>
  <c r="EC24" i="34"/>
  <c r="EB24" i="34"/>
  <c r="EA24" i="34"/>
  <c r="DZ24" i="34"/>
  <c r="BI24" i="34"/>
  <c r="BC24" i="34"/>
  <c r="D24" i="34"/>
  <c r="C24" i="34"/>
  <c r="B24" i="34"/>
  <c r="A24" i="34"/>
  <c r="EK23" i="34"/>
  <c r="EJ23" i="34"/>
  <c r="EI23" i="34"/>
  <c r="EH23" i="34"/>
  <c r="EG23" i="34"/>
  <c r="EF23" i="34"/>
  <c r="EE23" i="34"/>
  <c r="ED23" i="34"/>
  <c r="EC23" i="34"/>
  <c r="EB23" i="34"/>
  <c r="EA23" i="34"/>
  <c r="DZ23" i="34"/>
  <c r="BI23" i="34"/>
  <c r="BC23" i="34"/>
  <c r="D23" i="34"/>
  <c r="C23" i="34"/>
  <c r="B23" i="34"/>
  <c r="A23" i="34"/>
  <c r="EK22" i="34"/>
  <c r="EJ22" i="34"/>
  <c r="EI22" i="34"/>
  <c r="EH22" i="34"/>
  <c r="EG22" i="34"/>
  <c r="EF22" i="34"/>
  <c r="EE22" i="34"/>
  <c r="ED22" i="34"/>
  <c r="EC22" i="34"/>
  <c r="EB22" i="34"/>
  <c r="EA22" i="34"/>
  <c r="DZ22" i="34"/>
  <c r="BI22" i="34"/>
  <c r="BC22" i="34"/>
  <c r="D22" i="34"/>
  <c r="C22" i="34"/>
  <c r="B22" i="34"/>
  <c r="A22" i="34"/>
  <c r="EK21" i="34"/>
  <c r="EJ21" i="34"/>
  <c r="EI21" i="34"/>
  <c r="EH21" i="34"/>
  <c r="EG21" i="34"/>
  <c r="EF21" i="34"/>
  <c r="EE21" i="34"/>
  <c r="ED21" i="34"/>
  <c r="EC21" i="34"/>
  <c r="EB21" i="34"/>
  <c r="EA21" i="34"/>
  <c r="DZ21" i="34"/>
  <c r="BI21" i="34"/>
  <c r="BC21" i="34"/>
  <c r="D21" i="34"/>
  <c r="C21" i="34"/>
  <c r="B21" i="34"/>
  <c r="A21" i="34"/>
  <c r="EK20" i="34"/>
  <c r="EJ20" i="34"/>
  <c r="EI20" i="34"/>
  <c r="EH20" i="34"/>
  <c r="EG20" i="34"/>
  <c r="EF20" i="34"/>
  <c r="EE20" i="34"/>
  <c r="ED20" i="34"/>
  <c r="EC20" i="34"/>
  <c r="EB20" i="34"/>
  <c r="EA20" i="34"/>
  <c r="DZ20" i="34"/>
  <c r="BI20" i="34"/>
  <c r="BC20" i="34"/>
  <c r="D20" i="34"/>
  <c r="C20" i="34"/>
  <c r="B20" i="34"/>
  <c r="A20" i="34"/>
  <c r="EK19" i="34"/>
  <c r="EJ19" i="34"/>
  <c r="EI19" i="34"/>
  <c r="EH19" i="34"/>
  <c r="EG19" i="34"/>
  <c r="EF19" i="34"/>
  <c r="EE19" i="34"/>
  <c r="ED19" i="34"/>
  <c r="EC19" i="34"/>
  <c r="EB19" i="34"/>
  <c r="EA19" i="34"/>
  <c r="DZ19" i="34"/>
  <c r="BI19" i="34"/>
  <c r="BC19" i="34"/>
  <c r="D19" i="34"/>
  <c r="C19" i="34"/>
  <c r="B19" i="34"/>
  <c r="A19" i="34"/>
  <c r="EK18" i="34"/>
  <c r="EJ18" i="34"/>
  <c r="EI18" i="34"/>
  <c r="EH18" i="34"/>
  <c r="EG18" i="34"/>
  <c r="EF18" i="34"/>
  <c r="EE18" i="34"/>
  <c r="ED18" i="34"/>
  <c r="EC18" i="34"/>
  <c r="EB18" i="34"/>
  <c r="EA18" i="34"/>
  <c r="DZ18" i="34"/>
  <c r="BI18" i="34"/>
  <c r="BC18" i="34"/>
  <c r="D18" i="34"/>
  <c r="C18" i="34"/>
  <c r="B18" i="34"/>
  <c r="A18" i="34"/>
  <c r="EK17" i="34"/>
  <c r="EJ17" i="34"/>
  <c r="EI17" i="34"/>
  <c r="EH17" i="34"/>
  <c r="EG17" i="34"/>
  <c r="EF17" i="34"/>
  <c r="EE17" i="34"/>
  <c r="ED17" i="34"/>
  <c r="EC17" i="34"/>
  <c r="EB17" i="34"/>
  <c r="EA17" i="34"/>
  <c r="DZ17" i="34"/>
  <c r="BI17" i="34"/>
  <c r="BC17" i="34"/>
  <c r="D17" i="34"/>
  <c r="C17" i="34"/>
  <c r="B17" i="34"/>
  <c r="A17" i="34"/>
  <c r="EK16" i="34"/>
  <c r="EJ16" i="34"/>
  <c r="EI16" i="34"/>
  <c r="EH16" i="34"/>
  <c r="EG16" i="34"/>
  <c r="EF16" i="34"/>
  <c r="EE16" i="34"/>
  <c r="ED16" i="34"/>
  <c r="EC16" i="34"/>
  <c r="EB16" i="34"/>
  <c r="EA16" i="34"/>
  <c r="DZ16" i="34"/>
  <c r="BI16" i="34"/>
  <c r="BC16" i="34"/>
  <c r="D16" i="34"/>
  <c r="C16" i="34"/>
  <c r="B16" i="34"/>
  <c r="A16" i="34"/>
  <c r="EK15" i="34"/>
  <c r="EJ15" i="34"/>
  <c r="EI15" i="34"/>
  <c r="EH15" i="34"/>
  <c r="EG15" i="34"/>
  <c r="EF15" i="34"/>
  <c r="EE15" i="34"/>
  <c r="ED15" i="34"/>
  <c r="EC15" i="34"/>
  <c r="EB15" i="34"/>
  <c r="EA15" i="34"/>
  <c r="DZ15" i="34"/>
  <c r="BI15" i="34"/>
  <c r="BC15" i="34"/>
  <c r="D15" i="34"/>
  <c r="C15" i="34"/>
  <c r="B15" i="34"/>
  <c r="A15" i="34"/>
  <c r="EK14" i="34"/>
  <c r="EJ14" i="34"/>
  <c r="EI14" i="34"/>
  <c r="EH14" i="34"/>
  <c r="EG14" i="34"/>
  <c r="EF14" i="34"/>
  <c r="EE14" i="34"/>
  <c r="ED14" i="34"/>
  <c r="EC14" i="34"/>
  <c r="EB14" i="34"/>
  <c r="EA14" i="34"/>
  <c r="DZ14" i="34"/>
  <c r="BI14" i="34"/>
  <c r="BC14" i="34"/>
  <c r="D14" i="34"/>
  <c r="C14" i="34"/>
  <c r="B14" i="34"/>
  <c r="A14" i="34"/>
  <c r="EK13" i="34"/>
  <c r="EJ13" i="34"/>
  <c r="EI13" i="34"/>
  <c r="EH13" i="34"/>
  <c r="EG13" i="34"/>
  <c r="EF13" i="34"/>
  <c r="EE13" i="34"/>
  <c r="ED13" i="34"/>
  <c r="EC13" i="34"/>
  <c r="EB13" i="34"/>
  <c r="EA13" i="34"/>
  <c r="DZ13" i="34"/>
  <c r="BI13" i="34"/>
  <c r="BC13" i="34"/>
  <c r="D13" i="34"/>
  <c r="C13" i="34"/>
  <c r="B13" i="34"/>
  <c r="A13" i="34"/>
  <c r="EK12" i="34"/>
  <c r="EJ12" i="34"/>
  <c r="EI12" i="34"/>
  <c r="EH12" i="34"/>
  <c r="EG12" i="34"/>
  <c r="EF12" i="34"/>
  <c r="EE12" i="34"/>
  <c r="ED12" i="34"/>
  <c r="EC12" i="34"/>
  <c r="EB12" i="34"/>
  <c r="EA12" i="34"/>
  <c r="DZ12" i="34"/>
  <c r="BI12" i="34"/>
  <c r="BC12" i="34"/>
  <c r="D12" i="34"/>
  <c r="C12" i="34"/>
  <c r="B12" i="34"/>
  <c r="A12" i="34"/>
  <c r="EK11" i="34"/>
  <c r="EJ11" i="34"/>
  <c r="EI11" i="34"/>
  <c r="EH11" i="34"/>
  <c r="EG11" i="34"/>
  <c r="EF11" i="34"/>
  <c r="EE11" i="34"/>
  <c r="ED11" i="34"/>
  <c r="EC11" i="34"/>
  <c r="EB11" i="34"/>
  <c r="EA11" i="34"/>
  <c r="DZ11" i="34"/>
  <c r="BI11" i="34"/>
  <c r="BC11" i="34"/>
  <c r="D11" i="34"/>
  <c r="C11" i="34"/>
  <c r="B11" i="34"/>
  <c r="A11" i="34"/>
  <c r="EK10" i="34"/>
  <c r="EJ10" i="34"/>
  <c r="EI10" i="34"/>
  <c r="EH10" i="34"/>
  <c r="EG10" i="34"/>
  <c r="EF10" i="34"/>
  <c r="EE10" i="34"/>
  <c r="ED10" i="34"/>
  <c r="EC10" i="34"/>
  <c r="EB10" i="34"/>
  <c r="EA10" i="34"/>
  <c r="DZ10" i="34"/>
  <c r="BI10" i="34"/>
  <c r="BC10" i="34"/>
  <c r="D10" i="34"/>
  <c r="C10" i="34"/>
  <c r="B10" i="34"/>
  <c r="A10" i="34"/>
  <c r="EK9" i="34"/>
  <c r="EJ9" i="34"/>
  <c r="EI9" i="34"/>
  <c r="EH9" i="34"/>
  <c r="EG9" i="34"/>
  <c r="EF9" i="34"/>
  <c r="EE9" i="34"/>
  <c r="ED9" i="34"/>
  <c r="EC9" i="34"/>
  <c r="EB9" i="34"/>
  <c r="EA9" i="34"/>
  <c r="DZ9" i="34"/>
  <c r="BI9" i="34"/>
  <c r="BC9" i="34"/>
  <c r="D9" i="34"/>
  <c r="C9" i="34"/>
  <c r="B9" i="34"/>
  <c r="A9" i="34"/>
  <c r="AR8" i="34"/>
  <c r="AQ8" i="34"/>
  <c r="AP8" i="34"/>
  <c r="AO8" i="34"/>
  <c r="AN8" i="34"/>
  <c r="AM8" i="34"/>
  <c r="AL8" i="34"/>
  <c r="AK8" i="34"/>
  <c r="AJ8" i="34"/>
  <c r="AI8" i="34"/>
  <c r="AH8" i="34"/>
  <c r="AG8" i="34"/>
  <c r="AF8" i="34"/>
  <c r="AE8" i="34"/>
  <c r="AD8" i="34"/>
  <c r="AC8" i="34"/>
  <c r="AB8" i="34"/>
  <c r="AA8" i="34"/>
  <c r="Z8" i="34"/>
  <c r="Y8" i="34"/>
  <c r="X8" i="34"/>
  <c r="W8" i="34"/>
  <c r="V8" i="34"/>
  <c r="U8" i="34"/>
  <c r="T8" i="34"/>
  <c r="S8" i="34"/>
  <c r="R8" i="34"/>
  <c r="Q8" i="34"/>
  <c r="P8" i="34"/>
  <c r="O8" i="34"/>
  <c r="N8" i="34"/>
  <c r="M8" i="34"/>
  <c r="L8" i="34"/>
  <c r="K8" i="34"/>
  <c r="J8" i="34"/>
  <c r="I8" i="34"/>
  <c r="H8" i="34"/>
  <c r="AY10" i="34" s="1"/>
  <c r="G8" i="34"/>
  <c r="F8" i="34"/>
  <c r="BE10" i="34" s="1"/>
  <c r="E8" i="34"/>
  <c r="D8" i="34"/>
  <c r="C8" i="34"/>
  <c r="B8" i="34"/>
  <c r="A8" i="34"/>
  <c r="BN7" i="34"/>
  <c r="BL7" i="34"/>
  <c r="AU7" i="34"/>
  <c r="AT7" i="34"/>
  <c r="AS7" i="34"/>
  <c r="AR7" i="34"/>
  <c r="AQ7" i="34"/>
  <c r="AP7" i="34"/>
  <c r="AO7" i="34"/>
  <c r="AN7" i="34"/>
  <c r="AM7" i="34"/>
  <c r="AL7" i="34"/>
  <c r="AK7" i="34"/>
  <c r="AJ7" i="34"/>
  <c r="AI7" i="34"/>
  <c r="AH7" i="34"/>
  <c r="AG7" i="34"/>
  <c r="AF7" i="34"/>
  <c r="AE7" i="34"/>
  <c r="AD7" i="34"/>
  <c r="AC7" i="34"/>
  <c r="AB7" i="34"/>
  <c r="AA7" i="34"/>
  <c r="Z7" i="34"/>
  <c r="Y7" i="34"/>
  <c r="X7" i="34"/>
  <c r="W7" i="34"/>
  <c r="V7" i="34"/>
  <c r="U7" i="34"/>
  <c r="T7" i="34"/>
  <c r="S7" i="34"/>
  <c r="R7" i="34"/>
  <c r="Q7" i="34"/>
  <c r="P7" i="34"/>
  <c r="O7" i="34"/>
  <c r="N7" i="34"/>
  <c r="M7" i="34"/>
  <c r="L7" i="34"/>
  <c r="K7" i="34"/>
  <c r="J7" i="34"/>
  <c r="I7" i="34"/>
  <c r="H7" i="34"/>
  <c r="G7" i="34"/>
  <c r="F7" i="34"/>
  <c r="E7" i="34"/>
  <c r="AU6" i="34"/>
  <c r="AT6" i="34"/>
  <c r="AS6" i="34"/>
  <c r="AR6" i="34"/>
  <c r="AQ6" i="34"/>
  <c r="AP6" i="34"/>
  <c r="AO6"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6" i="34"/>
  <c r="M6" i="34"/>
  <c r="L6" i="34"/>
  <c r="K6" i="34"/>
  <c r="J6" i="34"/>
  <c r="I6" i="34"/>
  <c r="H6" i="34"/>
  <c r="G6" i="34"/>
  <c r="F6" i="34"/>
  <c r="E6" i="34"/>
  <c r="AU5" i="34"/>
  <c r="AT5" i="34"/>
  <c r="AS5" i="34"/>
  <c r="AR5" i="34"/>
  <c r="AQ5" i="34"/>
  <c r="AP5" i="34"/>
  <c r="AO5" i="34"/>
  <c r="AN5" i="34"/>
  <c r="AM5" i="34"/>
  <c r="AL5" i="34"/>
  <c r="AK5" i="34"/>
  <c r="AJ5" i="34"/>
  <c r="AI5" i="34"/>
  <c r="AH5" i="34"/>
  <c r="AG5" i="34"/>
  <c r="AF5" i="34"/>
  <c r="AE5" i="34"/>
  <c r="AD5" i="34"/>
  <c r="AC5" i="34"/>
  <c r="AB5" i="34"/>
  <c r="AA5" i="34"/>
  <c r="Z5" i="34"/>
  <c r="Y5" i="34"/>
  <c r="X5" i="34"/>
  <c r="W5" i="34"/>
  <c r="V5" i="34"/>
  <c r="U5" i="34"/>
  <c r="T5" i="34"/>
  <c r="S5" i="34"/>
  <c r="R5" i="34"/>
  <c r="Q5" i="34"/>
  <c r="P5" i="34"/>
  <c r="O5" i="34"/>
  <c r="N5" i="34"/>
  <c r="M5" i="34"/>
  <c r="L5" i="34"/>
  <c r="K5" i="34"/>
  <c r="J5" i="34"/>
  <c r="I5" i="34"/>
  <c r="H5" i="34"/>
  <c r="G5" i="34"/>
  <c r="F5" i="34"/>
  <c r="E5" i="34"/>
  <c r="CP4" i="34"/>
  <c r="CN4" i="34"/>
  <c r="CL4" i="34"/>
  <c r="CH4" i="34"/>
  <c r="CF4" i="34"/>
  <c r="CR4" i="34" s="1"/>
  <c r="CE4" i="34"/>
  <c r="CQ4" i="34" s="1"/>
  <c r="CD4" i="34"/>
  <c r="CC4" i="34"/>
  <c r="CO4" i="34" s="1"/>
  <c r="CB4" i="34"/>
  <c r="CA4" i="34"/>
  <c r="CM4" i="34" s="1"/>
  <c r="BZ4" i="34"/>
  <c r="BY4" i="34"/>
  <c r="CK4" i="34" s="1"/>
  <c r="BX4" i="34"/>
  <c r="CJ4" i="34" s="1"/>
  <c r="BW4" i="34"/>
  <c r="CI4" i="34" s="1"/>
  <c r="BV4" i="34"/>
  <c r="AU4" i="34"/>
  <c r="AT4" i="34"/>
  <c r="AS4" i="34"/>
  <c r="AR4" i="34"/>
  <c r="AQ4" i="34"/>
  <c r="AP4" i="34"/>
  <c r="AO4" i="34"/>
  <c r="AN4" i="34"/>
  <c r="AM4" i="34"/>
  <c r="AL4" i="34"/>
  <c r="AK4" i="34"/>
  <c r="AJ4" i="34"/>
  <c r="AI4" i="34"/>
  <c r="AH4" i="34"/>
  <c r="AG4" i="34"/>
  <c r="AF4" i="34"/>
  <c r="AE4" i="34"/>
  <c r="AD4" i="34"/>
  <c r="AC4" i="34"/>
  <c r="AB4" i="34"/>
  <c r="AA4" i="34"/>
  <c r="Z4" i="34"/>
  <c r="Y4" i="34"/>
  <c r="X4" i="34"/>
  <c r="W4" i="34"/>
  <c r="V4" i="34"/>
  <c r="U4" i="34"/>
  <c r="T4" i="34"/>
  <c r="S4" i="34"/>
  <c r="R4" i="34"/>
  <c r="Q4" i="34"/>
  <c r="P4" i="34"/>
  <c r="O4" i="34"/>
  <c r="N4" i="34"/>
  <c r="M4" i="34"/>
  <c r="L4" i="34"/>
  <c r="K4" i="34"/>
  <c r="J4" i="34"/>
  <c r="I4" i="34"/>
  <c r="H4" i="34"/>
  <c r="G4" i="34"/>
  <c r="F4" i="34"/>
  <c r="E4" i="34"/>
  <c r="CR3" i="34"/>
  <c r="EH6" i="34" s="1"/>
  <c r="CQ3" i="34"/>
  <c r="ED6" i="34" s="1"/>
  <c r="CP3" i="34"/>
  <c r="DZ6" i="34" s="1"/>
  <c r="CM3" i="34"/>
  <c r="DN6" i="34" s="1"/>
  <c r="CK3" i="34"/>
  <c r="DF6" i="34" s="1"/>
  <c r="CI3" i="34"/>
  <c r="CX6" i="34" s="1"/>
  <c r="CF3" i="34"/>
  <c r="CE3" i="34"/>
  <c r="CD3" i="34"/>
  <c r="CD12" i="34" s="1"/>
  <c r="CC3" i="34"/>
  <c r="CO3" i="34" s="1"/>
  <c r="DV6" i="34" s="1"/>
  <c r="CB3" i="34"/>
  <c r="CN3" i="34" s="1"/>
  <c r="DR6" i="34" s="1"/>
  <c r="CA3" i="34"/>
  <c r="BZ3" i="34"/>
  <c r="CL3" i="34" s="1"/>
  <c r="DJ6" i="34" s="1"/>
  <c r="BY3" i="34"/>
  <c r="BX3" i="34"/>
  <c r="CJ3" i="34" s="1"/>
  <c r="DB6" i="34" s="1"/>
  <c r="BW3" i="34"/>
  <c r="BV3" i="34"/>
  <c r="CH3" i="34" s="1"/>
  <c r="CT6" i="34" s="1"/>
  <c r="BE3" i="34"/>
  <c r="AV11" i="34" s="1"/>
  <c r="AR3" i="34"/>
  <c r="AQ3" i="34"/>
  <c r="AP3" i="34"/>
  <c r="AO3" i="34"/>
  <c r="AN3" i="34"/>
  <c r="AM3" i="34"/>
  <c r="AL3" i="34"/>
  <c r="AK3" i="34"/>
  <c r="AJ3" i="34"/>
  <c r="AI3" i="34"/>
  <c r="AH3" i="34"/>
  <c r="AG3" i="34"/>
  <c r="AF3" i="34"/>
  <c r="AE3" i="34"/>
  <c r="AD3" i="34"/>
  <c r="AC3" i="34"/>
  <c r="AB3" i="34"/>
  <c r="AA3" i="34"/>
  <c r="Z3" i="34"/>
  <c r="Y3" i="34"/>
  <c r="X3" i="34"/>
  <c r="W3" i="34"/>
  <c r="V3" i="34"/>
  <c r="U3" i="34"/>
  <c r="T3" i="34"/>
  <c r="S3" i="34"/>
  <c r="R3" i="34"/>
  <c r="Q3" i="34"/>
  <c r="P3" i="34"/>
  <c r="O3" i="34"/>
  <c r="N3" i="34"/>
  <c r="M3" i="34"/>
  <c r="L3" i="34"/>
  <c r="K3" i="34"/>
  <c r="J3" i="34"/>
  <c r="I3" i="34"/>
  <c r="H3" i="34"/>
  <c r="G3" i="34"/>
  <c r="F3" i="34"/>
  <c r="BW9" i="34" s="1"/>
  <c r="CI9" i="34" s="1"/>
  <c r="E3" i="34"/>
  <c r="BW30" i="34" s="1"/>
  <c r="CI30" i="34" s="1"/>
  <c r="AR2" i="34"/>
  <c r="AQ2" i="34"/>
  <c r="AP2" i="34"/>
  <c r="AO2" i="34"/>
  <c r="AN2" i="34"/>
  <c r="AM2" i="34"/>
  <c r="AL2" i="34"/>
  <c r="AK2" i="34"/>
  <c r="AJ2" i="34"/>
  <c r="AI2" i="34"/>
  <c r="AH2" i="34"/>
  <c r="AG2" i="34"/>
  <c r="AF2" i="34"/>
  <c r="AE2" i="34"/>
  <c r="AD2" i="34"/>
  <c r="AC2" i="34"/>
  <c r="AB2" i="34"/>
  <c r="AA2" i="34"/>
  <c r="Z2" i="34"/>
  <c r="Y2" i="34"/>
  <c r="X2" i="34"/>
  <c r="W2" i="34"/>
  <c r="V2" i="34"/>
  <c r="U2" i="34"/>
  <c r="T2" i="34"/>
  <c r="S2" i="34"/>
  <c r="R2" i="34"/>
  <c r="Q2" i="34"/>
  <c r="P2" i="34"/>
  <c r="O2" i="34"/>
  <c r="N2" i="34"/>
  <c r="M2" i="34"/>
  <c r="L2" i="34"/>
  <c r="K2" i="34"/>
  <c r="J2" i="34"/>
  <c r="I2" i="34"/>
  <c r="H2" i="34"/>
  <c r="G2" i="34"/>
  <c r="F2" i="34"/>
  <c r="E2" i="34"/>
  <c r="AY10" i="33"/>
  <c r="AY11" i="33"/>
  <c r="AY12" i="33"/>
  <c r="AY13" i="33"/>
  <c r="AY14" i="33"/>
  <c r="AY15" i="33"/>
  <c r="AY16" i="33"/>
  <c r="AY17" i="33"/>
  <c r="AY18" i="33"/>
  <c r="AY19" i="33"/>
  <c r="AY20" i="33"/>
  <c r="AY21" i="33"/>
  <c r="AY22" i="33"/>
  <c r="AY23" i="33"/>
  <c r="AY24" i="33"/>
  <c r="AY25" i="33"/>
  <c r="AY26" i="33"/>
  <c r="AY27" i="33"/>
  <c r="AY28" i="33"/>
  <c r="AY29" i="33"/>
  <c r="AY30" i="33"/>
  <c r="AY31" i="33"/>
  <c r="AY32" i="33"/>
  <c r="AY33" i="33"/>
  <c r="CX21" i="35" l="1"/>
  <c r="DA21" i="35"/>
  <c r="CY21" i="35"/>
  <c r="CZ21" i="35"/>
  <c r="CY14" i="35"/>
  <c r="DA14" i="35"/>
  <c r="CZ14" i="35"/>
  <c r="CX14" i="35"/>
  <c r="DB17" i="35"/>
  <c r="DC17" i="35"/>
  <c r="DE17" i="35"/>
  <c r="DD17" i="35"/>
  <c r="AX12" i="35"/>
  <c r="BB12" i="35"/>
  <c r="BW12" i="35"/>
  <c r="CI12" i="35" s="1"/>
  <c r="BW9" i="35"/>
  <c r="CI9" i="35" s="1"/>
  <c r="CE9" i="35"/>
  <c r="BY10" i="35"/>
  <c r="CK10" i="35" s="1"/>
  <c r="AV11" i="35"/>
  <c r="CA11" i="35"/>
  <c r="CM11" i="35" s="1"/>
  <c r="BV12" i="35"/>
  <c r="CH12" i="35" s="1"/>
  <c r="CD12" i="35"/>
  <c r="BY13" i="35"/>
  <c r="CK13" i="35" s="1"/>
  <c r="AV14" i="35"/>
  <c r="CF14" i="35"/>
  <c r="BK15" i="35"/>
  <c r="BY16" i="35"/>
  <c r="CK16" i="35" s="1"/>
  <c r="AV17" i="35"/>
  <c r="CF18" i="35"/>
  <c r="BF19" i="35"/>
  <c r="BX23" i="35"/>
  <c r="CJ23" i="35" s="1"/>
  <c r="BY9" i="35"/>
  <c r="CK9" i="35" s="1"/>
  <c r="AV10" i="35"/>
  <c r="CA10" i="35"/>
  <c r="CM10" i="35" s="1"/>
  <c r="CC11" i="35"/>
  <c r="CO11" i="35" s="1"/>
  <c r="BX12" i="35"/>
  <c r="CJ12" i="35" s="1"/>
  <c r="CF12" i="35"/>
  <c r="CA13" i="35"/>
  <c r="CM13" i="35" s="1"/>
  <c r="BX14" i="35"/>
  <c r="CJ14" i="35" s="1"/>
  <c r="BW15" i="35"/>
  <c r="CI15" i="35" s="1"/>
  <c r="CC16" i="35"/>
  <c r="CO16" i="35" s="1"/>
  <c r="CA17" i="35"/>
  <c r="CM17" i="35" s="1"/>
  <c r="BV18" i="35"/>
  <c r="CH18" i="35" s="1"/>
  <c r="CC24" i="35"/>
  <c r="CO24" i="35" s="1"/>
  <c r="CB11" i="35"/>
  <c r="CN11" i="35" s="1"/>
  <c r="BZ13" i="35"/>
  <c r="CL13" i="35" s="1"/>
  <c r="BF9" i="35"/>
  <c r="BZ9" i="35"/>
  <c r="CL9" i="35" s="1"/>
  <c r="AX10" i="35"/>
  <c r="CB10" i="35"/>
  <c r="CN10" i="35" s="1"/>
  <c r="BV11" i="35"/>
  <c r="CH11" i="35" s="1"/>
  <c r="CD11" i="35"/>
  <c r="BY12" i="35"/>
  <c r="CK12" i="35" s="1"/>
  <c r="AV13" i="35"/>
  <c r="CB13" i="35"/>
  <c r="CN13" i="35" s="1"/>
  <c r="BY14" i="35"/>
  <c r="CK14" i="35" s="1"/>
  <c r="BZ15" i="35"/>
  <c r="CL15" i="35" s="1"/>
  <c r="CF16" i="35"/>
  <c r="CB17" i="35"/>
  <c r="CN17" i="35" s="1"/>
  <c r="BB18" i="35"/>
  <c r="BW18" i="35"/>
  <c r="CI18" i="35" s="1"/>
  <c r="BY19" i="35"/>
  <c r="CK19" i="35" s="1"/>
  <c r="CB20" i="35"/>
  <c r="CN20" i="35" s="1"/>
  <c r="BW26" i="35"/>
  <c r="CI26" i="35" s="1"/>
  <c r="BX9" i="35"/>
  <c r="CJ9" i="35" s="1"/>
  <c r="BZ10" i="35"/>
  <c r="CL10" i="35" s="1"/>
  <c r="BV15" i="35"/>
  <c r="CH15" i="35" s="1"/>
  <c r="BZ16" i="35"/>
  <c r="CL16" i="35" s="1"/>
  <c r="CI3" i="35"/>
  <c r="CX6" i="35" s="1"/>
  <c r="BG9" i="35"/>
  <c r="CA9" i="35"/>
  <c r="CM9" i="35" s="1"/>
  <c r="CC10" i="35"/>
  <c r="CO10" i="35" s="1"/>
  <c r="BW11" i="35"/>
  <c r="CI11" i="35" s="1"/>
  <c r="CE11" i="35"/>
  <c r="BF12" i="35"/>
  <c r="BZ12" i="35"/>
  <c r="CL12" i="35" s="1"/>
  <c r="AX13" i="35"/>
  <c r="CC13" i="35"/>
  <c r="CO13" i="35" s="1"/>
  <c r="CA14" i="35"/>
  <c r="CM14" i="35" s="1"/>
  <c r="CA15" i="35"/>
  <c r="CM15" i="35" s="1"/>
  <c r="BH16" i="35"/>
  <c r="BG16" i="35"/>
  <c r="CC17" i="35"/>
  <c r="CO17" i="35" s="1"/>
  <c r="BX18" i="35"/>
  <c r="CJ18" i="35" s="1"/>
  <c r="BZ19" i="35"/>
  <c r="CL19" i="35" s="1"/>
  <c r="BZ22" i="35"/>
  <c r="CL22" i="35" s="1"/>
  <c r="BE6" i="35"/>
  <c r="BH6" i="35" s="1"/>
  <c r="AV9" i="35"/>
  <c r="BH9" i="35"/>
  <c r="CB9" i="35"/>
  <c r="CN9" i="35" s="1"/>
  <c r="BV10" i="35"/>
  <c r="CH10" i="35" s="1"/>
  <c r="CD10" i="35"/>
  <c r="BX11" i="35"/>
  <c r="CJ11" i="35" s="1"/>
  <c r="CF11" i="35"/>
  <c r="CA12" i="35"/>
  <c r="CM12" i="35" s="1"/>
  <c r="BV13" i="35"/>
  <c r="CH13" i="35" s="1"/>
  <c r="CD13" i="35"/>
  <c r="CB14" i="35"/>
  <c r="CN14" i="35" s="1"/>
  <c r="CC15" i="35"/>
  <c r="CO15" i="35" s="1"/>
  <c r="BF16" i="35"/>
  <c r="CF17" i="35"/>
  <c r="CA18" i="35"/>
  <c r="CM18" i="35" s="1"/>
  <c r="CA19" i="35"/>
  <c r="CM19" i="35" s="1"/>
  <c r="AV20" i="35"/>
  <c r="CF9" i="35"/>
  <c r="BB19" i="35"/>
  <c r="AX19" i="35"/>
  <c r="CC9" i="35"/>
  <c r="CO9" i="35" s="1"/>
  <c r="BW10" i="35"/>
  <c r="CI10" i="35" s="1"/>
  <c r="CE10" i="35"/>
  <c r="BY11" i="35"/>
  <c r="CK11" i="35" s="1"/>
  <c r="CB12" i="35"/>
  <c r="CN12" i="35" s="1"/>
  <c r="BW13" i="35"/>
  <c r="CI13" i="35" s="1"/>
  <c r="CE13" i="35"/>
  <c r="CC14" i="35"/>
  <c r="CO14" i="35" s="1"/>
  <c r="CD15" i="35"/>
  <c r="CD18" i="35"/>
  <c r="BY33" i="35"/>
  <c r="CK33" i="35" s="1"/>
  <c r="CD32" i="35"/>
  <c r="BV32" i="35"/>
  <c r="CH32" i="35" s="1"/>
  <c r="CA31" i="35"/>
  <c r="CM31" i="35" s="1"/>
  <c r="CF30" i="35"/>
  <c r="BX30" i="35"/>
  <c r="CJ30" i="35" s="1"/>
  <c r="CC29" i="35"/>
  <c r="CO29" i="35" s="1"/>
  <c r="CF33" i="35"/>
  <c r="BX33" i="35"/>
  <c r="CJ33" i="35" s="1"/>
  <c r="CC32" i="35"/>
  <c r="CO32" i="35" s="1"/>
  <c r="BZ31" i="35"/>
  <c r="CL31" i="35" s="1"/>
  <c r="CE30" i="35"/>
  <c r="BW30" i="35"/>
  <c r="CI30" i="35" s="1"/>
  <c r="CB29" i="35"/>
  <c r="CN29" i="35" s="1"/>
  <c r="BY28" i="35"/>
  <c r="CK28" i="35" s="1"/>
  <c r="CD27" i="35"/>
  <c r="BV27" i="35"/>
  <c r="CH27" i="35" s="1"/>
  <c r="CA26" i="35"/>
  <c r="CM26" i="35" s="1"/>
  <c r="CF25" i="35"/>
  <c r="BX25" i="35"/>
  <c r="CJ25" i="35" s="1"/>
  <c r="CE33" i="35"/>
  <c r="BW33" i="35"/>
  <c r="CI33" i="35" s="1"/>
  <c r="CB32" i="35"/>
  <c r="CN32" i="35" s="1"/>
  <c r="BY31" i="35"/>
  <c r="CK31" i="35" s="1"/>
  <c r="CD30" i="35"/>
  <c r="BV30" i="35"/>
  <c r="CH30" i="35" s="1"/>
  <c r="CA29" i="35"/>
  <c r="CM29" i="35" s="1"/>
  <c r="CF28" i="35"/>
  <c r="BX28" i="35"/>
  <c r="CJ28" i="35" s="1"/>
  <c r="CC27" i="35"/>
  <c r="CO27" i="35" s="1"/>
  <c r="BZ26" i="35"/>
  <c r="CL26" i="35" s="1"/>
  <c r="CE25" i="35"/>
  <c r="BW25" i="35"/>
  <c r="CI25" i="35" s="1"/>
  <c r="CD33" i="35"/>
  <c r="BV33" i="35"/>
  <c r="CH33" i="35" s="1"/>
  <c r="CA32" i="35"/>
  <c r="CM32" i="35" s="1"/>
  <c r="CF31" i="35"/>
  <c r="BX31" i="35"/>
  <c r="CJ31" i="35" s="1"/>
  <c r="CC30" i="35"/>
  <c r="CO30" i="35" s="1"/>
  <c r="BZ29" i="35"/>
  <c r="CL29" i="35" s="1"/>
  <c r="CE28" i="35"/>
  <c r="BW28" i="35"/>
  <c r="CI28" i="35" s="1"/>
  <c r="CB27" i="35"/>
  <c r="CN27" i="35" s="1"/>
  <c r="BY26" i="35"/>
  <c r="CK26" i="35" s="1"/>
  <c r="CD25" i="35"/>
  <c r="BV25" i="35"/>
  <c r="CH25" i="35" s="1"/>
  <c r="CA24" i="35"/>
  <c r="CM24" i="35" s="1"/>
  <c r="CC33" i="35"/>
  <c r="CO33" i="35" s="1"/>
  <c r="BZ32" i="35"/>
  <c r="CL32" i="35" s="1"/>
  <c r="CE31" i="35"/>
  <c r="BW31" i="35"/>
  <c r="CI31" i="35" s="1"/>
  <c r="CB30" i="35"/>
  <c r="CN30" i="35" s="1"/>
  <c r="BY29" i="35"/>
  <c r="CK29" i="35" s="1"/>
  <c r="CD28" i="35"/>
  <c r="BV28" i="35"/>
  <c r="CH28" i="35" s="1"/>
  <c r="CA27" i="35"/>
  <c r="CM27" i="35" s="1"/>
  <c r="CF26" i="35"/>
  <c r="BX26" i="35"/>
  <c r="CJ26" i="35" s="1"/>
  <c r="CC25" i="35"/>
  <c r="CO25" i="35" s="1"/>
  <c r="BZ24" i="35"/>
  <c r="CL24" i="35" s="1"/>
  <c r="CE23" i="35"/>
  <c r="BW23" i="35"/>
  <c r="CI23" i="35" s="1"/>
  <c r="CB22" i="35"/>
  <c r="CN22" i="35" s="1"/>
  <c r="CB33" i="35"/>
  <c r="CN33" i="35" s="1"/>
  <c r="BY32" i="35"/>
  <c r="CK32" i="35" s="1"/>
  <c r="CD31" i="35"/>
  <c r="BV31" i="35"/>
  <c r="CH31" i="35" s="1"/>
  <c r="CA30" i="35"/>
  <c r="CM30" i="35" s="1"/>
  <c r="CF29" i="35"/>
  <c r="BX29" i="35"/>
  <c r="CJ29" i="35" s="1"/>
  <c r="CC28" i="35"/>
  <c r="CO28" i="35" s="1"/>
  <c r="BZ33" i="35"/>
  <c r="CL33" i="35" s="1"/>
  <c r="CE32" i="35"/>
  <c r="BW32" i="35"/>
  <c r="CI32" i="35" s="1"/>
  <c r="CB31" i="35"/>
  <c r="CN31" i="35" s="1"/>
  <c r="BY30" i="35"/>
  <c r="CK30" i="35" s="1"/>
  <c r="CD29" i="35"/>
  <c r="BV29" i="35"/>
  <c r="CH29" i="35" s="1"/>
  <c r="CA28" i="35"/>
  <c r="CM28" i="35" s="1"/>
  <c r="CF27" i="35"/>
  <c r="BX27" i="35"/>
  <c r="CJ27" i="35" s="1"/>
  <c r="CC26" i="35"/>
  <c r="CO26" i="35" s="1"/>
  <c r="BZ25" i="35"/>
  <c r="CL25" i="35" s="1"/>
  <c r="CE24" i="35"/>
  <c r="BW24" i="35"/>
  <c r="CI24" i="35" s="1"/>
  <c r="CB23" i="35"/>
  <c r="CN23" i="35" s="1"/>
  <c r="BX32" i="35"/>
  <c r="CJ32" i="35" s="1"/>
  <c r="CB28" i="35"/>
  <c r="CN28" i="35" s="1"/>
  <c r="CB25" i="35"/>
  <c r="CN25" i="35" s="1"/>
  <c r="BY24" i="35"/>
  <c r="CK24" i="35" s="1"/>
  <c r="CF23" i="35"/>
  <c r="BX22" i="35"/>
  <c r="CJ22" i="35" s="1"/>
  <c r="CC21" i="35"/>
  <c r="CO21" i="35" s="1"/>
  <c r="BZ20" i="35"/>
  <c r="CL20" i="35" s="1"/>
  <c r="CE19" i="35"/>
  <c r="BW19" i="35"/>
  <c r="CI19" i="35" s="1"/>
  <c r="CB18" i="35"/>
  <c r="CN18" i="35" s="1"/>
  <c r="BY17" i="35"/>
  <c r="CK17" i="35" s="1"/>
  <c r="CD16" i="35"/>
  <c r="BV16" i="35"/>
  <c r="CH16" i="35" s="1"/>
  <c r="BZ28" i="35"/>
  <c r="CL28" i="35" s="1"/>
  <c r="CA25" i="35"/>
  <c r="CM25" i="35" s="1"/>
  <c r="BX24" i="35"/>
  <c r="CJ24" i="35" s="1"/>
  <c r="CD23" i="35"/>
  <c r="CF22" i="35"/>
  <c r="BW22" i="35"/>
  <c r="CI22" i="35" s="1"/>
  <c r="CB21" i="35"/>
  <c r="CN21" i="35" s="1"/>
  <c r="BY20" i="35"/>
  <c r="CK20" i="35" s="1"/>
  <c r="CD19" i="35"/>
  <c r="BV19" i="35"/>
  <c r="CH19" i="35" s="1"/>
  <c r="CC31" i="35"/>
  <c r="CO31" i="35" s="1"/>
  <c r="CE27" i="35"/>
  <c r="BY25" i="35"/>
  <c r="CK25" i="35" s="1"/>
  <c r="BV24" i="35"/>
  <c r="CH24" i="35" s="1"/>
  <c r="CC23" i="35"/>
  <c r="CO23" i="35" s="1"/>
  <c r="CE22" i="35"/>
  <c r="BV22" i="35"/>
  <c r="CH22" i="35" s="1"/>
  <c r="CA21" i="35"/>
  <c r="CM21" i="35" s="1"/>
  <c r="CF20" i="35"/>
  <c r="BX20" i="35"/>
  <c r="CJ20" i="35" s="1"/>
  <c r="CC19" i="35"/>
  <c r="CO19" i="35" s="1"/>
  <c r="BZ18" i="35"/>
  <c r="CL18" i="35" s="1"/>
  <c r="CE17" i="35"/>
  <c r="BW17" i="35"/>
  <c r="CI17" i="35" s="1"/>
  <c r="CB16" i="35"/>
  <c r="CN16" i="35" s="1"/>
  <c r="BY15" i="35"/>
  <c r="CK15" i="35" s="1"/>
  <c r="CE29" i="35"/>
  <c r="BZ27" i="35"/>
  <c r="CL27" i="35" s="1"/>
  <c r="CE26" i="35"/>
  <c r="CA23" i="35"/>
  <c r="CM23" i="35" s="1"/>
  <c r="CD22" i="35"/>
  <c r="BZ21" i="35"/>
  <c r="CL21" i="35" s="1"/>
  <c r="CE20" i="35"/>
  <c r="BW20" i="35"/>
  <c r="CI20" i="35" s="1"/>
  <c r="CB19" i="35"/>
  <c r="CN19" i="35" s="1"/>
  <c r="BY18" i="35"/>
  <c r="CK18" i="35" s="1"/>
  <c r="CD17" i="35"/>
  <c r="BV17" i="35"/>
  <c r="CH17" i="35" s="1"/>
  <c r="CA16" i="35"/>
  <c r="CM16" i="35" s="1"/>
  <c r="CF15" i="35"/>
  <c r="BX15" i="35"/>
  <c r="CJ15" i="35" s="1"/>
  <c r="CD14" i="35"/>
  <c r="BV14" i="35"/>
  <c r="CH14" i="35" s="1"/>
  <c r="CA33" i="35"/>
  <c r="CM33" i="35" s="1"/>
  <c r="BW29" i="35"/>
  <c r="CI29" i="35" s="1"/>
  <c r="BY27" i="35"/>
  <c r="CK27" i="35" s="1"/>
  <c r="CD26" i="35"/>
  <c r="CF24" i="35"/>
  <c r="BZ23" i="35"/>
  <c r="CL23" i="35" s="1"/>
  <c r="CC22" i="35"/>
  <c r="CO22" i="35" s="1"/>
  <c r="BY21" i="35"/>
  <c r="CK21" i="35" s="1"/>
  <c r="CD20" i="35"/>
  <c r="BV20" i="35"/>
  <c r="CH20" i="35" s="1"/>
  <c r="BW27" i="35"/>
  <c r="CI27" i="35" s="1"/>
  <c r="CB26" i="35"/>
  <c r="CN26" i="35" s="1"/>
  <c r="CD24" i="35"/>
  <c r="BY23" i="35"/>
  <c r="CK23" i="35" s="1"/>
  <c r="CA22" i="35"/>
  <c r="CM22" i="35" s="1"/>
  <c r="CF21" i="35"/>
  <c r="BX21" i="35"/>
  <c r="CJ21" i="35" s="1"/>
  <c r="CC20" i="35"/>
  <c r="CO20" i="35" s="1"/>
  <c r="CF32" i="35"/>
  <c r="BZ30" i="35"/>
  <c r="CL30" i="35" s="1"/>
  <c r="BV26" i="35"/>
  <c r="CH26" i="35" s="1"/>
  <c r="CB24" i="35"/>
  <c r="CN24" i="35" s="1"/>
  <c r="BV23" i="35"/>
  <c r="CH23" i="35" s="1"/>
  <c r="BY22" i="35"/>
  <c r="CK22" i="35" s="1"/>
  <c r="CD21" i="35"/>
  <c r="BV21" i="35"/>
  <c r="CH21" i="35" s="1"/>
  <c r="CA20" i="35"/>
  <c r="CM20" i="35" s="1"/>
  <c r="CF19" i="35"/>
  <c r="BX19" i="35"/>
  <c r="CJ19" i="35" s="1"/>
  <c r="CC18" i="35"/>
  <c r="CO18" i="35" s="1"/>
  <c r="BZ17" i="35"/>
  <c r="CL17" i="35" s="1"/>
  <c r="CE16" i="35"/>
  <c r="BW16" i="35"/>
  <c r="CI16" i="35" s="1"/>
  <c r="CB15" i="35"/>
  <c r="CN15" i="35" s="1"/>
  <c r="BZ14" i="35"/>
  <c r="CL14" i="35" s="1"/>
  <c r="AV29" i="35"/>
  <c r="AV32" i="35"/>
  <c r="AV27" i="35"/>
  <c r="AV30" i="35"/>
  <c r="AV33" i="35"/>
  <c r="AV31" i="35"/>
  <c r="AV23" i="35"/>
  <c r="AV26" i="35"/>
  <c r="AV18" i="35"/>
  <c r="AV25" i="35"/>
  <c r="AV24" i="35"/>
  <c r="AV21" i="35"/>
  <c r="AV28" i="35"/>
  <c r="AV16" i="35"/>
  <c r="AV19" i="35"/>
  <c r="AV22" i="35"/>
  <c r="BV9" i="35"/>
  <c r="CH9" i="35" s="1"/>
  <c r="CD9" i="35"/>
  <c r="BX10" i="35"/>
  <c r="CJ10" i="35" s="1"/>
  <c r="CF10" i="35"/>
  <c r="BZ11" i="35"/>
  <c r="CL11" i="35" s="1"/>
  <c r="CC12" i="35"/>
  <c r="CO12" i="35" s="1"/>
  <c r="BX13" i="35"/>
  <c r="CJ13" i="35" s="1"/>
  <c r="CF13" i="35"/>
  <c r="CE14" i="35"/>
  <c r="AV15" i="35"/>
  <c r="CE15" i="35"/>
  <c r="BX16" i="35"/>
  <c r="CJ16" i="35" s="1"/>
  <c r="CE18" i="35"/>
  <c r="CE21" i="35"/>
  <c r="BF25" i="35"/>
  <c r="BH25" i="35"/>
  <c r="BG25" i="35"/>
  <c r="BB33" i="35"/>
  <c r="AX33" i="35"/>
  <c r="BG20" i="35"/>
  <c r="BG24" i="35"/>
  <c r="BF24" i="35"/>
  <c r="BF21" i="35"/>
  <c r="AX22" i="35"/>
  <c r="BG21" i="35"/>
  <c r="BH27" i="35"/>
  <c r="BG27" i="35"/>
  <c r="BF33" i="35"/>
  <c r="BF32" i="35"/>
  <c r="AX30" i="35"/>
  <c r="BG32" i="35"/>
  <c r="BF10" i="34"/>
  <c r="BG10" i="34" s="1"/>
  <c r="DA30" i="34"/>
  <c r="CY30" i="34"/>
  <c r="CZ30" i="34"/>
  <c r="CX30" i="34"/>
  <c r="CY9" i="34"/>
  <c r="CX9" i="34"/>
  <c r="CZ9" i="34"/>
  <c r="DA9" i="34"/>
  <c r="CE9" i="34"/>
  <c r="BY10" i="34"/>
  <c r="CK10" i="34" s="1"/>
  <c r="BW14" i="34"/>
  <c r="CI14" i="34" s="1"/>
  <c r="BX15" i="34"/>
  <c r="CJ15" i="34" s="1"/>
  <c r="CF19" i="34"/>
  <c r="BE33" i="34"/>
  <c r="AY32" i="34"/>
  <c r="BE31" i="34"/>
  <c r="AY30" i="34"/>
  <c r="BE23" i="34"/>
  <c r="AY33" i="34"/>
  <c r="BE32" i="34"/>
  <c r="AY31" i="34"/>
  <c r="BE24" i="34"/>
  <c r="AY23" i="34"/>
  <c r="BE30" i="34"/>
  <c r="AY29" i="34"/>
  <c r="AY25" i="34"/>
  <c r="BE29" i="34"/>
  <c r="BE28" i="34"/>
  <c r="BE27" i="34"/>
  <c r="BE26" i="34"/>
  <c r="BE16" i="34"/>
  <c r="AY26" i="34"/>
  <c r="AY28" i="34"/>
  <c r="AY27" i="34"/>
  <c r="BE21" i="34"/>
  <c r="BE20" i="34"/>
  <c r="BE19" i="34"/>
  <c r="AY18" i="34"/>
  <c r="BE17" i="34"/>
  <c r="AY16" i="34"/>
  <c r="BE13" i="34"/>
  <c r="AY22" i="34"/>
  <c r="AY21" i="34"/>
  <c r="AY20" i="34"/>
  <c r="AY19" i="34"/>
  <c r="AY17" i="34"/>
  <c r="BE14" i="34"/>
  <c r="AY13" i="34"/>
  <c r="AY24" i="34"/>
  <c r="BE15" i="34"/>
  <c r="BE22" i="34"/>
  <c r="BE18" i="34"/>
  <c r="AY15" i="34"/>
  <c r="AY14" i="34"/>
  <c r="AY11" i="34"/>
  <c r="BX9" i="34"/>
  <c r="CJ9" i="34" s="1"/>
  <c r="CF9" i="34"/>
  <c r="BZ10" i="34"/>
  <c r="CL10" i="34" s="1"/>
  <c r="CB11" i="34"/>
  <c r="CN11" i="34" s="1"/>
  <c r="BE12" i="34"/>
  <c r="CE12" i="34"/>
  <c r="CE14" i="34"/>
  <c r="CA16" i="34"/>
  <c r="CM16" i="34" s="1"/>
  <c r="CD17" i="34"/>
  <c r="CC18" i="34"/>
  <c r="CO18" i="34" s="1"/>
  <c r="CA11" i="34"/>
  <c r="CM11" i="34" s="1"/>
  <c r="BE9" i="34"/>
  <c r="BY9" i="34"/>
  <c r="CK9" i="34" s="1"/>
  <c r="AV10" i="34"/>
  <c r="CA10" i="34"/>
  <c r="CM10" i="34" s="1"/>
  <c r="BE11" i="34"/>
  <c r="CD11" i="34"/>
  <c r="BZ13" i="34"/>
  <c r="CL13" i="34" s="1"/>
  <c r="BZ9" i="34"/>
  <c r="CL9" i="34" s="1"/>
  <c r="CB10" i="34"/>
  <c r="CN10" i="34" s="1"/>
  <c r="CE11" i="34"/>
  <c r="CB13" i="34"/>
  <c r="CN13" i="34" s="1"/>
  <c r="CA9" i="34"/>
  <c r="CM9" i="34" s="1"/>
  <c r="CC10" i="34"/>
  <c r="CO10" i="34" s="1"/>
  <c r="CF11" i="34"/>
  <c r="BV12" i="34"/>
  <c r="CH12" i="34" s="1"/>
  <c r="AV13" i="34"/>
  <c r="CC13" i="34"/>
  <c r="CO13" i="34" s="1"/>
  <c r="AV9" i="34"/>
  <c r="CB9" i="34"/>
  <c r="CN9" i="34" s="1"/>
  <c r="BV10" i="34"/>
  <c r="CH10" i="34" s="1"/>
  <c r="CD10" i="34"/>
  <c r="BV11" i="34"/>
  <c r="CH11" i="34" s="1"/>
  <c r="BW12" i="34"/>
  <c r="CI12" i="34" s="1"/>
  <c r="BE25" i="34"/>
  <c r="CC9" i="34"/>
  <c r="CO9" i="34" s="1"/>
  <c r="BW10" i="34"/>
  <c r="CI10" i="34" s="1"/>
  <c r="CE10" i="34"/>
  <c r="BW11" i="34"/>
  <c r="CI11" i="34" s="1"/>
  <c r="AY12" i="34"/>
  <c r="BY12" i="34"/>
  <c r="CK12" i="34" s="1"/>
  <c r="BY33" i="34"/>
  <c r="CK33" i="34" s="1"/>
  <c r="CD32" i="34"/>
  <c r="BV32" i="34"/>
  <c r="CH32" i="34" s="1"/>
  <c r="CA31" i="34"/>
  <c r="CM31" i="34" s="1"/>
  <c r="CF30" i="34"/>
  <c r="BX30" i="34"/>
  <c r="CJ30" i="34" s="1"/>
  <c r="CC29" i="34"/>
  <c r="CO29" i="34" s="1"/>
  <c r="BZ28" i="34"/>
  <c r="CL28" i="34" s="1"/>
  <c r="CE33" i="34"/>
  <c r="BW33" i="34"/>
  <c r="CI33" i="34" s="1"/>
  <c r="CB32" i="34"/>
  <c r="CN32" i="34" s="1"/>
  <c r="BY31" i="34"/>
  <c r="CK31" i="34" s="1"/>
  <c r="CD30" i="34"/>
  <c r="BV30" i="34"/>
  <c r="CH30" i="34" s="1"/>
  <c r="CA29" i="34"/>
  <c r="CM29" i="34" s="1"/>
  <c r="CF28" i="34"/>
  <c r="BX28" i="34"/>
  <c r="CJ28" i="34" s="1"/>
  <c r="CC27" i="34"/>
  <c r="CO27" i="34" s="1"/>
  <c r="BZ26" i="34"/>
  <c r="CL26" i="34" s="1"/>
  <c r="CE25" i="34"/>
  <c r="BW25" i="34"/>
  <c r="CI25" i="34" s="1"/>
  <c r="CB24" i="34"/>
  <c r="CN24" i="34" s="1"/>
  <c r="BY23" i="34"/>
  <c r="CK23" i="34" s="1"/>
  <c r="CD33" i="34"/>
  <c r="BV33" i="34"/>
  <c r="CH33" i="34" s="1"/>
  <c r="CB33" i="34"/>
  <c r="CN33" i="34" s="1"/>
  <c r="BY32" i="34"/>
  <c r="CK32" i="34" s="1"/>
  <c r="CD31" i="34"/>
  <c r="BV31" i="34"/>
  <c r="CH31" i="34" s="1"/>
  <c r="CA30" i="34"/>
  <c r="CM30" i="34" s="1"/>
  <c r="CF29" i="34"/>
  <c r="BX29" i="34"/>
  <c r="CJ29" i="34" s="1"/>
  <c r="CC28" i="34"/>
  <c r="CO28" i="34" s="1"/>
  <c r="BZ27" i="34"/>
  <c r="CL27" i="34" s="1"/>
  <c r="CE26" i="34"/>
  <c r="BW26" i="34"/>
  <c r="CI26" i="34" s="1"/>
  <c r="CB25" i="34"/>
  <c r="CN25" i="34" s="1"/>
  <c r="BY24" i="34"/>
  <c r="CK24" i="34" s="1"/>
  <c r="CD23" i="34"/>
  <c r="BV23" i="34"/>
  <c r="CH23" i="34" s="1"/>
  <c r="BZ33" i="34"/>
  <c r="CL33" i="34" s="1"/>
  <c r="CE32" i="34"/>
  <c r="BW32" i="34"/>
  <c r="CI32" i="34" s="1"/>
  <c r="CB31" i="34"/>
  <c r="CN31" i="34" s="1"/>
  <c r="BY30" i="34"/>
  <c r="CK30" i="34" s="1"/>
  <c r="CD29" i="34"/>
  <c r="BV29" i="34"/>
  <c r="CH29" i="34" s="1"/>
  <c r="CA28" i="34"/>
  <c r="CM28" i="34" s="1"/>
  <c r="CF27" i="34"/>
  <c r="BX27" i="34"/>
  <c r="CJ27" i="34" s="1"/>
  <c r="CC26" i="34"/>
  <c r="CO26" i="34" s="1"/>
  <c r="BZ32" i="34"/>
  <c r="CL32" i="34" s="1"/>
  <c r="BW31" i="34"/>
  <c r="CI31" i="34" s="1"/>
  <c r="CE27" i="34"/>
  <c r="CF26" i="34"/>
  <c r="BZ25" i="34"/>
  <c r="CL25" i="34" s="1"/>
  <c r="BW24" i="34"/>
  <c r="CI24" i="34" s="1"/>
  <c r="CE23" i="34"/>
  <c r="CC22" i="34"/>
  <c r="CO22" i="34" s="1"/>
  <c r="BZ21" i="34"/>
  <c r="CL21" i="34" s="1"/>
  <c r="CE20" i="34"/>
  <c r="BW20" i="34"/>
  <c r="CI20" i="34" s="1"/>
  <c r="CF33" i="34"/>
  <c r="BX32" i="34"/>
  <c r="CJ32" i="34" s="1"/>
  <c r="CD27" i="34"/>
  <c r="CD26" i="34"/>
  <c r="BY25" i="34"/>
  <c r="CK25" i="34" s="1"/>
  <c r="CF24" i="34"/>
  <c r="BV24" i="34"/>
  <c r="CH24" i="34" s="1"/>
  <c r="CC23" i="34"/>
  <c r="CO23" i="34" s="1"/>
  <c r="CC33" i="34"/>
  <c r="CO33" i="34" s="1"/>
  <c r="CE30" i="34"/>
  <c r="CE29" i="34"/>
  <c r="CE28" i="34"/>
  <c r="CB27" i="34"/>
  <c r="CN27" i="34" s="1"/>
  <c r="CB26" i="34"/>
  <c r="CN26" i="34" s="1"/>
  <c r="BX25" i="34"/>
  <c r="CJ25" i="34" s="1"/>
  <c r="CE24" i="34"/>
  <c r="CB23" i="34"/>
  <c r="CN23" i="34" s="1"/>
  <c r="CA22" i="34"/>
  <c r="CM22" i="34" s="1"/>
  <c r="CF21" i="34"/>
  <c r="BX21" i="34"/>
  <c r="CJ21" i="34" s="1"/>
  <c r="CC20" i="34"/>
  <c r="CO20" i="34" s="1"/>
  <c r="BZ19" i="34"/>
  <c r="CL19" i="34" s="1"/>
  <c r="CE18" i="34"/>
  <c r="BW18" i="34"/>
  <c r="CI18" i="34" s="1"/>
  <c r="CB17" i="34"/>
  <c r="CN17" i="34" s="1"/>
  <c r="BY16" i="34"/>
  <c r="CK16" i="34" s="1"/>
  <c r="CD15" i="34"/>
  <c r="BV15" i="34"/>
  <c r="CH15" i="34" s="1"/>
  <c r="CA33" i="34"/>
  <c r="CM33" i="34" s="1"/>
  <c r="CF31" i="34"/>
  <c r="CC30" i="34"/>
  <c r="CO30" i="34" s="1"/>
  <c r="CB29" i="34"/>
  <c r="CN29" i="34" s="1"/>
  <c r="CD28" i="34"/>
  <c r="CA27" i="34"/>
  <c r="CM27" i="34" s="1"/>
  <c r="CA26" i="34"/>
  <c r="CM26" i="34" s="1"/>
  <c r="BV25" i="34"/>
  <c r="CH25" i="34" s="1"/>
  <c r="CD24" i="34"/>
  <c r="CA23" i="34"/>
  <c r="CM23" i="34" s="1"/>
  <c r="BZ22" i="34"/>
  <c r="CL22" i="34" s="1"/>
  <c r="CE21" i="34"/>
  <c r="BW21" i="34"/>
  <c r="CI21" i="34" s="1"/>
  <c r="CB20" i="34"/>
  <c r="CN20" i="34" s="1"/>
  <c r="BX33" i="34"/>
  <c r="CJ33" i="34" s="1"/>
  <c r="CE31" i="34"/>
  <c r="CB30" i="34"/>
  <c r="CN30" i="34" s="1"/>
  <c r="BZ29" i="34"/>
  <c r="CL29" i="34" s="1"/>
  <c r="CB28" i="34"/>
  <c r="CN28" i="34" s="1"/>
  <c r="BY27" i="34"/>
  <c r="CK27" i="34" s="1"/>
  <c r="BY26" i="34"/>
  <c r="CK26" i="34" s="1"/>
  <c r="CF25" i="34"/>
  <c r="CC24" i="34"/>
  <c r="CO24" i="34" s="1"/>
  <c r="CF32" i="34"/>
  <c r="CC31" i="34"/>
  <c r="CO31" i="34" s="1"/>
  <c r="BZ30" i="34"/>
  <c r="CL30" i="34" s="1"/>
  <c r="BY29" i="34"/>
  <c r="CK29" i="34" s="1"/>
  <c r="BY28" i="34"/>
  <c r="CK28" i="34" s="1"/>
  <c r="BW27" i="34"/>
  <c r="CI27" i="34" s="1"/>
  <c r="BX26" i="34"/>
  <c r="CJ26" i="34" s="1"/>
  <c r="CD25" i="34"/>
  <c r="CA24" i="34"/>
  <c r="CM24" i="34" s="1"/>
  <c r="BX23" i="34"/>
  <c r="CJ23" i="34" s="1"/>
  <c r="CF22" i="34"/>
  <c r="BX22" i="34"/>
  <c r="CJ22" i="34" s="1"/>
  <c r="CC21" i="34"/>
  <c r="CO21" i="34" s="1"/>
  <c r="BZ20" i="34"/>
  <c r="CL20" i="34" s="1"/>
  <c r="CE19" i="34"/>
  <c r="BW19" i="34"/>
  <c r="CI19" i="34" s="1"/>
  <c r="CB18" i="34"/>
  <c r="CN18" i="34" s="1"/>
  <c r="BW28" i="34"/>
  <c r="CI28" i="34" s="1"/>
  <c r="BZ24" i="34"/>
  <c r="CL24" i="34" s="1"/>
  <c r="CD22" i="34"/>
  <c r="CD21" i="34"/>
  <c r="CF20" i="34"/>
  <c r="CC19" i="34"/>
  <c r="CO19" i="34" s="1"/>
  <c r="BZ18" i="34"/>
  <c r="CL18" i="34" s="1"/>
  <c r="CA17" i="34"/>
  <c r="CM17" i="34" s="1"/>
  <c r="BX16" i="34"/>
  <c r="CJ16" i="34" s="1"/>
  <c r="CE15" i="34"/>
  <c r="CC14" i="34"/>
  <c r="CO14" i="34" s="1"/>
  <c r="BV28" i="34"/>
  <c r="CH28" i="34" s="1"/>
  <c r="BX24" i="34"/>
  <c r="CJ24" i="34" s="1"/>
  <c r="CF23" i="34"/>
  <c r="CB22" i="34"/>
  <c r="CN22" i="34" s="1"/>
  <c r="CB21" i="34"/>
  <c r="CN21" i="34" s="1"/>
  <c r="CD20" i="34"/>
  <c r="CB19" i="34"/>
  <c r="CN19" i="34" s="1"/>
  <c r="BY18" i="34"/>
  <c r="CK18" i="34" s="1"/>
  <c r="BZ17" i="34"/>
  <c r="CL17" i="34" s="1"/>
  <c r="CF16" i="34"/>
  <c r="BW16" i="34"/>
  <c r="CI16" i="34" s="1"/>
  <c r="CC15" i="34"/>
  <c r="CO15" i="34" s="1"/>
  <c r="CB14" i="34"/>
  <c r="CN14" i="34" s="1"/>
  <c r="BY13" i="34"/>
  <c r="CK13" i="34" s="1"/>
  <c r="CC32" i="34"/>
  <c r="CO32" i="34" s="1"/>
  <c r="CC25" i="34"/>
  <c r="CO25" i="34" s="1"/>
  <c r="BZ23" i="34"/>
  <c r="CL23" i="34" s="1"/>
  <c r="BY22" i="34"/>
  <c r="CK22" i="34" s="1"/>
  <c r="CA21" i="34"/>
  <c r="CM21" i="34" s="1"/>
  <c r="CA20" i="34"/>
  <c r="CM20" i="34" s="1"/>
  <c r="CA19" i="34"/>
  <c r="CM19" i="34" s="1"/>
  <c r="BX18" i="34"/>
  <c r="CJ18" i="34" s="1"/>
  <c r="BY17" i="34"/>
  <c r="CK17" i="34" s="1"/>
  <c r="CE16" i="34"/>
  <c r="BV16" i="34"/>
  <c r="CH16" i="34" s="1"/>
  <c r="CB15" i="34"/>
  <c r="CN15" i="34" s="1"/>
  <c r="CA14" i="34"/>
  <c r="CM14" i="34" s="1"/>
  <c r="CF13" i="34"/>
  <c r="BX13" i="34"/>
  <c r="CJ13" i="34" s="1"/>
  <c r="CC12" i="34"/>
  <c r="CO12" i="34" s="1"/>
  <c r="BZ11" i="34"/>
  <c r="CL11" i="34" s="1"/>
  <c r="CA32" i="34"/>
  <c r="CM32" i="34" s="1"/>
  <c r="CA25" i="34"/>
  <c r="CM25" i="34" s="1"/>
  <c r="BW23" i="34"/>
  <c r="CI23" i="34" s="1"/>
  <c r="BW22" i="34"/>
  <c r="CI22" i="34" s="1"/>
  <c r="BY21" i="34"/>
  <c r="CK21" i="34" s="1"/>
  <c r="BY20" i="34"/>
  <c r="CK20" i="34" s="1"/>
  <c r="BY19" i="34"/>
  <c r="CK19" i="34" s="1"/>
  <c r="BV18" i="34"/>
  <c r="CH18" i="34" s="1"/>
  <c r="BX17" i="34"/>
  <c r="CJ17" i="34" s="1"/>
  <c r="CD16" i="34"/>
  <c r="CA15" i="34"/>
  <c r="CM15" i="34" s="1"/>
  <c r="BZ14" i="34"/>
  <c r="CL14" i="34" s="1"/>
  <c r="CE13" i="34"/>
  <c r="BW13" i="34"/>
  <c r="CI13" i="34" s="1"/>
  <c r="CB12" i="34"/>
  <c r="CN12" i="34" s="1"/>
  <c r="BY11" i="34"/>
  <c r="CK11" i="34" s="1"/>
  <c r="BZ31" i="34"/>
  <c r="CL31" i="34" s="1"/>
  <c r="BV27" i="34"/>
  <c r="CH27" i="34" s="1"/>
  <c r="BV22" i="34"/>
  <c r="CH22" i="34" s="1"/>
  <c r="BV21" i="34"/>
  <c r="CH21" i="34" s="1"/>
  <c r="BX20" i="34"/>
  <c r="CJ20" i="34" s="1"/>
  <c r="BX19" i="34"/>
  <c r="CJ19" i="34" s="1"/>
  <c r="CF18" i="34"/>
  <c r="CF17" i="34"/>
  <c r="BW17" i="34"/>
  <c r="CI17" i="34" s="1"/>
  <c r="CC16" i="34"/>
  <c r="CO16" i="34" s="1"/>
  <c r="BZ15" i="34"/>
  <c r="CL15" i="34" s="1"/>
  <c r="BY14" i="34"/>
  <c r="CK14" i="34" s="1"/>
  <c r="CD13" i="34"/>
  <c r="BV13" i="34"/>
  <c r="CH13" i="34" s="1"/>
  <c r="CA12" i="34"/>
  <c r="CM12" i="34" s="1"/>
  <c r="BX31" i="34"/>
  <c r="CJ31" i="34" s="1"/>
  <c r="BV20" i="34"/>
  <c r="CH20" i="34" s="1"/>
  <c r="BV19" i="34"/>
  <c r="CH19" i="34" s="1"/>
  <c r="CD18" i="34"/>
  <c r="CE17" i="34"/>
  <c r="BV17" i="34"/>
  <c r="CH17" i="34" s="1"/>
  <c r="CB16" i="34"/>
  <c r="CN16" i="34" s="1"/>
  <c r="BY15" i="34"/>
  <c r="CK15" i="34" s="1"/>
  <c r="CF14" i="34"/>
  <c r="BX14" i="34"/>
  <c r="CJ14" i="34" s="1"/>
  <c r="BW29" i="34"/>
  <c r="CI29" i="34" s="1"/>
  <c r="BV26" i="34"/>
  <c r="CH26" i="34" s="1"/>
  <c r="CE22" i="34"/>
  <c r="CD19" i="34"/>
  <c r="CA18" i="34"/>
  <c r="CM18" i="34" s="1"/>
  <c r="CC17" i="34"/>
  <c r="CO17" i="34" s="1"/>
  <c r="BZ16" i="34"/>
  <c r="CL16" i="34" s="1"/>
  <c r="CF15" i="34"/>
  <c r="BW15" i="34"/>
  <c r="CI15" i="34" s="1"/>
  <c r="CD14" i="34"/>
  <c r="BV14" i="34"/>
  <c r="CH14" i="34" s="1"/>
  <c r="CA13" i="34"/>
  <c r="CM13" i="34" s="1"/>
  <c r="CF12" i="34"/>
  <c r="BX12" i="34"/>
  <c r="CJ12" i="34" s="1"/>
  <c r="CC11" i="34"/>
  <c r="CO11" i="34" s="1"/>
  <c r="AV32" i="34"/>
  <c r="AV24" i="34"/>
  <c r="AV33" i="34"/>
  <c r="AV25" i="34"/>
  <c r="AV31" i="34"/>
  <c r="AV17" i="34"/>
  <c r="AV20" i="34"/>
  <c r="AV30" i="34"/>
  <c r="AV29" i="34"/>
  <c r="AV26" i="34"/>
  <c r="AV18" i="34"/>
  <c r="AV15" i="34"/>
  <c r="AV14" i="34"/>
  <c r="AV22" i="34"/>
  <c r="AV21" i="34"/>
  <c r="AV16" i="34"/>
  <c r="AV12" i="34"/>
  <c r="AV28" i="34"/>
  <c r="AV19" i="34"/>
  <c r="AV27" i="34"/>
  <c r="AV23" i="34"/>
  <c r="AY9" i="34"/>
  <c r="BV9" i="34"/>
  <c r="CH9" i="34" s="1"/>
  <c r="CD9" i="34"/>
  <c r="BX10" i="34"/>
  <c r="CJ10" i="34" s="1"/>
  <c r="CF10" i="34"/>
  <c r="BX11" i="34"/>
  <c r="CJ11" i="34" s="1"/>
  <c r="BZ12" i="34"/>
  <c r="CL12" i="34" s="1"/>
  <c r="BP56" i="34"/>
  <c r="BP66" i="34" s="1"/>
  <c r="BP58" i="34"/>
  <c r="BP55" i="34"/>
  <c r="BP57" i="34"/>
  <c r="BP59" i="34"/>
  <c r="BP60" i="34"/>
  <c r="BL66" i="34"/>
  <c r="BE10" i="33"/>
  <c r="BE11" i="33"/>
  <c r="BE12" i="33"/>
  <c r="BE13" i="33"/>
  <c r="BE14" i="33"/>
  <c r="BE15" i="33"/>
  <c r="BE16" i="33"/>
  <c r="BE17" i="33"/>
  <c r="BE18" i="33"/>
  <c r="BE19" i="33"/>
  <c r="BE20" i="33"/>
  <c r="BE21" i="33"/>
  <c r="BE22" i="33"/>
  <c r="BE23" i="33"/>
  <c r="BE24" i="33"/>
  <c r="BE25" i="33"/>
  <c r="BE26" i="33"/>
  <c r="BE27" i="33"/>
  <c r="BE28" i="33"/>
  <c r="BE29" i="33"/>
  <c r="BE30" i="33"/>
  <c r="BE31" i="33"/>
  <c r="BE32" i="33"/>
  <c r="BE33" i="33"/>
  <c r="BE9" i="33"/>
  <c r="AS4" i="33"/>
  <c r="AS5" i="33"/>
  <c r="AS6" i="33"/>
  <c r="AS7" i="33"/>
  <c r="AR8" i="33"/>
  <c r="AQ8" i="33"/>
  <c r="AP8" i="33"/>
  <c r="AO8" i="33"/>
  <c r="AN8" i="33"/>
  <c r="AM8" i="33"/>
  <c r="AL8" i="33"/>
  <c r="AK8" i="33"/>
  <c r="AJ8" i="33"/>
  <c r="AI8"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AY9" i="33" s="1"/>
  <c r="BP55" i="33"/>
  <c r="BP56" i="33"/>
  <c r="BP57" i="33"/>
  <c r="BP58" i="33"/>
  <c r="BP59" i="33"/>
  <c r="BP60" i="33"/>
  <c r="BP61" i="33"/>
  <c r="BP62" i="33"/>
  <c r="BP63" i="33"/>
  <c r="BP64" i="33"/>
  <c r="BP54" i="33"/>
  <c r="BL55" i="33"/>
  <c r="BL56" i="33"/>
  <c r="BL57" i="33"/>
  <c r="BL58" i="33"/>
  <c r="BL59" i="33"/>
  <c r="BL60" i="33"/>
  <c r="BL61" i="33"/>
  <c r="BL62" i="33"/>
  <c r="BL63" i="33"/>
  <c r="BL64" i="33"/>
  <c r="BL54" i="33"/>
  <c r="BE3" i="33"/>
  <c r="AX55" i="33"/>
  <c r="AX56" i="33"/>
  <c r="AX57" i="33"/>
  <c r="AX58" i="33"/>
  <c r="AX59" i="33"/>
  <c r="AX60" i="33"/>
  <c r="AX61" i="33"/>
  <c r="AX62" i="33"/>
  <c r="AX63" i="33"/>
  <c r="AX64" i="33"/>
  <c r="AX65" i="33"/>
  <c r="AX66" i="33"/>
  <c r="AX67" i="33"/>
  <c r="AX68" i="33"/>
  <c r="AX69" i="33"/>
  <c r="AX70" i="33"/>
  <c r="AX71" i="33"/>
  <c r="AX72" i="33"/>
  <c r="AX73" i="33"/>
  <c r="AX74" i="33"/>
  <c r="AX75" i="33"/>
  <c r="AX76" i="33"/>
  <c r="AX77" i="33"/>
  <c r="AX78" i="33"/>
  <c r="AX79" i="33"/>
  <c r="AX80" i="33"/>
  <c r="AX81" i="33"/>
  <c r="AX82" i="33"/>
  <c r="AX83" i="33"/>
  <c r="AX84" i="33"/>
  <c r="AX85" i="33"/>
  <c r="AX86" i="33"/>
  <c r="AX87" i="33"/>
  <c r="AX88" i="33"/>
  <c r="AX89" i="33"/>
  <c r="AX90" i="33"/>
  <c r="AX91" i="33"/>
  <c r="AX92" i="33"/>
  <c r="AX93" i="33"/>
  <c r="AX54" i="33"/>
  <c r="AR3" i="33"/>
  <c r="AQ3" i="33"/>
  <c r="AP3" i="33"/>
  <c r="AO3" i="33"/>
  <c r="AN3" i="33"/>
  <c r="AM3" i="33"/>
  <c r="AL3" i="33"/>
  <c r="AK3" i="33"/>
  <c r="AJ3" i="33"/>
  <c r="AI3" i="33"/>
  <c r="AH3" i="33"/>
  <c r="AG3" i="33"/>
  <c r="AF3" i="33"/>
  <c r="AE3" i="33"/>
  <c r="AD3" i="33"/>
  <c r="AC3" i="33"/>
  <c r="AB3" i="33"/>
  <c r="AA3" i="33"/>
  <c r="Z3" i="33"/>
  <c r="Y3" i="33"/>
  <c r="X3" i="33"/>
  <c r="W3" i="33"/>
  <c r="V3" i="33"/>
  <c r="U3" i="33"/>
  <c r="T3" i="33"/>
  <c r="S3" i="33"/>
  <c r="R3" i="33"/>
  <c r="Q3" i="33"/>
  <c r="P3" i="33"/>
  <c r="O3" i="33"/>
  <c r="N3" i="33"/>
  <c r="M3" i="33"/>
  <c r="L3" i="33"/>
  <c r="K3" i="33"/>
  <c r="J3" i="33"/>
  <c r="I3" i="33"/>
  <c r="H3" i="33"/>
  <c r="G3" i="33"/>
  <c r="F3" i="33"/>
  <c r="E3" i="33"/>
  <c r="AR2" i="33"/>
  <c r="AQ2" i="33"/>
  <c r="AP2" i="33"/>
  <c r="AO2" i="33"/>
  <c r="AN2" i="33"/>
  <c r="AM2" i="33"/>
  <c r="AL2" i="33"/>
  <c r="AK2" i="33"/>
  <c r="AJ2" i="33"/>
  <c r="AI2" i="33"/>
  <c r="AH2" i="33"/>
  <c r="AG2" i="33"/>
  <c r="AF2" i="33"/>
  <c r="AE2" i="33"/>
  <c r="AD2" i="33"/>
  <c r="AC2" i="33"/>
  <c r="AB2" i="33"/>
  <c r="AA2" i="33"/>
  <c r="Z2" i="33"/>
  <c r="Y2" i="33"/>
  <c r="X2" i="33"/>
  <c r="W2" i="33"/>
  <c r="V2" i="33"/>
  <c r="U2" i="33"/>
  <c r="T2" i="33"/>
  <c r="S2" i="33"/>
  <c r="R2" i="33"/>
  <c r="Q2" i="33"/>
  <c r="P2" i="33"/>
  <c r="O2" i="33"/>
  <c r="N2" i="33"/>
  <c r="M2" i="33"/>
  <c r="L2" i="33"/>
  <c r="K2" i="33"/>
  <c r="J2" i="33"/>
  <c r="I2" i="33"/>
  <c r="H2" i="33"/>
  <c r="G2" i="33"/>
  <c r="F2" i="33"/>
  <c r="E2" i="33"/>
  <c r="AX27" i="35" l="1"/>
  <c r="BB27" i="35"/>
  <c r="DH23" i="35"/>
  <c r="DF23" i="35"/>
  <c r="DG23" i="35"/>
  <c r="DI23" i="35"/>
  <c r="DB15" i="35"/>
  <c r="DE15" i="35"/>
  <c r="DD15" i="35"/>
  <c r="DC15" i="35"/>
  <c r="DU16" i="35"/>
  <c r="DT16" i="35"/>
  <c r="DS16" i="35"/>
  <c r="DR16" i="35"/>
  <c r="DJ28" i="35"/>
  <c r="DL28" i="35"/>
  <c r="DM28" i="35"/>
  <c r="DK28" i="35"/>
  <c r="CX24" i="35"/>
  <c r="CZ24" i="35"/>
  <c r="DA24" i="35"/>
  <c r="CY24" i="35"/>
  <c r="DF29" i="35"/>
  <c r="DI29" i="35"/>
  <c r="DG29" i="35"/>
  <c r="DH29" i="35"/>
  <c r="DB28" i="35"/>
  <c r="DD28" i="35"/>
  <c r="DE28" i="35"/>
  <c r="DC28" i="35"/>
  <c r="CV26" i="35"/>
  <c r="CU26" i="35"/>
  <c r="CT26" i="35"/>
  <c r="CW26" i="35"/>
  <c r="DM21" i="35"/>
  <c r="DL21" i="35"/>
  <c r="DK21" i="35"/>
  <c r="DJ21" i="35"/>
  <c r="DI20" i="35"/>
  <c r="DH20" i="35"/>
  <c r="DG20" i="35"/>
  <c r="DF20" i="35"/>
  <c r="DE22" i="35"/>
  <c r="DD22" i="35"/>
  <c r="DC22" i="35"/>
  <c r="DB22" i="35"/>
  <c r="AX21" i="35"/>
  <c r="BB21" i="35"/>
  <c r="BB25" i="35"/>
  <c r="AX25" i="35"/>
  <c r="CW9" i="35"/>
  <c r="CV9" i="35"/>
  <c r="CU9" i="35"/>
  <c r="CT9" i="35"/>
  <c r="DM30" i="35"/>
  <c r="DL30" i="35"/>
  <c r="DJ30" i="35"/>
  <c r="DK30" i="35"/>
  <c r="DT26" i="35"/>
  <c r="DS26" i="35"/>
  <c r="DR26" i="35"/>
  <c r="DU26" i="35"/>
  <c r="DO16" i="35"/>
  <c r="DP16" i="35"/>
  <c r="DQ16" i="35"/>
  <c r="DN16" i="35"/>
  <c r="DX23" i="35"/>
  <c r="DY23" i="35"/>
  <c r="DW23" i="35"/>
  <c r="DV23" i="35"/>
  <c r="DU21" i="35"/>
  <c r="DT21" i="35"/>
  <c r="DS21" i="35"/>
  <c r="DR21" i="35"/>
  <c r="DK25" i="35"/>
  <c r="DM25" i="35"/>
  <c r="DL25" i="35"/>
  <c r="DJ25" i="35"/>
  <c r="DT31" i="35"/>
  <c r="DS31" i="35"/>
  <c r="DR31" i="35"/>
  <c r="DU31" i="35"/>
  <c r="CV31" i="35"/>
  <c r="CU31" i="35"/>
  <c r="CT31" i="35"/>
  <c r="CW31" i="35"/>
  <c r="DY25" i="35"/>
  <c r="DX25" i="35"/>
  <c r="DW25" i="35"/>
  <c r="DV25" i="35"/>
  <c r="DA31" i="35"/>
  <c r="CZ31" i="35"/>
  <c r="CY31" i="35"/>
  <c r="CX31" i="35"/>
  <c r="DU27" i="35"/>
  <c r="DT27" i="35"/>
  <c r="DS27" i="35"/>
  <c r="DR27" i="35"/>
  <c r="CT33" i="35"/>
  <c r="CW33" i="35"/>
  <c r="CU33" i="35"/>
  <c r="CV33" i="35"/>
  <c r="DN29" i="35"/>
  <c r="DQ29" i="35"/>
  <c r="DO29" i="35"/>
  <c r="DP29" i="35"/>
  <c r="DL31" i="35"/>
  <c r="DK31" i="35"/>
  <c r="DJ31" i="35"/>
  <c r="DM31" i="35"/>
  <c r="CW32" i="35"/>
  <c r="CV32" i="35"/>
  <c r="CU32" i="35"/>
  <c r="CT32" i="35"/>
  <c r="DU12" i="35"/>
  <c r="DT12" i="35"/>
  <c r="DS12" i="35"/>
  <c r="DR12" i="35"/>
  <c r="CU13" i="35"/>
  <c r="CW13" i="35"/>
  <c r="CV13" i="35"/>
  <c r="CT13" i="35"/>
  <c r="DQ15" i="35"/>
  <c r="DP15" i="35"/>
  <c r="DO15" i="35"/>
  <c r="DN15" i="35"/>
  <c r="DY10" i="35"/>
  <c r="DX10" i="35"/>
  <c r="DW10" i="35"/>
  <c r="DV10" i="35"/>
  <c r="DA26" i="35"/>
  <c r="CX26" i="35"/>
  <c r="CZ26" i="35"/>
  <c r="CY26" i="35"/>
  <c r="DG14" i="35"/>
  <c r="DH14" i="35"/>
  <c r="DI14" i="35"/>
  <c r="DF14" i="35"/>
  <c r="DM9" i="35"/>
  <c r="DL9" i="35"/>
  <c r="DK9" i="35"/>
  <c r="DJ9" i="35"/>
  <c r="DA15" i="35"/>
  <c r="CX15" i="35"/>
  <c r="CZ15" i="35"/>
  <c r="CY15" i="35"/>
  <c r="DG9" i="35"/>
  <c r="DF9" i="35"/>
  <c r="DI9" i="35"/>
  <c r="DH9" i="35"/>
  <c r="CY9" i="35"/>
  <c r="CX9" i="35"/>
  <c r="DA9" i="35"/>
  <c r="CZ9" i="35"/>
  <c r="DE10" i="35"/>
  <c r="DD10" i="35"/>
  <c r="DC10" i="35"/>
  <c r="DB10" i="35"/>
  <c r="DQ20" i="35"/>
  <c r="DP20" i="35"/>
  <c r="DO20" i="35"/>
  <c r="DN20" i="35"/>
  <c r="DP23" i="35"/>
  <c r="DQ23" i="35"/>
  <c r="DO23" i="35"/>
  <c r="DN23" i="35"/>
  <c r="DA22" i="35"/>
  <c r="CZ22" i="35"/>
  <c r="CY22" i="35"/>
  <c r="CX22" i="35"/>
  <c r="CY32" i="35"/>
  <c r="CX32" i="35"/>
  <c r="CZ32" i="35"/>
  <c r="DA32" i="35"/>
  <c r="DA28" i="35"/>
  <c r="CZ28" i="35"/>
  <c r="CY28" i="35"/>
  <c r="CX28" i="35"/>
  <c r="DQ26" i="35"/>
  <c r="DN26" i="35"/>
  <c r="DO26" i="35"/>
  <c r="DP26" i="35"/>
  <c r="DP19" i="35"/>
  <c r="DO19" i="35"/>
  <c r="DN19" i="35"/>
  <c r="DQ19" i="35"/>
  <c r="DO14" i="35"/>
  <c r="DP14" i="35"/>
  <c r="DN14" i="35"/>
  <c r="DQ14" i="35"/>
  <c r="DS20" i="35"/>
  <c r="DR20" i="35"/>
  <c r="DT20" i="35"/>
  <c r="DU20" i="35"/>
  <c r="BF5" i="35"/>
  <c r="BF6" i="35"/>
  <c r="BL10" i="35"/>
  <c r="BL11" i="35"/>
  <c r="BF4" i="35"/>
  <c r="BF7" i="35"/>
  <c r="DE23" i="35"/>
  <c r="DD23" i="35"/>
  <c r="DC23" i="35"/>
  <c r="DB23" i="35"/>
  <c r="CX12" i="35"/>
  <c r="CZ12" i="35"/>
  <c r="DA12" i="35"/>
  <c r="CY12" i="35"/>
  <c r="AX32" i="35"/>
  <c r="BB32" i="35"/>
  <c r="DR15" i="35"/>
  <c r="DU15" i="35"/>
  <c r="DT15" i="35"/>
  <c r="DS15" i="35"/>
  <c r="DY20" i="35"/>
  <c r="DX20" i="35"/>
  <c r="DW20" i="35"/>
  <c r="DV20" i="35"/>
  <c r="CX29" i="35"/>
  <c r="DA29" i="35"/>
  <c r="CY29" i="35"/>
  <c r="CZ29" i="35"/>
  <c r="DX19" i="35"/>
  <c r="DW19" i="35"/>
  <c r="DV19" i="35"/>
  <c r="DY19" i="35"/>
  <c r="DI25" i="35"/>
  <c r="DH25" i="35"/>
  <c r="DG25" i="35"/>
  <c r="DF25" i="35"/>
  <c r="DU18" i="35"/>
  <c r="DS18" i="35"/>
  <c r="DR18" i="35"/>
  <c r="DT18" i="35"/>
  <c r="DS25" i="35"/>
  <c r="DU25" i="35"/>
  <c r="DT25" i="35"/>
  <c r="DR25" i="35"/>
  <c r="DE27" i="35"/>
  <c r="DD27" i="35"/>
  <c r="DC27" i="35"/>
  <c r="DB27" i="35"/>
  <c r="DG32" i="35"/>
  <c r="DF32" i="35"/>
  <c r="DH32" i="35"/>
  <c r="DI32" i="35"/>
  <c r="DM32" i="35"/>
  <c r="DL32" i="35"/>
  <c r="DK32" i="35"/>
  <c r="DJ32" i="35"/>
  <c r="DA25" i="35"/>
  <c r="CZ25" i="35"/>
  <c r="CY25" i="35"/>
  <c r="CX25" i="35"/>
  <c r="CW27" i="35"/>
  <c r="CV27" i="35"/>
  <c r="CU27" i="35"/>
  <c r="CT27" i="35"/>
  <c r="DB33" i="35"/>
  <c r="DE33" i="35"/>
  <c r="DC33" i="35"/>
  <c r="DD33" i="35"/>
  <c r="DI33" i="35"/>
  <c r="DH33" i="35"/>
  <c r="DG33" i="35"/>
  <c r="DF33" i="35"/>
  <c r="DN18" i="35"/>
  <c r="DP18" i="35"/>
  <c r="DO18" i="35"/>
  <c r="DQ18" i="35"/>
  <c r="DM22" i="35"/>
  <c r="DL22" i="35"/>
  <c r="DK22" i="35"/>
  <c r="DJ22" i="35"/>
  <c r="DY13" i="35"/>
  <c r="DX13" i="35"/>
  <c r="DW13" i="35"/>
  <c r="DV13" i="35"/>
  <c r="BG6" i="35"/>
  <c r="AX9" i="35"/>
  <c r="BG7" i="35"/>
  <c r="BG4" i="35"/>
  <c r="BB9" i="35"/>
  <c r="BG5" i="35"/>
  <c r="DH19" i="35"/>
  <c r="DG19" i="35"/>
  <c r="DF19" i="35"/>
  <c r="DI19" i="35"/>
  <c r="DM13" i="35"/>
  <c r="DK13" i="35"/>
  <c r="DL13" i="35"/>
  <c r="DJ13" i="35"/>
  <c r="DQ13" i="35"/>
  <c r="DP13" i="35"/>
  <c r="DO13" i="35"/>
  <c r="DN13" i="35"/>
  <c r="DK14" i="35"/>
  <c r="DM14" i="35"/>
  <c r="DL14" i="35"/>
  <c r="DJ14" i="35"/>
  <c r="DG27" i="35"/>
  <c r="DF27" i="35"/>
  <c r="DI27" i="35"/>
  <c r="DH27" i="35"/>
  <c r="CV24" i="35"/>
  <c r="CU24" i="35"/>
  <c r="CW24" i="35"/>
  <c r="CT24" i="35"/>
  <c r="DY26" i="35"/>
  <c r="DV26" i="35"/>
  <c r="DX26" i="35"/>
  <c r="DW26" i="35"/>
  <c r="DW32" i="35"/>
  <c r="DV32" i="35"/>
  <c r="DX32" i="35"/>
  <c r="DY32" i="35"/>
  <c r="DN12" i="35"/>
  <c r="DP12" i="35"/>
  <c r="DQ12" i="35"/>
  <c r="DO12" i="35"/>
  <c r="DO9" i="35"/>
  <c r="DN9" i="35"/>
  <c r="DQ9" i="35"/>
  <c r="DP9" i="35"/>
  <c r="DS13" i="35"/>
  <c r="DU13" i="35"/>
  <c r="DT13" i="35"/>
  <c r="DR13" i="35"/>
  <c r="DC14" i="35"/>
  <c r="DE14" i="35"/>
  <c r="DD14" i="35"/>
  <c r="DB14" i="35"/>
  <c r="DI13" i="35"/>
  <c r="DH13" i="35"/>
  <c r="DG13" i="35"/>
  <c r="DF13" i="35"/>
  <c r="DC13" i="35"/>
  <c r="DE13" i="35"/>
  <c r="DD13" i="35"/>
  <c r="DB13" i="35"/>
  <c r="CW21" i="35"/>
  <c r="CV21" i="35"/>
  <c r="CU21" i="35"/>
  <c r="CT21" i="35"/>
  <c r="CU20" i="35"/>
  <c r="CT20" i="35"/>
  <c r="CV20" i="35"/>
  <c r="CW20" i="35"/>
  <c r="DV12" i="35"/>
  <c r="DX12" i="35"/>
  <c r="DY12" i="35"/>
  <c r="DW12" i="35"/>
  <c r="CY16" i="35"/>
  <c r="CZ16" i="35"/>
  <c r="DA16" i="35"/>
  <c r="CX16" i="35"/>
  <c r="DE21" i="35"/>
  <c r="DD21" i="35"/>
  <c r="DC21" i="35"/>
  <c r="DB21" i="35"/>
  <c r="DQ33" i="35"/>
  <c r="DP33" i="35"/>
  <c r="DO33" i="35"/>
  <c r="DN33" i="35"/>
  <c r="DF18" i="35"/>
  <c r="DI18" i="35"/>
  <c r="DH18" i="35"/>
  <c r="DG18" i="35"/>
  <c r="DM27" i="35"/>
  <c r="DL27" i="35"/>
  <c r="DJ27" i="35"/>
  <c r="DK27" i="35"/>
  <c r="DC20" i="35"/>
  <c r="DB20" i="35"/>
  <c r="DD20" i="35"/>
  <c r="DE20" i="35"/>
  <c r="CZ19" i="35"/>
  <c r="CY19" i="35"/>
  <c r="CX19" i="35"/>
  <c r="DA19" i="35"/>
  <c r="DR28" i="35"/>
  <c r="DT28" i="35"/>
  <c r="DS28" i="35"/>
  <c r="DU28" i="35"/>
  <c r="DJ33" i="35"/>
  <c r="DM33" i="35"/>
  <c r="DK33" i="35"/>
  <c r="DL33" i="35"/>
  <c r="DR33" i="35"/>
  <c r="DU33" i="35"/>
  <c r="DS33" i="35"/>
  <c r="DT33" i="35"/>
  <c r="DO27" i="35"/>
  <c r="DN27" i="35"/>
  <c r="DQ27" i="35"/>
  <c r="DP27" i="35"/>
  <c r="DY33" i="35"/>
  <c r="DX33" i="35"/>
  <c r="DW33" i="35"/>
  <c r="DV33" i="35"/>
  <c r="DM29" i="35"/>
  <c r="DL29" i="35"/>
  <c r="DK29" i="35"/>
  <c r="DJ29" i="35"/>
  <c r="DI31" i="35"/>
  <c r="DH31" i="35"/>
  <c r="DG31" i="35"/>
  <c r="DF31" i="35"/>
  <c r="DA10" i="35"/>
  <c r="CZ10" i="35"/>
  <c r="CY10" i="35"/>
  <c r="CX10" i="35"/>
  <c r="DC11" i="35"/>
  <c r="DB11" i="35"/>
  <c r="DE11" i="35"/>
  <c r="DD11" i="35"/>
  <c r="DM19" i="35"/>
  <c r="DJ19" i="35"/>
  <c r="DL19" i="35"/>
  <c r="DK19" i="35"/>
  <c r="CX18" i="35"/>
  <c r="CZ18" i="35"/>
  <c r="CY18" i="35"/>
  <c r="DA18" i="35"/>
  <c r="DF12" i="35"/>
  <c r="DI12" i="35"/>
  <c r="DH12" i="35"/>
  <c r="DG12" i="35"/>
  <c r="DS11" i="35"/>
  <c r="DR11" i="35"/>
  <c r="DU11" i="35"/>
  <c r="DT11" i="35"/>
  <c r="CW12" i="35"/>
  <c r="CV12" i="35"/>
  <c r="CU12" i="35"/>
  <c r="CT12" i="35"/>
  <c r="CT17" i="35"/>
  <c r="CU17" i="35"/>
  <c r="CW17" i="35"/>
  <c r="CV17" i="35"/>
  <c r="DF24" i="35"/>
  <c r="DH24" i="35"/>
  <c r="DI24" i="35"/>
  <c r="DG24" i="35"/>
  <c r="CW30" i="35"/>
  <c r="CV30" i="35"/>
  <c r="CT30" i="35"/>
  <c r="CU30" i="35"/>
  <c r="DI22" i="35"/>
  <c r="DH22" i="35"/>
  <c r="DF22" i="35"/>
  <c r="DG22" i="35"/>
  <c r="CU14" i="35"/>
  <c r="CT14" i="35"/>
  <c r="CW14" i="35"/>
  <c r="CV14" i="35"/>
  <c r="DE24" i="35"/>
  <c r="DD24" i="35"/>
  <c r="DC24" i="35"/>
  <c r="DB24" i="35"/>
  <c r="DE32" i="35"/>
  <c r="DD32" i="35"/>
  <c r="DC32" i="35"/>
  <c r="DB32" i="35"/>
  <c r="DQ28" i="35"/>
  <c r="DP28" i="35"/>
  <c r="DO28" i="35"/>
  <c r="DN28" i="35"/>
  <c r="DY28" i="35"/>
  <c r="DX28" i="35"/>
  <c r="DW28" i="35"/>
  <c r="DV28" i="35"/>
  <c r="DU22" i="35"/>
  <c r="DR22" i="35"/>
  <c r="DT22" i="35"/>
  <c r="DS22" i="35"/>
  <c r="CT28" i="35"/>
  <c r="CV28" i="35"/>
  <c r="CW28" i="35"/>
  <c r="CU28" i="35"/>
  <c r="DN24" i="35"/>
  <c r="DP24" i="35"/>
  <c r="DQ24" i="35"/>
  <c r="DO24" i="35"/>
  <c r="DY30" i="35"/>
  <c r="DX30" i="35"/>
  <c r="DW30" i="35"/>
  <c r="DV30" i="35"/>
  <c r="DL26" i="35"/>
  <c r="DK26" i="35"/>
  <c r="DJ26" i="35"/>
  <c r="DM26" i="35"/>
  <c r="DU32" i="35"/>
  <c r="DT32" i="35"/>
  <c r="DS32" i="35"/>
  <c r="DR32" i="35"/>
  <c r="DI28" i="35"/>
  <c r="DH28" i="35"/>
  <c r="DG28" i="35"/>
  <c r="DF28" i="35"/>
  <c r="DV29" i="35"/>
  <c r="DY29" i="35"/>
  <c r="DW29" i="35"/>
  <c r="DX29" i="35"/>
  <c r="DW9" i="35"/>
  <c r="DV9" i="35"/>
  <c r="DX9" i="35"/>
  <c r="DY9" i="35"/>
  <c r="DE18" i="35"/>
  <c r="DC18" i="35"/>
  <c r="DB18" i="35"/>
  <c r="DD18" i="35"/>
  <c r="DM12" i="35"/>
  <c r="DL12" i="35"/>
  <c r="DK12" i="35"/>
  <c r="DJ12" i="35"/>
  <c r="DM16" i="35"/>
  <c r="DL16" i="35"/>
  <c r="DK16" i="35"/>
  <c r="DJ16" i="35"/>
  <c r="DV24" i="35"/>
  <c r="DX24" i="35"/>
  <c r="DY24" i="35"/>
  <c r="DW24" i="35"/>
  <c r="DE12" i="35"/>
  <c r="DD12" i="35"/>
  <c r="DC12" i="35"/>
  <c r="DB12" i="35"/>
  <c r="DQ11" i="35"/>
  <c r="DP11" i="35"/>
  <c r="DO11" i="35"/>
  <c r="DN11" i="35"/>
  <c r="DV18" i="35"/>
  <c r="DY18" i="35"/>
  <c r="DX18" i="35"/>
  <c r="DW18" i="35"/>
  <c r="CY27" i="35"/>
  <c r="CX27" i="35"/>
  <c r="DA27" i="35"/>
  <c r="CZ27" i="35"/>
  <c r="DM18" i="35"/>
  <c r="DK18" i="35"/>
  <c r="DJ18" i="35"/>
  <c r="DL18" i="35"/>
  <c r="DH17" i="35"/>
  <c r="DG17" i="35"/>
  <c r="DI17" i="35"/>
  <c r="DF17" i="35"/>
  <c r="DD26" i="35"/>
  <c r="DC26" i="35"/>
  <c r="DB26" i="35"/>
  <c r="DE26" i="35"/>
  <c r="DI11" i="35"/>
  <c r="DH11" i="35"/>
  <c r="DG11" i="35"/>
  <c r="DF11" i="35"/>
  <c r="BB24" i="35"/>
  <c r="AX24" i="35"/>
  <c r="DK11" i="35"/>
  <c r="DJ11" i="35"/>
  <c r="DL11" i="35"/>
  <c r="DM11" i="35"/>
  <c r="DF21" i="35"/>
  <c r="DI21" i="35"/>
  <c r="DG21" i="35"/>
  <c r="DH21" i="35"/>
  <c r="DU19" i="35"/>
  <c r="DT19" i="35"/>
  <c r="DS19" i="35"/>
  <c r="DR19" i="35"/>
  <c r="DY31" i="35"/>
  <c r="DX31" i="35"/>
  <c r="DW31" i="35"/>
  <c r="DV31" i="35"/>
  <c r="BB20" i="35"/>
  <c r="AX20" i="35"/>
  <c r="DE16" i="35"/>
  <c r="DD16" i="35"/>
  <c r="DC16" i="35"/>
  <c r="DB16" i="35"/>
  <c r="DJ17" i="35"/>
  <c r="DK17" i="35"/>
  <c r="DM17" i="35"/>
  <c r="DL17" i="35"/>
  <c r="CW23" i="35"/>
  <c r="CU23" i="35"/>
  <c r="CT23" i="35"/>
  <c r="CV23" i="35"/>
  <c r="DN22" i="35"/>
  <c r="DQ22" i="35"/>
  <c r="DO22" i="35"/>
  <c r="DP22" i="35"/>
  <c r="DX22" i="35"/>
  <c r="DW22" i="35"/>
  <c r="DV22" i="35"/>
  <c r="DY22" i="35"/>
  <c r="DA20" i="35"/>
  <c r="CZ20" i="35"/>
  <c r="CY20" i="35"/>
  <c r="CX20" i="35"/>
  <c r="DI15" i="35"/>
  <c r="DH15" i="35"/>
  <c r="DG15" i="35"/>
  <c r="DF15" i="35"/>
  <c r="DN21" i="35"/>
  <c r="DQ21" i="35"/>
  <c r="DO21" i="35"/>
  <c r="DP21" i="35"/>
  <c r="CW19" i="35"/>
  <c r="CV19" i="35"/>
  <c r="CT19" i="35"/>
  <c r="CU19" i="35"/>
  <c r="DQ25" i="35"/>
  <c r="DP25" i="35"/>
  <c r="DO25" i="35"/>
  <c r="DN25" i="35"/>
  <c r="DK20" i="35"/>
  <c r="DJ20" i="35"/>
  <c r="DL20" i="35"/>
  <c r="DM20" i="35"/>
  <c r="DU23" i="35"/>
  <c r="DT23" i="35"/>
  <c r="DR23" i="35"/>
  <c r="DS23" i="35"/>
  <c r="CW29" i="35"/>
  <c r="CV29" i="35"/>
  <c r="CU29" i="35"/>
  <c r="CT29" i="35"/>
  <c r="DE29" i="35"/>
  <c r="DD29" i="35"/>
  <c r="DC29" i="35"/>
  <c r="DB29" i="35"/>
  <c r="CZ23" i="35"/>
  <c r="DA23" i="35"/>
  <c r="CY23" i="35"/>
  <c r="CX23" i="35"/>
  <c r="CU25" i="35"/>
  <c r="CW25" i="35"/>
  <c r="CV25" i="35"/>
  <c r="CT25" i="35"/>
  <c r="DD31" i="35"/>
  <c r="DC31" i="35"/>
  <c r="DB31" i="35"/>
  <c r="DE31" i="35"/>
  <c r="DW27" i="35"/>
  <c r="DV27" i="35"/>
  <c r="DY27" i="35"/>
  <c r="DX27" i="35"/>
  <c r="DA33" i="35"/>
  <c r="CZ33" i="35"/>
  <c r="CY33" i="35"/>
  <c r="CX33" i="35"/>
  <c r="DU29" i="35"/>
  <c r="DT29" i="35"/>
  <c r="DS29" i="35"/>
  <c r="DR29" i="35"/>
  <c r="DE30" i="35"/>
  <c r="DD30" i="35"/>
  <c r="DB30" i="35"/>
  <c r="DC30" i="35"/>
  <c r="DW14" i="35"/>
  <c r="DY14" i="35"/>
  <c r="DX14" i="35"/>
  <c r="DV14" i="35"/>
  <c r="DY15" i="35"/>
  <c r="DW15" i="35"/>
  <c r="DV15" i="35"/>
  <c r="DX15" i="35"/>
  <c r="CU10" i="35"/>
  <c r="CW10" i="35"/>
  <c r="CV10" i="35"/>
  <c r="CT10" i="35"/>
  <c r="DX17" i="35"/>
  <c r="DW17" i="35"/>
  <c r="DV17" i="35"/>
  <c r="DY17" i="35"/>
  <c r="CT15" i="35"/>
  <c r="CW15" i="35"/>
  <c r="CV15" i="35"/>
  <c r="CU15" i="35"/>
  <c r="DR17" i="35"/>
  <c r="DS17" i="35"/>
  <c r="DU17" i="35"/>
  <c r="DT17" i="35"/>
  <c r="CU11" i="35"/>
  <c r="CT11" i="35"/>
  <c r="CW11" i="35"/>
  <c r="CV11" i="35"/>
  <c r="CW18" i="35"/>
  <c r="CU18" i="35"/>
  <c r="CT18" i="35"/>
  <c r="CV18" i="35"/>
  <c r="DY11" i="35"/>
  <c r="DX11" i="35"/>
  <c r="DW11" i="35"/>
  <c r="DV11" i="35"/>
  <c r="DG16" i="35"/>
  <c r="DH16" i="35"/>
  <c r="DI16" i="35"/>
  <c r="DF16" i="35"/>
  <c r="DS14" i="35"/>
  <c r="DU14" i="35"/>
  <c r="DT14" i="35"/>
  <c r="DR14" i="35"/>
  <c r="DU9" i="35"/>
  <c r="DT9" i="35"/>
  <c r="DS9" i="35"/>
  <c r="DR9" i="35"/>
  <c r="BB16" i="35"/>
  <c r="AX16" i="35"/>
  <c r="DM10" i="35"/>
  <c r="DL10" i="35"/>
  <c r="DJ10" i="35"/>
  <c r="DK10" i="35"/>
  <c r="DS10" i="35"/>
  <c r="DU10" i="35"/>
  <c r="DT10" i="35"/>
  <c r="DR10" i="35"/>
  <c r="DP17" i="35"/>
  <c r="DO17" i="35"/>
  <c r="DQ17" i="35"/>
  <c r="DN17" i="35"/>
  <c r="DQ10" i="35"/>
  <c r="DP10" i="35"/>
  <c r="DO10" i="35"/>
  <c r="DN10" i="35"/>
  <c r="DI10" i="35"/>
  <c r="DH10" i="35"/>
  <c r="DG10" i="35"/>
  <c r="DF10" i="35"/>
  <c r="DU24" i="35"/>
  <c r="DT24" i="35"/>
  <c r="DS24" i="35"/>
  <c r="DR24" i="35"/>
  <c r="DM23" i="35"/>
  <c r="DL23" i="35"/>
  <c r="DK23" i="35"/>
  <c r="DJ23" i="35"/>
  <c r="CW22" i="35"/>
  <c r="CU22" i="35"/>
  <c r="CT22" i="35"/>
  <c r="CV22" i="35"/>
  <c r="DV21" i="35"/>
  <c r="DY21" i="35"/>
  <c r="DW21" i="35"/>
  <c r="DX21" i="35"/>
  <c r="DA30" i="35"/>
  <c r="CZ30" i="35"/>
  <c r="CY30" i="35"/>
  <c r="CX30" i="35"/>
  <c r="DE19" i="35"/>
  <c r="DD19" i="35"/>
  <c r="DC19" i="35"/>
  <c r="DB19" i="35"/>
  <c r="CZ17" i="35"/>
  <c r="CY17" i="35"/>
  <c r="DA17" i="35"/>
  <c r="CX17" i="35"/>
  <c r="CW16" i="35"/>
  <c r="CV16" i="35"/>
  <c r="CU16" i="35"/>
  <c r="CT16" i="35"/>
  <c r="DI30" i="35"/>
  <c r="DH30" i="35"/>
  <c r="DG30" i="35"/>
  <c r="DF30" i="35"/>
  <c r="DQ30" i="35"/>
  <c r="DP30" i="35"/>
  <c r="DO30" i="35"/>
  <c r="DN30" i="35"/>
  <c r="DM24" i="35"/>
  <c r="DL24" i="35"/>
  <c r="DK24" i="35"/>
  <c r="DJ24" i="35"/>
  <c r="DU30" i="35"/>
  <c r="DT30" i="35"/>
  <c r="DR30" i="35"/>
  <c r="DS30" i="35"/>
  <c r="DI26" i="35"/>
  <c r="DF26" i="35"/>
  <c r="DH26" i="35"/>
  <c r="DG26" i="35"/>
  <c r="DO32" i="35"/>
  <c r="DN32" i="35"/>
  <c r="DP32" i="35"/>
  <c r="DQ32" i="35"/>
  <c r="DC25" i="35"/>
  <c r="DD25" i="35"/>
  <c r="DB25" i="35"/>
  <c r="DE25" i="35"/>
  <c r="DQ31" i="35"/>
  <c r="DP31" i="35"/>
  <c r="DO31" i="35"/>
  <c r="DN31" i="35"/>
  <c r="DA13" i="35"/>
  <c r="CZ13" i="35"/>
  <c r="CY13" i="35"/>
  <c r="CX13" i="35"/>
  <c r="DA11" i="35"/>
  <c r="CZ11" i="35"/>
  <c r="CY11" i="35"/>
  <c r="CX11" i="35"/>
  <c r="DE9" i="35"/>
  <c r="DD9" i="35"/>
  <c r="DC9" i="35"/>
  <c r="DB9" i="35"/>
  <c r="DJ15" i="35"/>
  <c r="DM15" i="35"/>
  <c r="DK15" i="35"/>
  <c r="DL15" i="35"/>
  <c r="DW16" i="35"/>
  <c r="DX16" i="35"/>
  <c r="DY16" i="35"/>
  <c r="DV16" i="35"/>
  <c r="BB10" i="34"/>
  <c r="AX10" i="34"/>
  <c r="BH10" i="34"/>
  <c r="DE17" i="34"/>
  <c r="DD17" i="34"/>
  <c r="DC17" i="34"/>
  <c r="DB17" i="34"/>
  <c r="DU25" i="34"/>
  <c r="DT25" i="34"/>
  <c r="DS25" i="34"/>
  <c r="DR25" i="34"/>
  <c r="BF19" i="34"/>
  <c r="BG19" i="34" s="1"/>
  <c r="BF27" i="34"/>
  <c r="BG27" i="34" s="1"/>
  <c r="DV11" i="34"/>
  <c r="DY11" i="34"/>
  <c r="DX11" i="34"/>
  <c r="DW11" i="34"/>
  <c r="DJ16" i="34"/>
  <c r="DM16" i="34"/>
  <c r="DL16" i="34"/>
  <c r="DK16" i="34"/>
  <c r="DD31" i="34"/>
  <c r="DB31" i="34"/>
  <c r="DE31" i="34"/>
  <c r="DC31" i="34"/>
  <c r="DF11" i="34"/>
  <c r="DI11" i="34"/>
  <c r="DH11" i="34"/>
  <c r="DG11" i="34"/>
  <c r="CW18" i="34"/>
  <c r="CV18" i="34"/>
  <c r="CU18" i="34"/>
  <c r="CT18" i="34"/>
  <c r="DK11" i="34"/>
  <c r="DJ11" i="34"/>
  <c r="DM11" i="34"/>
  <c r="DL11" i="34"/>
  <c r="DH17" i="34"/>
  <c r="DG17" i="34"/>
  <c r="DF17" i="34"/>
  <c r="DI17" i="34"/>
  <c r="DW32" i="34"/>
  <c r="DX32" i="34"/>
  <c r="DY32" i="34"/>
  <c r="DV32" i="34"/>
  <c r="DS19" i="34"/>
  <c r="DR19" i="34"/>
  <c r="DT19" i="34"/>
  <c r="DU19" i="34"/>
  <c r="DM24" i="34"/>
  <c r="DJ24" i="34"/>
  <c r="DL24" i="34"/>
  <c r="DK24" i="34"/>
  <c r="DL30" i="34"/>
  <c r="DJ30" i="34"/>
  <c r="DM30" i="34"/>
  <c r="DK30" i="34"/>
  <c r="DL29" i="34"/>
  <c r="DM29" i="34"/>
  <c r="DK29" i="34"/>
  <c r="DJ29" i="34"/>
  <c r="DO23" i="34"/>
  <c r="DP23" i="34"/>
  <c r="DN23" i="34"/>
  <c r="DQ23" i="34"/>
  <c r="DK19" i="34"/>
  <c r="DJ19" i="34"/>
  <c r="DM19" i="34"/>
  <c r="DL19" i="34"/>
  <c r="DS26" i="34"/>
  <c r="DU26" i="34"/>
  <c r="DT26" i="34"/>
  <c r="DR26" i="34"/>
  <c r="DK21" i="34"/>
  <c r="DM21" i="34"/>
  <c r="DL21" i="34"/>
  <c r="DJ21" i="34"/>
  <c r="DM32" i="34"/>
  <c r="DJ32" i="34"/>
  <c r="DK32" i="34"/>
  <c r="DL32" i="34"/>
  <c r="DT31" i="34"/>
  <c r="DR31" i="34"/>
  <c r="DU31" i="34"/>
  <c r="DS31" i="34"/>
  <c r="CZ26" i="34"/>
  <c r="CX26" i="34"/>
  <c r="DA26" i="34"/>
  <c r="CY26" i="34"/>
  <c r="DG31" i="34"/>
  <c r="DH31" i="34"/>
  <c r="DF31" i="34"/>
  <c r="DI31" i="34"/>
  <c r="DO31" i="34"/>
  <c r="DQ31" i="34"/>
  <c r="DP31" i="34"/>
  <c r="DN31" i="34"/>
  <c r="DA10" i="34"/>
  <c r="CZ10" i="34"/>
  <c r="CY10" i="34"/>
  <c r="CX10" i="34"/>
  <c r="DG9" i="34"/>
  <c r="DF9" i="34"/>
  <c r="DH9" i="34"/>
  <c r="DI9" i="34"/>
  <c r="BF12" i="34"/>
  <c r="BG12" i="34" s="1"/>
  <c r="BF18" i="34"/>
  <c r="BG18" i="34" s="1"/>
  <c r="BF20" i="34"/>
  <c r="BG20" i="34"/>
  <c r="BF28" i="34"/>
  <c r="BG28" i="34"/>
  <c r="BF32" i="34"/>
  <c r="BG32" i="34" s="1"/>
  <c r="DB15" i="34"/>
  <c r="DE15" i="34"/>
  <c r="DC15" i="34"/>
  <c r="DD15" i="34"/>
  <c r="DL31" i="34"/>
  <c r="DJ31" i="34"/>
  <c r="DM31" i="34"/>
  <c r="DK31" i="34"/>
  <c r="DE22" i="34"/>
  <c r="DD22" i="34"/>
  <c r="DC22" i="34"/>
  <c r="DB22" i="34"/>
  <c r="CW24" i="34"/>
  <c r="CT24" i="34"/>
  <c r="CV24" i="34"/>
  <c r="CU24" i="34"/>
  <c r="CW9" i="34"/>
  <c r="CV9" i="34"/>
  <c r="CU9" i="34"/>
  <c r="CT9" i="34"/>
  <c r="DE12" i="34"/>
  <c r="DD12" i="34"/>
  <c r="DC12" i="34"/>
  <c r="DB12" i="34"/>
  <c r="DY17" i="34"/>
  <c r="DX17" i="34"/>
  <c r="DW17" i="34"/>
  <c r="DV17" i="34"/>
  <c r="DG15" i="34"/>
  <c r="DI15" i="34"/>
  <c r="DH15" i="34"/>
  <c r="DF15" i="34"/>
  <c r="DO12" i="34"/>
  <c r="DN12" i="34"/>
  <c r="DQ12" i="34"/>
  <c r="DP12" i="34"/>
  <c r="DU12" i="34"/>
  <c r="DT12" i="34"/>
  <c r="DS12" i="34"/>
  <c r="DR12" i="34"/>
  <c r="DH19" i="34"/>
  <c r="DI19" i="34"/>
  <c r="DF19" i="34"/>
  <c r="DG19" i="34"/>
  <c r="DW12" i="34"/>
  <c r="DV12" i="34"/>
  <c r="DY12" i="34"/>
  <c r="DX12" i="34"/>
  <c r="DE18" i="34"/>
  <c r="DD18" i="34"/>
  <c r="DB18" i="34"/>
  <c r="DC18" i="34"/>
  <c r="DI13" i="34"/>
  <c r="DH13" i="34"/>
  <c r="DG13" i="34"/>
  <c r="DF13" i="34"/>
  <c r="DB16" i="34"/>
  <c r="DE16" i="34"/>
  <c r="DD16" i="34"/>
  <c r="DC16" i="34"/>
  <c r="DA28" i="34"/>
  <c r="CX28" i="34"/>
  <c r="CZ28" i="34"/>
  <c r="CY28" i="34"/>
  <c r="DB23" i="34"/>
  <c r="DE23" i="34"/>
  <c r="DD23" i="34"/>
  <c r="DC23" i="34"/>
  <c r="DW31" i="34"/>
  <c r="DX31" i="34"/>
  <c r="DV31" i="34"/>
  <c r="DY31" i="34"/>
  <c r="DT30" i="34"/>
  <c r="DR30" i="34"/>
  <c r="DU30" i="34"/>
  <c r="DS30" i="34"/>
  <c r="DP33" i="34"/>
  <c r="DO33" i="34"/>
  <c r="DQ33" i="34"/>
  <c r="DN33" i="34"/>
  <c r="DX20" i="34"/>
  <c r="DV20" i="34"/>
  <c r="DY20" i="34"/>
  <c r="DW20" i="34"/>
  <c r="DS27" i="34"/>
  <c r="DU27" i="34"/>
  <c r="DT27" i="34"/>
  <c r="DR27" i="34"/>
  <c r="DH25" i="34"/>
  <c r="DI25" i="34"/>
  <c r="DG25" i="34"/>
  <c r="DF25" i="34"/>
  <c r="DW22" i="34"/>
  <c r="DX22" i="34"/>
  <c r="DV22" i="34"/>
  <c r="DY22" i="34"/>
  <c r="DX26" i="34"/>
  <c r="DV26" i="34"/>
  <c r="DW26" i="34"/>
  <c r="DY26" i="34"/>
  <c r="CY32" i="34"/>
  <c r="CZ32" i="34"/>
  <c r="DA32" i="34"/>
  <c r="CX32" i="34"/>
  <c r="DG32" i="34"/>
  <c r="DH32" i="34"/>
  <c r="DI32" i="34"/>
  <c r="DF32" i="34"/>
  <c r="DK26" i="34"/>
  <c r="DJ26" i="34"/>
  <c r="DM26" i="34"/>
  <c r="DL26" i="34"/>
  <c r="DU32" i="34"/>
  <c r="DR32" i="34"/>
  <c r="DT32" i="34"/>
  <c r="DS32" i="34"/>
  <c r="CW32" i="34"/>
  <c r="CT32" i="34"/>
  <c r="CU32" i="34"/>
  <c r="CV32" i="34"/>
  <c r="DW9" i="34"/>
  <c r="DV9" i="34"/>
  <c r="DX9" i="34"/>
  <c r="DY9" i="34"/>
  <c r="DY13" i="34"/>
  <c r="DX13" i="34"/>
  <c r="DW13" i="34"/>
  <c r="DV13" i="34"/>
  <c r="DR10" i="34"/>
  <c r="DU10" i="34"/>
  <c r="DT10" i="34"/>
  <c r="DS10" i="34"/>
  <c r="BE7" i="34"/>
  <c r="BE5" i="34"/>
  <c r="BE6" i="34"/>
  <c r="BF9" i="34"/>
  <c r="BE4" i="34"/>
  <c r="DS11" i="34"/>
  <c r="DR11" i="34"/>
  <c r="DU11" i="34"/>
  <c r="DT11" i="34"/>
  <c r="BG22" i="34"/>
  <c r="BH22" i="34" s="1"/>
  <c r="BF22" i="34"/>
  <c r="BF21" i="34"/>
  <c r="BG21" i="34"/>
  <c r="BF29" i="34"/>
  <c r="BG29" i="34" s="1"/>
  <c r="CZ14" i="34"/>
  <c r="CY14" i="34"/>
  <c r="CX14" i="34"/>
  <c r="DA14" i="34"/>
  <c r="DE10" i="34"/>
  <c r="DD10" i="34"/>
  <c r="DC10" i="34"/>
  <c r="DB10" i="34"/>
  <c r="DO32" i="34"/>
  <c r="DP32" i="34"/>
  <c r="DQ32" i="34"/>
  <c r="DN32" i="34"/>
  <c r="DF29" i="34"/>
  <c r="DI29" i="34"/>
  <c r="DG29" i="34"/>
  <c r="DH29" i="34"/>
  <c r="DR16" i="34"/>
  <c r="DU16" i="34"/>
  <c r="DT16" i="34"/>
  <c r="DS16" i="34"/>
  <c r="CT13" i="34"/>
  <c r="CV13" i="34"/>
  <c r="CW13" i="34"/>
  <c r="CU13" i="34"/>
  <c r="DC19" i="34"/>
  <c r="DB19" i="34"/>
  <c r="DE19" i="34"/>
  <c r="DD19" i="34"/>
  <c r="DA13" i="34"/>
  <c r="CZ13" i="34"/>
  <c r="CY13" i="34"/>
  <c r="CX13" i="34"/>
  <c r="DH20" i="34"/>
  <c r="DF20" i="34"/>
  <c r="DI20" i="34"/>
  <c r="DG20" i="34"/>
  <c r="DB13" i="34"/>
  <c r="DD13" i="34"/>
  <c r="DE13" i="34"/>
  <c r="DC13" i="34"/>
  <c r="DP19" i="34"/>
  <c r="DQ19" i="34"/>
  <c r="DO19" i="34"/>
  <c r="DN19" i="34"/>
  <c r="DU14" i="34"/>
  <c r="DR14" i="34"/>
  <c r="DS14" i="34"/>
  <c r="DT14" i="34"/>
  <c r="DS21" i="34"/>
  <c r="DU21" i="34"/>
  <c r="DR21" i="34"/>
  <c r="DT21" i="34"/>
  <c r="DQ17" i="34"/>
  <c r="DP17" i="34"/>
  <c r="DO17" i="34"/>
  <c r="DN17" i="34"/>
  <c r="DU18" i="34"/>
  <c r="DT18" i="34"/>
  <c r="DS18" i="34"/>
  <c r="DR18" i="34"/>
  <c r="DQ24" i="34"/>
  <c r="DP24" i="34"/>
  <c r="DO24" i="34"/>
  <c r="DN24" i="34"/>
  <c r="CW25" i="34"/>
  <c r="CV25" i="34"/>
  <c r="CU25" i="34"/>
  <c r="CT25" i="34"/>
  <c r="CW15" i="34"/>
  <c r="CV15" i="34"/>
  <c r="CT15" i="34"/>
  <c r="CU15" i="34"/>
  <c r="DC21" i="34"/>
  <c r="DE21" i="34"/>
  <c r="DB21" i="34"/>
  <c r="DD21" i="34"/>
  <c r="DC27" i="34"/>
  <c r="DE27" i="34"/>
  <c r="DD27" i="34"/>
  <c r="DB27" i="34"/>
  <c r="DK27" i="34"/>
  <c r="DJ27" i="34"/>
  <c r="DL27" i="34"/>
  <c r="DM27" i="34"/>
  <c r="DR33" i="34"/>
  <c r="DU33" i="34"/>
  <c r="DS33" i="34"/>
  <c r="DT33" i="34"/>
  <c r="DV27" i="34"/>
  <c r="DY27" i="34"/>
  <c r="DW27" i="34"/>
  <c r="DX27" i="34"/>
  <c r="CZ33" i="34"/>
  <c r="CY33" i="34"/>
  <c r="DA33" i="34"/>
  <c r="CX33" i="34"/>
  <c r="BH25" i="34"/>
  <c r="BG25" i="34"/>
  <c r="BF25" i="34"/>
  <c r="DM9" i="34"/>
  <c r="DL9" i="34"/>
  <c r="DK9" i="34"/>
  <c r="DJ9" i="34"/>
  <c r="DN11" i="34"/>
  <c r="DP11" i="34"/>
  <c r="DO11" i="34"/>
  <c r="DQ11" i="34"/>
  <c r="DM10" i="34"/>
  <c r="DL10" i="34"/>
  <c r="DJ10" i="34"/>
  <c r="DK10" i="34"/>
  <c r="BH15" i="34"/>
  <c r="BG15" i="34"/>
  <c r="BF15" i="34"/>
  <c r="BG23" i="34"/>
  <c r="BF23" i="34"/>
  <c r="DI10" i="34"/>
  <c r="DH10" i="34"/>
  <c r="DG10" i="34"/>
  <c r="DF10" i="34"/>
  <c r="DH18" i="34"/>
  <c r="DI18" i="34"/>
  <c r="DG18" i="34"/>
  <c r="DF18" i="34"/>
  <c r="DY30" i="34"/>
  <c r="DW30" i="34"/>
  <c r="DX30" i="34"/>
  <c r="DV30" i="34"/>
  <c r="CZ25" i="34"/>
  <c r="DA25" i="34"/>
  <c r="CY25" i="34"/>
  <c r="CX25" i="34"/>
  <c r="CW17" i="34"/>
  <c r="CV17" i="34"/>
  <c r="CU17" i="34"/>
  <c r="CT17" i="34"/>
  <c r="DE20" i="34"/>
  <c r="DC20" i="34"/>
  <c r="DB20" i="34"/>
  <c r="DD20" i="34"/>
  <c r="DP20" i="34"/>
  <c r="DN20" i="34"/>
  <c r="DQ20" i="34"/>
  <c r="DO20" i="34"/>
  <c r="DW15" i="34"/>
  <c r="DY15" i="34"/>
  <c r="DX15" i="34"/>
  <c r="DV15" i="34"/>
  <c r="DU22" i="34"/>
  <c r="DT22" i="34"/>
  <c r="DR22" i="34"/>
  <c r="DS22" i="34"/>
  <c r="DM18" i="34"/>
  <c r="DK18" i="34"/>
  <c r="DJ18" i="34"/>
  <c r="DL18" i="34"/>
  <c r="CZ19" i="34"/>
  <c r="DA19" i="34"/>
  <c r="CY19" i="34"/>
  <c r="CX19" i="34"/>
  <c r="DY24" i="34"/>
  <c r="DX24" i="34"/>
  <c r="DW24" i="34"/>
  <c r="DV24" i="34"/>
  <c r="DB33" i="34"/>
  <c r="DE33" i="34"/>
  <c r="DC33" i="34"/>
  <c r="DD33" i="34"/>
  <c r="DP26" i="34"/>
  <c r="DN26" i="34"/>
  <c r="DQ26" i="34"/>
  <c r="DO26" i="34"/>
  <c r="CX24" i="34"/>
  <c r="DA24" i="34"/>
  <c r="CZ24" i="34"/>
  <c r="CY24" i="34"/>
  <c r="DJ33" i="34"/>
  <c r="DM33" i="34"/>
  <c r="DK33" i="34"/>
  <c r="DL33" i="34"/>
  <c r="DY28" i="34"/>
  <c r="DV28" i="34"/>
  <c r="DX28" i="34"/>
  <c r="DW28" i="34"/>
  <c r="CT33" i="34"/>
  <c r="CW33" i="34"/>
  <c r="CU33" i="34"/>
  <c r="CV33" i="34"/>
  <c r="DC28" i="34"/>
  <c r="DD28" i="34"/>
  <c r="DE28" i="34"/>
  <c r="DB28" i="34"/>
  <c r="DH33" i="34"/>
  <c r="DG33" i="34"/>
  <c r="DI33" i="34"/>
  <c r="DF33" i="34"/>
  <c r="CX12" i="34"/>
  <c r="DA12" i="34"/>
  <c r="CY12" i="34"/>
  <c r="CZ12" i="34"/>
  <c r="CW12" i="34"/>
  <c r="CV12" i="34"/>
  <c r="CU12" i="34"/>
  <c r="CT12" i="34"/>
  <c r="DJ13" i="34"/>
  <c r="DL13" i="34"/>
  <c r="DM13" i="34"/>
  <c r="DK13" i="34"/>
  <c r="DX18" i="34"/>
  <c r="DV18" i="34"/>
  <c r="DW18" i="34"/>
  <c r="DY18" i="34"/>
  <c r="BF13" i="34"/>
  <c r="BG13" i="34" s="1"/>
  <c r="CY17" i="34"/>
  <c r="CX17" i="34"/>
  <c r="CZ17" i="34"/>
  <c r="DA17" i="34"/>
  <c r="DS28" i="34"/>
  <c r="DT28" i="34"/>
  <c r="DU28" i="34"/>
  <c r="DR28" i="34"/>
  <c r="DI30" i="34"/>
  <c r="DG30" i="34"/>
  <c r="DH30" i="34"/>
  <c r="DF30" i="34"/>
  <c r="DU9" i="34"/>
  <c r="DT9" i="34"/>
  <c r="DS9" i="34"/>
  <c r="DR9" i="34"/>
  <c r="DI21" i="34"/>
  <c r="DH21" i="34"/>
  <c r="DF21" i="34"/>
  <c r="DG21" i="34"/>
  <c r="DM12" i="34"/>
  <c r="DL12" i="34"/>
  <c r="DK12" i="34"/>
  <c r="DJ12" i="34"/>
  <c r="CW14" i="34"/>
  <c r="CV14" i="34"/>
  <c r="CU14" i="34"/>
  <c r="CT14" i="34"/>
  <c r="DI14" i="34"/>
  <c r="DH14" i="34"/>
  <c r="DG14" i="34"/>
  <c r="DF14" i="34"/>
  <c r="CU21" i="34"/>
  <c r="CW21" i="34"/>
  <c r="CV21" i="34"/>
  <c r="CT21" i="34"/>
  <c r="DM14" i="34"/>
  <c r="DL14" i="34"/>
  <c r="DJ14" i="34"/>
  <c r="DK14" i="34"/>
  <c r="CX22" i="34"/>
  <c r="DA22" i="34"/>
  <c r="CZ22" i="34"/>
  <c r="CY22" i="34"/>
  <c r="DQ14" i="34"/>
  <c r="DP14" i="34"/>
  <c r="DO14" i="34"/>
  <c r="DN14" i="34"/>
  <c r="DQ21" i="34"/>
  <c r="DP21" i="34"/>
  <c r="DN21" i="34"/>
  <c r="DO21" i="34"/>
  <c r="DA16" i="34"/>
  <c r="CZ16" i="34"/>
  <c r="CY16" i="34"/>
  <c r="CX16" i="34"/>
  <c r="DX19" i="34"/>
  <c r="DY19" i="34"/>
  <c r="DW19" i="34"/>
  <c r="DV19" i="34"/>
  <c r="DC26" i="34"/>
  <c r="DE26" i="34"/>
  <c r="DD26" i="34"/>
  <c r="DB26" i="34"/>
  <c r="DU20" i="34"/>
  <c r="DS20" i="34"/>
  <c r="DR20" i="34"/>
  <c r="DT20" i="34"/>
  <c r="DN27" i="34"/>
  <c r="DQ27" i="34"/>
  <c r="DP27" i="34"/>
  <c r="DO27" i="34"/>
  <c r="DI16" i="34"/>
  <c r="DH16" i="34"/>
  <c r="DF16" i="34"/>
  <c r="DG16" i="34"/>
  <c r="DO22" i="34"/>
  <c r="DN22" i="34"/>
  <c r="DQ22" i="34"/>
  <c r="DP22" i="34"/>
  <c r="DE32" i="34"/>
  <c r="DB32" i="34"/>
  <c r="DD32" i="34"/>
  <c r="DC32" i="34"/>
  <c r="DM25" i="34"/>
  <c r="DK25" i="34"/>
  <c r="DJ25" i="34"/>
  <c r="DL25" i="34"/>
  <c r="DQ28" i="34"/>
  <c r="DN28" i="34"/>
  <c r="DP28" i="34"/>
  <c r="DO28" i="34"/>
  <c r="CT23" i="34"/>
  <c r="CU23" i="34"/>
  <c r="CW23" i="34"/>
  <c r="CV23" i="34"/>
  <c r="DD29" i="34"/>
  <c r="DC29" i="34"/>
  <c r="DB29" i="34"/>
  <c r="DE29" i="34"/>
  <c r="DK28" i="34"/>
  <c r="DL28" i="34"/>
  <c r="DM28" i="34"/>
  <c r="DJ28" i="34"/>
  <c r="DF12" i="34"/>
  <c r="DI12" i="34"/>
  <c r="DH12" i="34"/>
  <c r="DG12" i="34"/>
  <c r="CU11" i="34"/>
  <c r="CT11" i="34"/>
  <c r="CW11" i="34"/>
  <c r="CV11" i="34"/>
  <c r="DE9" i="34"/>
  <c r="DD9" i="34"/>
  <c r="DC9" i="34"/>
  <c r="DB9" i="34"/>
  <c r="BF30" i="34"/>
  <c r="BG30" i="34" s="1"/>
  <c r="BG31" i="34"/>
  <c r="BH31" i="34" s="1"/>
  <c r="BF31" i="34"/>
  <c r="DE14" i="34"/>
  <c r="DD14" i="34"/>
  <c r="DC14" i="34"/>
  <c r="DB14" i="34"/>
  <c r="DX25" i="34"/>
  <c r="DV25" i="34"/>
  <c r="DY25" i="34"/>
  <c r="DW25" i="34"/>
  <c r="DM22" i="34"/>
  <c r="DL22" i="34"/>
  <c r="DK22" i="34"/>
  <c r="DJ22" i="34"/>
  <c r="CY31" i="34"/>
  <c r="DA31" i="34"/>
  <c r="CZ31" i="34"/>
  <c r="CX31" i="34"/>
  <c r="DR13" i="34"/>
  <c r="DT13" i="34"/>
  <c r="DU13" i="34"/>
  <c r="DS13" i="34"/>
  <c r="DP18" i="34"/>
  <c r="DQ18" i="34"/>
  <c r="DO18" i="34"/>
  <c r="DN18" i="34"/>
  <c r="DC11" i="34"/>
  <c r="DB11" i="34"/>
  <c r="DD11" i="34"/>
  <c r="DE11" i="34"/>
  <c r="CU26" i="34"/>
  <c r="CW26" i="34"/>
  <c r="CV26" i="34"/>
  <c r="CT26" i="34"/>
  <c r="DK15" i="34"/>
  <c r="DJ15" i="34"/>
  <c r="DL15" i="34"/>
  <c r="DM15" i="34"/>
  <c r="CW22" i="34"/>
  <c r="CV22" i="34"/>
  <c r="CU22" i="34"/>
  <c r="CT22" i="34"/>
  <c r="DO15" i="34"/>
  <c r="DQ15" i="34"/>
  <c r="DP15" i="34"/>
  <c r="DN15" i="34"/>
  <c r="CY23" i="34"/>
  <c r="DA23" i="34"/>
  <c r="CX23" i="34"/>
  <c r="CZ23" i="34"/>
  <c r="DT15" i="34"/>
  <c r="DS15" i="34"/>
  <c r="DR15" i="34"/>
  <c r="DU15" i="34"/>
  <c r="DF22" i="34"/>
  <c r="DI22" i="34"/>
  <c r="DH22" i="34"/>
  <c r="DG22" i="34"/>
  <c r="DE24" i="34"/>
  <c r="DB24" i="34"/>
  <c r="DD24" i="34"/>
  <c r="DC24" i="34"/>
  <c r="DM20" i="34"/>
  <c r="DK20" i="34"/>
  <c r="DL20" i="34"/>
  <c r="DJ20" i="34"/>
  <c r="CX27" i="34"/>
  <c r="DA27" i="34"/>
  <c r="CZ27" i="34"/>
  <c r="CY27" i="34"/>
  <c r="DH26" i="34"/>
  <c r="DF26" i="34"/>
  <c r="DI26" i="34"/>
  <c r="DG26" i="34"/>
  <c r="DA21" i="34"/>
  <c r="CZ21" i="34"/>
  <c r="CX21" i="34"/>
  <c r="CY21" i="34"/>
  <c r="DU17" i="34"/>
  <c r="DR17" i="34"/>
  <c r="DS17" i="34"/>
  <c r="DT17" i="34"/>
  <c r="DR23" i="34"/>
  <c r="DT23" i="34"/>
  <c r="DS23" i="34"/>
  <c r="DU23" i="34"/>
  <c r="DX33" i="34"/>
  <c r="DW33" i="34"/>
  <c r="DY33" i="34"/>
  <c r="DV33" i="34"/>
  <c r="CV29" i="34"/>
  <c r="CW29" i="34"/>
  <c r="CU29" i="34"/>
  <c r="CT29" i="34"/>
  <c r="DG23" i="34"/>
  <c r="DI23" i="34"/>
  <c r="DH23" i="34"/>
  <c r="DF23" i="34"/>
  <c r="DN29" i="34"/>
  <c r="DQ29" i="34"/>
  <c r="DO29" i="34"/>
  <c r="DP29" i="34"/>
  <c r="DV29" i="34"/>
  <c r="DY29" i="34"/>
  <c r="DW29" i="34"/>
  <c r="DX29" i="34"/>
  <c r="DX10" i="34"/>
  <c r="DY10" i="34"/>
  <c r="DW10" i="34"/>
  <c r="DV10" i="34"/>
  <c r="BF11" i="34"/>
  <c r="BG11" i="34" s="1"/>
  <c r="DN16" i="34"/>
  <c r="DQ16" i="34"/>
  <c r="DO16" i="34"/>
  <c r="DP16" i="34"/>
  <c r="BF14" i="34"/>
  <c r="BG14" i="34" s="1"/>
  <c r="BF17" i="34"/>
  <c r="BG17" i="34" s="1"/>
  <c r="BH16" i="34"/>
  <c r="BG16" i="34"/>
  <c r="BF16" i="34"/>
  <c r="CW20" i="34"/>
  <c r="CU20" i="34"/>
  <c r="CV20" i="34"/>
  <c r="CT20" i="34"/>
  <c r="DY14" i="34"/>
  <c r="DX14" i="34"/>
  <c r="DW14" i="34"/>
  <c r="DV14" i="34"/>
  <c r="DE25" i="34"/>
  <c r="DD25" i="34"/>
  <c r="DB25" i="34"/>
  <c r="DC25" i="34"/>
  <c r="CV31" i="34"/>
  <c r="CT31" i="34"/>
  <c r="CW31" i="34"/>
  <c r="CU31" i="34"/>
  <c r="DQ13" i="34"/>
  <c r="DP13" i="34"/>
  <c r="DO13" i="34"/>
  <c r="DN13" i="34"/>
  <c r="CY15" i="34"/>
  <c r="DA15" i="34"/>
  <c r="CZ15" i="34"/>
  <c r="CX15" i="34"/>
  <c r="CX29" i="34"/>
  <c r="DA29" i="34"/>
  <c r="CY29" i="34"/>
  <c r="CZ29" i="34"/>
  <c r="CU19" i="34"/>
  <c r="CW19" i="34"/>
  <c r="CT19" i="34"/>
  <c r="CV19" i="34"/>
  <c r="DW16" i="34"/>
  <c r="DV16" i="34"/>
  <c r="DX16" i="34"/>
  <c r="DY16" i="34"/>
  <c r="CU27" i="34"/>
  <c r="CW27" i="34"/>
  <c r="CV27" i="34"/>
  <c r="CT27" i="34"/>
  <c r="DP25" i="34"/>
  <c r="DQ25" i="34"/>
  <c r="DO25" i="34"/>
  <c r="DN25" i="34"/>
  <c r="CT16" i="34"/>
  <c r="CV16" i="34"/>
  <c r="CU16" i="34"/>
  <c r="CW16" i="34"/>
  <c r="DJ23" i="34"/>
  <c r="DM23" i="34"/>
  <c r="DL23" i="34"/>
  <c r="DK23" i="34"/>
  <c r="DM17" i="34"/>
  <c r="DJ17" i="34"/>
  <c r="DL17" i="34"/>
  <c r="DK17" i="34"/>
  <c r="CU28" i="34"/>
  <c r="CV28" i="34"/>
  <c r="CW28" i="34"/>
  <c r="CT28" i="34"/>
  <c r="DY21" i="34"/>
  <c r="DX21" i="34"/>
  <c r="DV21" i="34"/>
  <c r="DW21" i="34"/>
  <c r="DI28" i="34"/>
  <c r="DF28" i="34"/>
  <c r="DH28" i="34"/>
  <c r="DG28" i="34"/>
  <c r="DF27" i="34"/>
  <c r="DI27" i="34"/>
  <c r="DH27" i="34"/>
  <c r="DG27" i="34"/>
  <c r="DT29" i="34"/>
  <c r="DS29" i="34"/>
  <c r="DR29" i="34"/>
  <c r="DU29" i="34"/>
  <c r="CZ18" i="34"/>
  <c r="DA18" i="34"/>
  <c r="CY18" i="34"/>
  <c r="CX18" i="34"/>
  <c r="DW23" i="34"/>
  <c r="DY23" i="34"/>
  <c r="DX23" i="34"/>
  <c r="DV23" i="34"/>
  <c r="CZ20" i="34"/>
  <c r="CX20" i="34"/>
  <c r="DA20" i="34"/>
  <c r="CY20" i="34"/>
  <c r="DH24" i="34"/>
  <c r="DG24" i="34"/>
  <c r="DF24" i="34"/>
  <c r="DI24" i="34"/>
  <c r="DQ30" i="34"/>
  <c r="DO30" i="34"/>
  <c r="DP30" i="34"/>
  <c r="DN30" i="34"/>
  <c r="DU24" i="34"/>
  <c r="DR24" i="34"/>
  <c r="DS24" i="34"/>
  <c r="DT24" i="34"/>
  <c r="CV30" i="34"/>
  <c r="CT30" i="34"/>
  <c r="CW30" i="34"/>
  <c r="CU30" i="34"/>
  <c r="DD30" i="34"/>
  <c r="DB30" i="34"/>
  <c r="DE30" i="34"/>
  <c r="DC30" i="34"/>
  <c r="CX11" i="34"/>
  <c r="DA11" i="34"/>
  <c r="CZ11" i="34"/>
  <c r="CY11" i="34"/>
  <c r="CW10" i="34"/>
  <c r="CV10" i="34"/>
  <c r="CT10" i="34"/>
  <c r="CU10" i="34"/>
  <c r="DO9" i="34"/>
  <c r="DN9" i="34"/>
  <c r="DP9" i="34"/>
  <c r="DQ9" i="34"/>
  <c r="DP10" i="34"/>
  <c r="DQ10" i="34"/>
  <c r="DO10" i="34"/>
  <c r="DN10" i="34"/>
  <c r="BF26" i="34"/>
  <c r="BH26" i="34"/>
  <c r="BG26" i="34"/>
  <c r="BF24" i="34"/>
  <c r="BG24" i="34" s="1"/>
  <c r="BF33" i="34"/>
  <c r="BG33" i="34" s="1"/>
  <c r="BL66" i="33"/>
  <c r="BB14" i="34" l="1"/>
  <c r="AX14" i="34"/>
  <c r="BH14" i="34"/>
  <c r="BB32" i="34"/>
  <c r="AX32" i="34"/>
  <c r="BH32" i="34"/>
  <c r="BB13" i="34"/>
  <c r="AX13" i="34"/>
  <c r="BH13" i="34"/>
  <c r="BB33" i="34"/>
  <c r="AX33" i="34"/>
  <c r="BH33" i="34"/>
  <c r="AX27" i="34"/>
  <c r="BB27" i="34"/>
  <c r="BH27" i="34"/>
  <c r="AX24" i="34"/>
  <c r="BB24" i="34"/>
  <c r="BH24" i="34"/>
  <c r="BB30" i="34"/>
  <c r="AX30" i="34"/>
  <c r="BH30" i="34"/>
  <c r="BB19" i="34"/>
  <c r="AX19" i="34"/>
  <c r="BH19" i="34"/>
  <c r="AX11" i="34"/>
  <c r="BB11" i="34"/>
  <c r="BH11" i="34"/>
  <c r="BB18" i="34"/>
  <c r="AX18" i="34"/>
  <c r="BH18" i="34"/>
  <c r="AX29" i="34"/>
  <c r="BB29" i="34"/>
  <c r="BH29" i="34"/>
  <c r="AX12" i="34"/>
  <c r="BB12" i="34"/>
  <c r="BH12" i="34"/>
  <c r="BB17" i="34"/>
  <c r="AX17" i="34"/>
  <c r="BH17" i="34"/>
  <c r="AX23" i="34"/>
  <c r="BB23" i="34"/>
  <c r="BB21" i="34"/>
  <c r="AX21" i="34"/>
  <c r="AX28" i="34"/>
  <c r="BB28" i="34"/>
  <c r="BH23" i="34"/>
  <c r="BB25" i="34"/>
  <c r="AX25" i="34"/>
  <c r="BL11" i="34"/>
  <c r="BF5" i="34"/>
  <c r="BF6" i="34"/>
  <c r="BL10" i="34"/>
  <c r="BF4" i="34"/>
  <c r="BF7" i="34"/>
  <c r="BB20" i="34"/>
  <c r="AX20" i="34"/>
  <c r="BB15" i="34"/>
  <c r="BK15" i="34"/>
  <c r="AX15" i="34"/>
  <c r="BG9" i="34"/>
  <c r="BB31" i="34"/>
  <c r="AX31" i="34"/>
  <c r="AX22" i="34"/>
  <c r="BB22" i="34"/>
  <c r="BH20" i="34"/>
  <c r="BB26" i="34"/>
  <c r="AX26" i="34"/>
  <c r="BB16" i="34"/>
  <c r="AX16" i="34"/>
  <c r="BH21" i="34"/>
  <c r="BH28" i="34"/>
  <c r="DZ11" i="33"/>
  <c r="EA11" i="33"/>
  <c r="EB11" i="33"/>
  <c r="EC11" i="33"/>
  <c r="ED11" i="33"/>
  <c r="EE11" i="33"/>
  <c r="EF11" i="33"/>
  <c r="EG11" i="33"/>
  <c r="EH11" i="33"/>
  <c r="EI11" i="33"/>
  <c r="EJ11" i="33"/>
  <c r="EK11" i="33"/>
  <c r="DZ12" i="33"/>
  <c r="EA12" i="33"/>
  <c r="EB12" i="33"/>
  <c r="EC12" i="33"/>
  <c r="ED12" i="33"/>
  <c r="EE12" i="33"/>
  <c r="EF12" i="33"/>
  <c r="EG12" i="33"/>
  <c r="EH12" i="33"/>
  <c r="EI12" i="33"/>
  <c r="EJ12" i="33"/>
  <c r="EK12" i="33"/>
  <c r="DZ13" i="33"/>
  <c r="EA13" i="33"/>
  <c r="EB13" i="33"/>
  <c r="EC13" i="33"/>
  <c r="ED13" i="33"/>
  <c r="EE13" i="33"/>
  <c r="EF13" i="33"/>
  <c r="EG13" i="33"/>
  <c r="EH13" i="33"/>
  <c r="EI13" i="33"/>
  <c r="EJ13" i="33"/>
  <c r="EK13" i="33"/>
  <c r="DZ14" i="33"/>
  <c r="EA14" i="33"/>
  <c r="EB14" i="33"/>
  <c r="EC14" i="33"/>
  <c r="ED14" i="33"/>
  <c r="EE14" i="33"/>
  <c r="EF14" i="33"/>
  <c r="EG14" i="33"/>
  <c r="EH14" i="33"/>
  <c r="EI14" i="33"/>
  <c r="EJ14" i="33"/>
  <c r="EK14" i="33"/>
  <c r="DZ15" i="33"/>
  <c r="EA15" i="33"/>
  <c r="EB15" i="33"/>
  <c r="EC15" i="33"/>
  <c r="ED15" i="33"/>
  <c r="EE15" i="33"/>
  <c r="EF15" i="33"/>
  <c r="EG15" i="33"/>
  <c r="EH15" i="33"/>
  <c r="EI15" i="33"/>
  <c r="EJ15" i="33"/>
  <c r="EK15" i="33"/>
  <c r="DZ16" i="33"/>
  <c r="EA16" i="33"/>
  <c r="EB16" i="33"/>
  <c r="EC16" i="33"/>
  <c r="ED16" i="33"/>
  <c r="EE16" i="33"/>
  <c r="EF16" i="33"/>
  <c r="EG16" i="33"/>
  <c r="EH16" i="33"/>
  <c r="EI16" i="33"/>
  <c r="EJ16" i="33"/>
  <c r="EK16" i="33"/>
  <c r="DZ17" i="33"/>
  <c r="EA17" i="33"/>
  <c r="EB17" i="33"/>
  <c r="EC17" i="33"/>
  <c r="ED17" i="33"/>
  <c r="EE17" i="33"/>
  <c r="EF17" i="33"/>
  <c r="EG17" i="33"/>
  <c r="EH17" i="33"/>
  <c r="EI17" i="33"/>
  <c r="EJ17" i="33"/>
  <c r="EK17" i="33"/>
  <c r="DZ18" i="33"/>
  <c r="EA18" i="33"/>
  <c r="EB18" i="33"/>
  <c r="EC18" i="33"/>
  <c r="ED18" i="33"/>
  <c r="EE18" i="33"/>
  <c r="EF18" i="33"/>
  <c r="EG18" i="33"/>
  <c r="EH18" i="33"/>
  <c r="EI18" i="33"/>
  <c r="EJ18" i="33"/>
  <c r="EK18" i="33"/>
  <c r="DZ19" i="33"/>
  <c r="EA19" i="33"/>
  <c r="EB19" i="33"/>
  <c r="EC19" i="33"/>
  <c r="ED19" i="33"/>
  <c r="EE19" i="33"/>
  <c r="EF19" i="33"/>
  <c r="EG19" i="33"/>
  <c r="EH19" i="33"/>
  <c r="EI19" i="33"/>
  <c r="EJ19" i="33"/>
  <c r="EK19" i="33"/>
  <c r="DZ20" i="33"/>
  <c r="EA20" i="33"/>
  <c r="EB20" i="33"/>
  <c r="EC20" i="33"/>
  <c r="ED20" i="33"/>
  <c r="EE20" i="33"/>
  <c r="EF20" i="33"/>
  <c r="EG20" i="33"/>
  <c r="EH20" i="33"/>
  <c r="EI20" i="33"/>
  <c r="EJ20" i="33"/>
  <c r="EK20" i="33"/>
  <c r="DZ21" i="33"/>
  <c r="EA21" i="33"/>
  <c r="EB21" i="33"/>
  <c r="EC21" i="33"/>
  <c r="ED21" i="33"/>
  <c r="EE21" i="33"/>
  <c r="EF21" i="33"/>
  <c r="EG21" i="33"/>
  <c r="EH21" i="33"/>
  <c r="EI21" i="33"/>
  <c r="EJ21" i="33"/>
  <c r="EK21" i="33"/>
  <c r="DZ22" i="33"/>
  <c r="EA22" i="33"/>
  <c r="EB22" i="33"/>
  <c r="EC22" i="33"/>
  <c r="ED22" i="33"/>
  <c r="EE22" i="33"/>
  <c r="EF22" i="33"/>
  <c r="EG22" i="33"/>
  <c r="EH22" i="33"/>
  <c r="EI22" i="33"/>
  <c r="EJ22" i="33"/>
  <c r="EK22" i="33"/>
  <c r="DZ23" i="33"/>
  <c r="EA23" i="33"/>
  <c r="EB23" i="33"/>
  <c r="EC23" i="33"/>
  <c r="ED23" i="33"/>
  <c r="EE23" i="33"/>
  <c r="EF23" i="33"/>
  <c r="EG23" i="33"/>
  <c r="EH23" i="33"/>
  <c r="EI23" i="33"/>
  <c r="EJ23" i="33"/>
  <c r="EK23" i="33"/>
  <c r="DZ24" i="33"/>
  <c r="EA24" i="33"/>
  <c r="EB24" i="33"/>
  <c r="EC24" i="33"/>
  <c r="ED24" i="33"/>
  <c r="EE24" i="33"/>
  <c r="EF24" i="33"/>
  <c r="EG24" i="33"/>
  <c r="EH24" i="33"/>
  <c r="EI24" i="33"/>
  <c r="EJ24" i="33"/>
  <c r="EK24" i="33"/>
  <c r="DZ25" i="33"/>
  <c r="EA25" i="33"/>
  <c r="EB25" i="33"/>
  <c r="EC25" i="33"/>
  <c r="ED25" i="33"/>
  <c r="EE25" i="33"/>
  <c r="EF25" i="33"/>
  <c r="EG25" i="33"/>
  <c r="EH25" i="33"/>
  <c r="EI25" i="33"/>
  <c r="EJ25" i="33"/>
  <c r="EK25" i="33"/>
  <c r="DZ26" i="33"/>
  <c r="EA26" i="33"/>
  <c r="EB26" i="33"/>
  <c r="EC26" i="33"/>
  <c r="ED26" i="33"/>
  <c r="EE26" i="33"/>
  <c r="EF26" i="33"/>
  <c r="EG26" i="33"/>
  <c r="EH26" i="33"/>
  <c r="EI26" i="33"/>
  <c r="EJ26" i="33"/>
  <c r="EK26" i="33"/>
  <c r="DZ27" i="33"/>
  <c r="EA27" i="33"/>
  <c r="EB27" i="33"/>
  <c r="EC27" i="33"/>
  <c r="ED27" i="33"/>
  <c r="EE27" i="33"/>
  <c r="EF27" i="33"/>
  <c r="EG27" i="33"/>
  <c r="EH27" i="33"/>
  <c r="EI27" i="33"/>
  <c r="EJ27" i="33"/>
  <c r="EK27" i="33"/>
  <c r="DZ28" i="33"/>
  <c r="EA28" i="33"/>
  <c r="EB28" i="33"/>
  <c r="EC28" i="33"/>
  <c r="ED28" i="33"/>
  <c r="EE28" i="33"/>
  <c r="EF28" i="33"/>
  <c r="EG28" i="33"/>
  <c r="EH28" i="33"/>
  <c r="EI28" i="33"/>
  <c r="EJ28" i="33"/>
  <c r="EK28" i="33"/>
  <c r="DZ29" i="33"/>
  <c r="EA29" i="33"/>
  <c r="EB29" i="33"/>
  <c r="EC29" i="33"/>
  <c r="ED29" i="33"/>
  <c r="EE29" i="33"/>
  <c r="EF29" i="33"/>
  <c r="EG29" i="33"/>
  <c r="EH29" i="33"/>
  <c r="EI29" i="33"/>
  <c r="EJ29" i="33"/>
  <c r="EK29" i="33"/>
  <c r="DZ30" i="33"/>
  <c r="EA30" i="33"/>
  <c r="EB30" i="33"/>
  <c r="EC30" i="33"/>
  <c r="ED30" i="33"/>
  <c r="EE30" i="33"/>
  <c r="EF30" i="33"/>
  <c r="EG30" i="33"/>
  <c r="EH30" i="33"/>
  <c r="EI30" i="33"/>
  <c r="EJ30" i="33"/>
  <c r="EK30" i="33"/>
  <c r="DZ31" i="33"/>
  <c r="EA31" i="33"/>
  <c r="EB31" i="33"/>
  <c r="EC31" i="33"/>
  <c r="ED31" i="33"/>
  <c r="EE31" i="33"/>
  <c r="EF31" i="33"/>
  <c r="EG31" i="33"/>
  <c r="EH31" i="33"/>
  <c r="EI31" i="33"/>
  <c r="EJ31" i="33"/>
  <c r="EK31" i="33"/>
  <c r="DZ32" i="33"/>
  <c r="EA32" i="33"/>
  <c r="EB32" i="33"/>
  <c r="EC32" i="33"/>
  <c r="ED32" i="33"/>
  <c r="EE32" i="33"/>
  <c r="EF32" i="33"/>
  <c r="EG32" i="33"/>
  <c r="EH32" i="33"/>
  <c r="EI32" i="33"/>
  <c r="EJ32" i="33"/>
  <c r="EK32" i="33"/>
  <c r="DZ33" i="33"/>
  <c r="EA33" i="33"/>
  <c r="EB33" i="33"/>
  <c r="EC33" i="33"/>
  <c r="ED33" i="33"/>
  <c r="EE33" i="33"/>
  <c r="EF33" i="33"/>
  <c r="EG33" i="33"/>
  <c r="EH33" i="33"/>
  <c r="EI33" i="33"/>
  <c r="EJ33" i="33"/>
  <c r="EK33" i="33"/>
  <c r="DZ9" i="33"/>
  <c r="EA9" i="33"/>
  <c r="EB9" i="33"/>
  <c r="EC9" i="33"/>
  <c r="ED9" i="33"/>
  <c r="EE9" i="33"/>
  <c r="EF9" i="33"/>
  <c r="EG9" i="33"/>
  <c r="EH9" i="33"/>
  <c r="EI9" i="33"/>
  <c r="EJ9" i="33"/>
  <c r="EK9" i="33"/>
  <c r="EK10" i="33"/>
  <c r="EJ10" i="33"/>
  <c r="EI10" i="33"/>
  <c r="EH10" i="33"/>
  <c r="EG10" i="33"/>
  <c r="EF10" i="33"/>
  <c r="EE10" i="33"/>
  <c r="ED10" i="33"/>
  <c r="EC10" i="33"/>
  <c r="EB10" i="33"/>
  <c r="EA10" i="33"/>
  <c r="DZ10" i="33"/>
  <c r="BV3" i="33"/>
  <c r="I1" i="30"/>
  <c r="J1" i="30"/>
  <c r="H1" i="30"/>
  <c r="BO66" i="33"/>
  <c r="BV4" i="33"/>
  <c r="R4" i="33"/>
  <c r="S4" i="33"/>
  <c r="T4" i="33"/>
  <c r="U4" i="33"/>
  <c r="V4" i="33"/>
  <c r="W4" i="33"/>
  <c r="X4" i="33"/>
  <c r="Y4" i="33"/>
  <c r="Z4" i="33"/>
  <c r="AA4" i="33"/>
  <c r="AB4" i="33"/>
  <c r="AC4" i="33"/>
  <c r="AD4" i="33"/>
  <c r="AE4" i="33"/>
  <c r="AF4" i="33"/>
  <c r="AG4" i="33"/>
  <c r="AH4" i="33"/>
  <c r="AI4" i="33"/>
  <c r="AJ4" i="33"/>
  <c r="AK4" i="33"/>
  <c r="AL4" i="33"/>
  <c r="AM4" i="33"/>
  <c r="AN4" i="33"/>
  <c r="AO4" i="33"/>
  <c r="AP4" i="33"/>
  <c r="AQ4" i="33"/>
  <c r="AR4" i="33"/>
  <c r="AT4" i="33"/>
  <c r="AU4" i="33"/>
  <c r="R5" i="33"/>
  <c r="S5" i="33"/>
  <c r="T5" i="33"/>
  <c r="U5" i="33"/>
  <c r="V5" i="33"/>
  <c r="W5" i="33"/>
  <c r="X5" i="33"/>
  <c r="Y5" i="33"/>
  <c r="Z5" i="33"/>
  <c r="AA5" i="33"/>
  <c r="AB5" i="33"/>
  <c r="AC5" i="33"/>
  <c r="AD5" i="33"/>
  <c r="AE5" i="33"/>
  <c r="AF5" i="33"/>
  <c r="AG5" i="33"/>
  <c r="AH5" i="33"/>
  <c r="AI5" i="33"/>
  <c r="AJ5" i="33"/>
  <c r="AK5" i="33"/>
  <c r="AL5" i="33"/>
  <c r="AM5" i="33"/>
  <c r="AN5" i="33"/>
  <c r="AO5" i="33"/>
  <c r="AP5" i="33"/>
  <c r="AQ5" i="33"/>
  <c r="AR5" i="33"/>
  <c r="AT5" i="33"/>
  <c r="AU5" i="33"/>
  <c r="R6" i="33"/>
  <c r="S6" i="33"/>
  <c r="T6" i="33"/>
  <c r="U6" i="33"/>
  <c r="V6" i="33"/>
  <c r="W6" i="33"/>
  <c r="X6" i="33"/>
  <c r="Y6" i="33"/>
  <c r="Z6" i="33"/>
  <c r="AA6" i="33"/>
  <c r="AB6" i="33"/>
  <c r="AC6" i="33"/>
  <c r="AD6" i="33"/>
  <c r="AE6" i="33"/>
  <c r="AF6" i="33"/>
  <c r="AG6" i="33"/>
  <c r="AH6" i="33"/>
  <c r="AI6" i="33"/>
  <c r="AJ6" i="33"/>
  <c r="AK6" i="33"/>
  <c r="AL6" i="33"/>
  <c r="AM6" i="33"/>
  <c r="AN6" i="33"/>
  <c r="AO6" i="33"/>
  <c r="AP6" i="33"/>
  <c r="AQ6" i="33"/>
  <c r="AR6" i="33"/>
  <c r="AT6" i="33"/>
  <c r="AU6" i="33"/>
  <c r="R7" i="33"/>
  <c r="S7" i="33"/>
  <c r="T7" i="33"/>
  <c r="U7" i="33"/>
  <c r="V7" i="33"/>
  <c r="W7" i="33"/>
  <c r="X7" i="33"/>
  <c r="Y7" i="33"/>
  <c r="Z7" i="33"/>
  <c r="AA7" i="33"/>
  <c r="AB7" i="33"/>
  <c r="AC7" i="33"/>
  <c r="AD7" i="33"/>
  <c r="AE7" i="33"/>
  <c r="AF7" i="33"/>
  <c r="AG7" i="33"/>
  <c r="AH7" i="33"/>
  <c r="AI7" i="33"/>
  <c r="AJ7" i="33"/>
  <c r="AK7" i="33"/>
  <c r="AL7" i="33"/>
  <c r="AM7" i="33"/>
  <c r="AN7" i="33"/>
  <c r="AO7" i="33"/>
  <c r="AP7" i="33"/>
  <c r="AQ7" i="33"/>
  <c r="AR7" i="33"/>
  <c r="AT7" i="33"/>
  <c r="AU7" i="33"/>
  <c r="E4" i="33"/>
  <c r="F4" i="33"/>
  <c r="G4" i="33"/>
  <c r="H4" i="33"/>
  <c r="I4" i="33"/>
  <c r="J4" i="33"/>
  <c r="K4" i="33"/>
  <c r="L4" i="33"/>
  <c r="M4" i="33"/>
  <c r="N4" i="33"/>
  <c r="O4" i="33"/>
  <c r="P4" i="33"/>
  <c r="E5" i="33"/>
  <c r="F5" i="33"/>
  <c r="G5" i="33"/>
  <c r="H5" i="33"/>
  <c r="I5" i="33"/>
  <c r="J5" i="33"/>
  <c r="K5" i="33"/>
  <c r="L5" i="33"/>
  <c r="M5" i="33"/>
  <c r="N5" i="33"/>
  <c r="O5" i="33"/>
  <c r="P5" i="33"/>
  <c r="E6" i="33"/>
  <c r="F6" i="33"/>
  <c r="G6" i="33"/>
  <c r="H6" i="33"/>
  <c r="I6" i="33"/>
  <c r="J6" i="33"/>
  <c r="K6" i="33"/>
  <c r="L6" i="33"/>
  <c r="M6" i="33"/>
  <c r="N6" i="33"/>
  <c r="O6" i="33"/>
  <c r="P6" i="33"/>
  <c r="E7" i="33"/>
  <c r="F7" i="33"/>
  <c r="G7" i="33"/>
  <c r="H7" i="33"/>
  <c r="I7" i="33"/>
  <c r="J7" i="33"/>
  <c r="K7" i="33"/>
  <c r="L7" i="33"/>
  <c r="M7" i="33"/>
  <c r="N7" i="33"/>
  <c r="O7" i="33"/>
  <c r="P7" i="33"/>
  <c r="Q7" i="33"/>
  <c r="Q6" i="33"/>
  <c r="Q5" i="33"/>
  <c r="Q4" i="33"/>
  <c r="AU48" i="33"/>
  <c r="AT48" i="33"/>
  <c r="AR48" i="33"/>
  <c r="AQ48" i="33"/>
  <c r="AP48" i="33"/>
  <c r="AO48" i="33"/>
  <c r="AN48" i="33"/>
  <c r="AM48" i="33"/>
  <c r="AL48" i="33"/>
  <c r="AK48" i="33"/>
  <c r="AJ48" i="33"/>
  <c r="AI48" i="33"/>
  <c r="AH48" i="33"/>
  <c r="AG48" i="33"/>
  <c r="AF48" i="33"/>
  <c r="AE48" i="33"/>
  <c r="AD48" i="33"/>
  <c r="AC48" i="33"/>
  <c r="AB48" i="33"/>
  <c r="AA48" i="33"/>
  <c r="Z48" i="33"/>
  <c r="Y48" i="33"/>
  <c r="X48" i="33"/>
  <c r="W48" i="33"/>
  <c r="BG6" i="34" l="1"/>
  <c r="BH6" i="34" s="1"/>
  <c r="AX9" i="34"/>
  <c r="BG5" i="34"/>
  <c r="BH5" i="34" s="1"/>
  <c r="BG4" i="34"/>
  <c r="BH4" i="34" s="1"/>
  <c r="BB9" i="34"/>
  <c r="BG7" i="34"/>
  <c r="BH7" i="34" s="1"/>
  <c r="BH9" i="34"/>
  <c r="CE11" i="33"/>
  <c r="CF14" i="33"/>
  <c r="CB31" i="33"/>
  <c r="CB26" i="33"/>
  <c r="CD12" i="33"/>
  <c r="BZ9" i="33"/>
  <c r="BY33" i="33"/>
  <c r="BY32" i="33"/>
  <c r="BY31" i="33"/>
  <c r="BY30" i="33"/>
  <c r="BY29" i="33"/>
  <c r="BY28" i="33"/>
  <c r="BY27" i="33"/>
  <c r="BY26" i="33"/>
  <c r="BY25" i="33"/>
  <c r="BY24" i="33"/>
  <c r="BY23" i="33"/>
  <c r="BY22" i="33"/>
  <c r="BY21" i="33"/>
  <c r="BY20" i="33"/>
  <c r="BY19" i="33"/>
  <c r="BY18" i="33"/>
  <c r="BY17" i="33"/>
  <c r="BY16" i="33"/>
  <c r="BY15" i="33"/>
  <c r="BY14" i="33"/>
  <c r="BY13" i="33"/>
  <c r="BY12" i="33"/>
  <c r="BY11" i="33"/>
  <c r="BY10" i="33"/>
  <c r="CE32" i="33"/>
  <c r="CF29" i="33"/>
  <c r="CD27" i="33"/>
  <c r="CE24" i="33"/>
  <c r="CF21" i="33"/>
  <c r="CD19" i="33"/>
  <c r="CE16" i="33"/>
  <c r="CF13" i="33"/>
  <c r="CD11" i="33"/>
  <c r="BX31" i="33"/>
  <c r="BX30" i="33"/>
  <c r="BX28" i="33"/>
  <c r="BX27" i="33"/>
  <c r="BX24" i="33"/>
  <c r="BX23" i="33"/>
  <c r="BX22" i="33"/>
  <c r="BX20" i="33"/>
  <c r="BX19" i="33"/>
  <c r="BX18" i="33"/>
  <c r="BX17" i="33"/>
  <c r="BX16" i="33"/>
  <c r="BX15" i="33"/>
  <c r="BX14" i="33"/>
  <c r="BX13" i="33"/>
  <c r="BX12" i="33"/>
  <c r="BX11" i="33"/>
  <c r="BX10" i="33"/>
  <c r="CD32" i="33"/>
  <c r="CE29" i="33"/>
  <c r="CF26" i="33"/>
  <c r="CD24" i="33"/>
  <c r="CE21" i="33"/>
  <c r="CF18" i="33"/>
  <c r="CF10" i="33"/>
  <c r="BY9" i="33"/>
  <c r="BX26" i="33"/>
  <c r="CD16" i="33"/>
  <c r="BX9" i="33"/>
  <c r="BW33" i="33"/>
  <c r="BW32" i="33"/>
  <c r="BW31" i="33"/>
  <c r="BW30" i="33"/>
  <c r="BW29" i="33"/>
  <c r="BW28" i="33"/>
  <c r="BW27" i="33"/>
  <c r="BW26" i="33"/>
  <c r="BW25" i="33"/>
  <c r="BW24" i="33"/>
  <c r="BW23" i="33"/>
  <c r="BW22" i="33"/>
  <c r="BW21" i="33"/>
  <c r="BW20" i="33"/>
  <c r="BW19" i="33"/>
  <c r="BW18" i="33"/>
  <c r="BW17" i="33"/>
  <c r="BW16" i="33"/>
  <c r="BW15" i="33"/>
  <c r="BW14" i="33"/>
  <c r="BW13" i="33"/>
  <c r="BW12" i="33"/>
  <c r="BW11" i="33"/>
  <c r="BW10" i="33"/>
  <c r="CF31" i="33"/>
  <c r="CD29" i="33"/>
  <c r="CE26" i="33"/>
  <c r="CF23" i="33"/>
  <c r="CD21" i="33"/>
  <c r="CE18" i="33"/>
  <c r="CF15" i="33"/>
  <c r="CD13" i="33"/>
  <c r="CE10" i="33"/>
  <c r="BX32" i="33"/>
  <c r="BX25" i="33"/>
  <c r="CE13" i="33"/>
  <c r="BW9" i="33"/>
  <c r="BV33" i="33"/>
  <c r="BV32" i="33"/>
  <c r="BV31" i="33"/>
  <c r="BV30" i="33"/>
  <c r="BV29" i="33"/>
  <c r="BV28" i="33"/>
  <c r="BV27" i="33"/>
  <c r="BV26" i="33"/>
  <c r="BV25" i="33"/>
  <c r="BV24" i="33"/>
  <c r="BV23" i="33"/>
  <c r="BV22" i="33"/>
  <c r="BV21" i="33"/>
  <c r="BV20" i="33"/>
  <c r="BV19" i="33"/>
  <c r="BV18" i="33"/>
  <c r="BV17" i="33"/>
  <c r="BV16" i="33"/>
  <c r="BV15" i="33"/>
  <c r="BV14" i="33"/>
  <c r="BV13" i="33"/>
  <c r="BV12" i="33"/>
  <c r="BV11" i="33"/>
  <c r="BV10" i="33"/>
  <c r="CE31" i="33"/>
  <c r="CF28" i="33"/>
  <c r="CD26" i="33"/>
  <c r="CE23" i="33"/>
  <c r="CF20" i="33"/>
  <c r="CD18" i="33"/>
  <c r="CE15" i="33"/>
  <c r="CF12" i="33"/>
  <c r="CD10" i="33"/>
  <c r="BX33" i="33"/>
  <c r="BX29" i="33"/>
  <c r="BX21" i="33"/>
  <c r="BV9" i="33"/>
  <c r="CC33" i="33"/>
  <c r="CC32" i="33"/>
  <c r="CC31" i="33"/>
  <c r="CC30" i="33"/>
  <c r="CC29" i="33"/>
  <c r="CC28" i="33"/>
  <c r="CC27" i="33"/>
  <c r="CC26" i="33"/>
  <c r="CC25" i="33"/>
  <c r="CC24" i="33"/>
  <c r="CC23" i="33"/>
  <c r="CC22" i="33"/>
  <c r="CC21" i="33"/>
  <c r="CC20" i="33"/>
  <c r="CC19" i="33"/>
  <c r="CC18" i="33"/>
  <c r="CC17" i="33"/>
  <c r="CC16" i="33"/>
  <c r="CC15" i="33"/>
  <c r="CC14" i="33"/>
  <c r="CC13" i="33"/>
  <c r="CC12" i="33"/>
  <c r="CC11" i="33"/>
  <c r="CC10" i="33"/>
  <c r="CF33" i="33"/>
  <c r="CD31" i="33"/>
  <c r="CE28" i="33"/>
  <c r="CF25" i="33"/>
  <c r="CD23" i="33"/>
  <c r="CE20" i="33"/>
  <c r="CF17" i="33"/>
  <c r="CD15" i="33"/>
  <c r="CE12" i="33"/>
  <c r="CF9" i="33"/>
  <c r="CB33" i="33"/>
  <c r="CB30" i="33"/>
  <c r="CB29" i="33"/>
  <c r="CB28" i="33"/>
  <c r="CB25" i="33"/>
  <c r="CB23" i="33"/>
  <c r="CB22" i="33"/>
  <c r="CB21" i="33"/>
  <c r="CB20" i="33"/>
  <c r="CB19" i="33"/>
  <c r="CB18" i="33"/>
  <c r="CB17" i="33"/>
  <c r="CB16" i="33"/>
  <c r="CB15" i="33"/>
  <c r="CB14" i="33"/>
  <c r="CB13" i="33"/>
  <c r="CB12" i="33"/>
  <c r="CB11" i="33"/>
  <c r="CB10" i="33"/>
  <c r="CE33" i="33"/>
  <c r="CF30" i="33"/>
  <c r="CD28" i="33"/>
  <c r="CE25" i="33"/>
  <c r="CF22" i="33"/>
  <c r="CD20" i="33"/>
  <c r="CE9" i="33"/>
  <c r="CC9" i="33"/>
  <c r="CB27" i="33"/>
  <c r="CE17" i="33"/>
  <c r="CB9" i="33"/>
  <c r="CA33" i="33"/>
  <c r="CA32" i="33"/>
  <c r="CA31" i="33"/>
  <c r="CA30" i="33"/>
  <c r="CA29" i="33"/>
  <c r="CA28" i="33"/>
  <c r="CA27" i="33"/>
  <c r="CA26" i="33"/>
  <c r="CA25" i="33"/>
  <c r="CA24" i="33"/>
  <c r="CA23" i="33"/>
  <c r="CA22" i="33"/>
  <c r="CA21" i="33"/>
  <c r="CA20" i="33"/>
  <c r="CA19" i="33"/>
  <c r="CA18" i="33"/>
  <c r="CA17" i="33"/>
  <c r="CA16" i="33"/>
  <c r="CA15" i="33"/>
  <c r="CA14" i="33"/>
  <c r="CA13" i="33"/>
  <c r="CA12" i="33"/>
  <c r="CA11" i="33"/>
  <c r="CA10" i="33"/>
  <c r="CD33" i="33"/>
  <c r="CE30" i="33"/>
  <c r="CF27" i="33"/>
  <c r="CD25" i="33"/>
  <c r="CE22" i="33"/>
  <c r="CF19" i="33"/>
  <c r="CD17" i="33"/>
  <c r="CE14" i="33"/>
  <c r="CF11" i="33"/>
  <c r="CD9" i="33"/>
  <c r="CB32" i="33"/>
  <c r="CB24" i="33"/>
  <c r="CA9" i="33"/>
  <c r="BZ33" i="33"/>
  <c r="BZ32" i="33"/>
  <c r="BZ31" i="33"/>
  <c r="BZ30" i="33"/>
  <c r="BZ29" i="33"/>
  <c r="BZ28" i="33"/>
  <c r="BZ27" i="33"/>
  <c r="BZ26" i="33"/>
  <c r="BZ25" i="33"/>
  <c r="BZ24" i="33"/>
  <c r="BZ23" i="33"/>
  <c r="BZ22" i="33"/>
  <c r="BZ21" i="33"/>
  <c r="BZ20" i="33"/>
  <c r="BZ19" i="33"/>
  <c r="BZ18" i="33"/>
  <c r="BZ17" i="33"/>
  <c r="BZ16" i="33"/>
  <c r="BZ15" i="33"/>
  <c r="BZ14" i="33"/>
  <c r="BZ13" i="33"/>
  <c r="BZ12" i="33"/>
  <c r="BZ11" i="33"/>
  <c r="BZ10" i="33"/>
  <c r="CF32" i="33"/>
  <c r="CD30" i="33"/>
  <c r="CE27" i="33"/>
  <c r="CF24" i="33"/>
  <c r="CD22" i="33"/>
  <c r="CE19" i="33"/>
  <c r="CF16" i="33"/>
  <c r="CD14" i="33"/>
  <c r="CF4" i="33" l="1"/>
  <c r="CR4" i="33" s="1"/>
  <c r="CE4" i="33"/>
  <c r="CQ4" i="33" s="1"/>
  <c r="CD4" i="33"/>
  <c r="CP4" i="33" s="1"/>
  <c r="CC4" i="33"/>
  <c r="CO4" i="33" s="1"/>
  <c r="CB4" i="33"/>
  <c r="CN4" i="33" s="1"/>
  <c r="CA4" i="33"/>
  <c r="CM4" i="33" s="1"/>
  <c r="BZ4" i="33"/>
  <c r="CL4" i="33" s="1"/>
  <c r="BY4" i="33"/>
  <c r="CK4" i="33" s="1"/>
  <c r="BX4" i="33"/>
  <c r="CJ4" i="33" s="1"/>
  <c r="BW4" i="33"/>
  <c r="CI4" i="33" s="1"/>
  <c r="CH4" i="33"/>
  <c r="CR3" i="33"/>
  <c r="CQ3" i="33"/>
  <c r="CP3" i="33"/>
  <c r="CF3" i="33"/>
  <c r="CE3" i="33"/>
  <c r="CD3" i="33"/>
  <c r="CC3" i="33"/>
  <c r="CO3" i="33" s="1"/>
  <c r="CB3" i="33"/>
  <c r="CN3" i="33" s="1"/>
  <c r="CA3" i="33"/>
  <c r="CM3" i="33" s="1"/>
  <c r="BZ3" i="33"/>
  <c r="CL3" i="33" s="1"/>
  <c r="BY3" i="33"/>
  <c r="CK3" i="33" s="1"/>
  <c r="BX3" i="33"/>
  <c r="CJ3" i="33" s="1"/>
  <c r="BW3" i="33"/>
  <c r="CI3" i="33" s="1"/>
  <c r="CH3" i="33"/>
  <c r="BC10" i="33" l="1"/>
  <c r="BC11" i="33"/>
  <c r="BC12" i="33"/>
  <c r="BC13" i="33"/>
  <c r="BC14" i="33"/>
  <c r="BC15" i="33"/>
  <c r="BC16" i="33"/>
  <c r="BC17" i="33"/>
  <c r="BC18" i="33"/>
  <c r="BC19" i="33"/>
  <c r="BC20" i="33"/>
  <c r="BC21" i="33"/>
  <c r="BC22" i="33"/>
  <c r="BC23" i="33"/>
  <c r="BC24" i="33"/>
  <c r="BC25" i="33"/>
  <c r="BC26" i="33"/>
  <c r="BC27" i="33"/>
  <c r="BC28" i="33"/>
  <c r="BC29" i="33"/>
  <c r="BC30" i="33"/>
  <c r="BC31" i="33"/>
  <c r="BC32" i="33"/>
  <c r="BC33" i="33"/>
  <c r="CN33" i="33"/>
  <c r="CK33" i="33"/>
  <c r="CJ33" i="33"/>
  <c r="CM33" i="33"/>
  <c r="CI33" i="33"/>
  <c r="CH33" i="33"/>
  <c r="CO33" i="33"/>
  <c r="CL33" i="33"/>
  <c r="DV33" i="33" l="1"/>
  <c r="DW33" i="33"/>
  <c r="DX33" i="33"/>
  <c r="DY33" i="33"/>
  <c r="DN33" i="33"/>
  <c r="DO33" i="33"/>
  <c r="DP33" i="33"/>
  <c r="DQ33" i="33"/>
  <c r="DC33" i="33"/>
  <c r="DD33" i="33"/>
  <c r="DE33" i="33"/>
  <c r="DB33" i="33"/>
  <c r="CU33" i="33"/>
  <c r="CV33" i="33"/>
  <c r="CW33" i="33"/>
  <c r="CT33" i="33"/>
  <c r="CX33" i="33"/>
  <c r="CY33" i="33"/>
  <c r="CZ33" i="33"/>
  <c r="DA33" i="33"/>
  <c r="DF33" i="33"/>
  <c r="DG33" i="33"/>
  <c r="DH33" i="33"/>
  <c r="DI33" i="33"/>
  <c r="DK33" i="33"/>
  <c r="DL33" i="33"/>
  <c r="DM33" i="33"/>
  <c r="DJ33" i="33"/>
  <c r="DS33" i="33"/>
  <c r="DT33" i="33"/>
  <c r="DU33" i="33"/>
  <c r="DR33" i="33"/>
  <c r="BF33" i="33" l="1"/>
  <c r="AV15" i="33"/>
  <c r="AV23" i="33"/>
  <c r="AV31" i="33"/>
  <c r="AV16" i="33"/>
  <c r="AV24" i="33"/>
  <c r="AV32" i="33"/>
  <c r="AV17" i="33"/>
  <c r="AV25" i="33"/>
  <c r="AV33" i="33"/>
  <c r="AV10" i="33"/>
  <c r="AV18" i="33"/>
  <c r="AV26" i="33"/>
  <c r="AV9" i="33"/>
  <c r="AV11" i="33"/>
  <c r="AV19" i="33"/>
  <c r="AV27" i="33"/>
  <c r="AV12" i="33"/>
  <c r="AV20" i="33"/>
  <c r="AV28" i="33"/>
  <c r="AV13" i="33"/>
  <c r="AV21" i="33"/>
  <c r="AV29" i="33"/>
  <c r="AV14" i="33"/>
  <c r="AV22" i="33"/>
  <c r="AV30" i="33"/>
  <c r="BI22" i="33"/>
  <c r="BI23" i="33"/>
  <c r="BI24" i="33"/>
  <c r="BI25" i="33"/>
  <c r="BI26" i="33"/>
  <c r="BI27" i="33"/>
  <c r="BI28" i="33"/>
  <c r="BI29" i="33"/>
  <c r="BI30" i="33"/>
  <c r="BI31" i="33"/>
  <c r="BI32" i="33"/>
  <c r="BI33" i="33"/>
  <c r="D36" i="33"/>
  <c r="C36" i="33"/>
  <c r="B36" i="33"/>
  <c r="A36" i="33"/>
  <c r="D35" i="33"/>
  <c r="C35" i="33"/>
  <c r="B35" i="33"/>
  <c r="A35" i="33"/>
  <c r="D34" i="33"/>
  <c r="C34" i="33"/>
  <c r="B34" i="33"/>
  <c r="A34" i="33"/>
  <c r="D33" i="33"/>
  <c r="C33" i="33"/>
  <c r="B33" i="33"/>
  <c r="A33" i="33"/>
  <c r="D32" i="33"/>
  <c r="C32" i="33"/>
  <c r="B32" i="33"/>
  <c r="A32" i="33"/>
  <c r="D31" i="33"/>
  <c r="C31" i="33"/>
  <c r="B31" i="33"/>
  <c r="A31" i="33"/>
  <c r="D30" i="33"/>
  <c r="C30" i="33"/>
  <c r="B30" i="33"/>
  <c r="A30" i="33"/>
  <c r="D29" i="33"/>
  <c r="C29" i="33"/>
  <c r="B29" i="33"/>
  <c r="A29" i="33"/>
  <c r="D28" i="33"/>
  <c r="C28" i="33"/>
  <c r="B28" i="33"/>
  <c r="A28" i="33"/>
  <c r="D27" i="33"/>
  <c r="C27" i="33"/>
  <c r="B27" i="33"/>
  <c r="A27" i="33"/>
  <c r="D26" i="33"/>
  <c r="C26" i="33"/>
  <c r="B26" i="33"/>
  <c r="A26" i="33"/>
  <c r="D25" i="33"/>
  <c r="C25" i="33"/>
  <c r="B25" i="33"/>
  <c r="A25" i="33"/>
  <c r="D24" i="33"/>
  <c r="C24" i="33"/>
  <c r="B24" i="33"/>
  <c r="A24" i="33"/>
  <c r="D23" i="33"/>
  <c r="C23" i="33"/>
  <c r="B23" i="33"/>
  <c r="A23" i="33"/>
  <c r="D22" i="33"/>
  <c r="C22" i="33"/>
  <c r="B22" i="33"/>
  <c r="A22" i="33"/>
  <c r="BI21" i="33"/>
  <c r="D21" i="33"/>
  <c r="C21" i="33"/>
  <c r="B21" i="33"/>
  <c r="A21" i="33"/>
  <c r="BI20" i="33"/>
  <c r="D20" i="33"/>
  <c r="C20" i="33"/>
  <c r="B20" i="33"/>
  <c r="A20" i="33"/>
  <c r="BI19" i="33"/>
  <c r="D19" i="33"/>
  <c r="C19" i="33"/>
  <c r="B19" i="33"/>
  <c r="A19" i="33"/>
  <c r="BI18" i="33"/>
  <c r="D18" i="33"/>
  <c r="C18" i="33"/>
  <c r="B18" i="33"/>
  <c r="A18" i="33"/>
  <c r="BI17" i="33"/>
  <c r="D17" i="33"/>
  <c r="C17" i="33"/>
  <c r="B17" i="33"/>
  <c r="A17" i="33"/>
  <c r="BI16" i="33"/>
  <c r="D16" i="33"/>
  <c r="C16" i="33"/>
  <c r="B16" i="33"/>
  <c r="A16" i="33"/>
  <c r="BI15" i="33"/>
  <c r="D15" i="33"/>
  <c r="C15" i="33"/>
  <c r="B15" i="33"/>
  <c r="A15" i="33"/>
  <c r="BI14" i="33"/>
  <c r="D14" i="33"/>
  <c r="C14" i="33"/>
  <c r="B14" i="33"/>
  <c r="A14" i="33"/>
  <c r="BI13" i="33"/>
  <c r="D13" i="33"/>
  <c r="C13" i="33"/>
  <c r="B13" i="33"/>
  <c r="A13" i="33"/>
  <c r="BI12" i="33"/>
  <c r="D12" i="33"/>
  <c r="C12" i="33"/>
  <c r="B12" i="33"/>
  <c r="A12" i="33"/>
  <c r="BI11" i="33"/>
  <c r="D11" i="33"/>
  <c r="C11" i="33"/>
  <c r="B11" i="33"/>
  <c r="A11" i="33"/>
  <c r="BI10" i="33"/>
  <c r="D10" i="33"/>
  <c r="C10" i="33"/>
  <c r="B10" i="33"/>
  <c r="A10" i="33"/>
  <c r="BI9" i="33"/>
  <c r="D9" i="33"/>
  <c r="C9" i="33"/>
  <c r="B9" i="33"/>
  <c r="A9" i="33"/>
  <c r="D8" i="33"/>
  <c r="C8" i="33"/>
  <c r="B8" i="33"/>
  <c r="A8" i="33"/>
  <c r="A4" i="30"/>
  <c r="A5" i="30"/>
  <c r="A6" i="30"/>
  <c r="A7" i="30"/>
  <c r="A8" i="30"/>
  <c r="A9" i="30"/>
  <c r="A10" i="30"/>
  <c r="A11" i="30"/>
  <c r="A12" i="30"/>
  <c r="A13" i="30"/>
  <c r="A14" i="30"/>
  <c r="A15" i="30"/>
  <c r="A16" i="30"/>
  <c r="A17" i="30"/>
  <c r="A18" i="30"/>
  <c r="A19" i="30"/>
  <c r="A20" i="30"/>
  <c r="A21" i="30"/>
  <c r="A22" i="30"/>
  <c r="A23" i="30"/>
  <c r="A24" i="30"/>
  <c r="A25" i="30"/>
  <c r="A26" i="30"/>
  <c r="A27" i="30"/>
  <c r="CO32" i="33" l="1"/>
  <c r="CN32" i="33"/>
  <c r="CM32" i="33"/>
  <c r="CL32" i="33"/>
  <c r="CK32" i="33"/>
  <c r="CJ32" i="33"/>
  <c r="CI32" i="33"/>
  <c r="CH32" i="33"/>
  <c r="BF32" i="33"/>
  <c r="CO31" i="33"/>
  <c r="CN31" i="33"/>
  <c r="CM31" i="33"/>
  <c r="CL31" i="33"/>
  <c r="CK31" i="33"/>
  <c r="CJ31" i="33"/>
  <c r="CI31" i="33"/>
  <c r="CH31" i="33"/>
  <c r="BF31" i="33"/>
  <c r="CO30" i="33"/>
  <c r="CN30" i="33"/>
  <c r="CM30" i="33"/>
  <c r="CL30" i="33"/>
  <c r="CK30" i="33"/>
  <c r="CJ30" i="33"/>
  <c r="CI30" i="33"/>
  <c r="CH30" i="33"/>
  <c r="BF30" i="33"/>
  <c r="CO29" i="33"/>
  <c r="CN29" i="33"/>
  <c r="CM29" i="33"/>
  <c r="CL29" i="33"/>
  <c r="CK29" i="33"/>
  <c r="CJ29" i="33"/>
  <c r="CI29" i="33"/>
  <c r="CH29" i="33"/>
  <c r="BF29" i="33"/>
  <c r="CO28" i="33"/>
  <c r="CN28" i="33"/>
  <c r="CM28" i="33"/>
  <c r="CL28" i="33"/>
  <c r="CK28" i="33"/>
  <c r="CJ28" i="33"/>
  <c r="CI28" i="33"/>
  <c r="CH28" i="33"/>
  <c r="BF28" i="33"/>
  <c r="CO27" i="33"/>
  <c r="CN27" i="33"/>
  <c r="CM27" i="33"/>
  <c r="CL27" i="33"/>
  <c r="CK27" i="33"/>
  <c r="CJ27" i="33"/>
  <c r="CI27" i="33"/>
  <c r="CH27" i="33"/>
  <c r="BF27" i="33"/>
  <c r="CO26" i="33"/>
  <c r="CN26" i="33"/>
  <c r="CM26" i="33"/>
  <c r="CL26" i="33"/>
  <c r="CK26" i="33"/>
  <c r="CJ26" i="33"/>
  <c r="CI26" i="33"/>
  <c r="CH26" i="33"/>
  <c r="BF26" i="33"/>
  <c r="CO25" i="33"/>
  <c r="CN25" i="33"/>
  <c r="CM25" i="33"/>
  <c r="CL25" i="33"/>
  <c r="CK25" i="33"/>
  <c r="CJ25" i="33"/>
  <c r="CI25" i="33"/>
  <c r="CH25" i="33"/>
  <c r="BF25" i="33"/>
  <c r="CO24" i="33"/>
  <c r="CN24" i="33"/>
  <c r="CM24" i="33"/>
  <c r="CL24" i="33"/>
  <c r="CK24" i="33"/>
  <c r="CJ24" i="33"/>
  <c r="CI24" i="33"/>
  <c r="CH24" i="33"/>
  <c r="BF24" i="33"/>
  <c r="CO23" i="33"/>
  <c r="CN23" i="33"/>
  <c r="CM23" i="33"/>
  <c r="CL23" i="33"/>
  <c r="CK23" i="33"/>
  <c r="CJ23" i="33"/>
  <c r="CI23" i="33"/>
  <c r="CH23" i="33"/>
  <c r="BF23" i="33"/>
  <c r="CO22" i="33"/>
  <c r="CN22" i="33"/>
  <c r="CM22" i="33"/>
  <c r="CL22" i="33"/>
  <c r="CK22" i="33"/>
  <c r="CJ22" i="33"/>
  <c r="CI22" i="33"/>
  <c r="CH22" i="33"/>
  <c r="BF22" i="33"/>
  <c r="CO21" i="33"/>
  <c r="CN21" i="33"/>
  <c r="CM21" i="33"/>
  <c r="CL21" i="33"/>
  <c r="CK21" i="33"/>
  <c r="CJ21" i="33"/>
  <c r="CI21" i="33"/>
  <c r="CH21" i="33"/>
  <c r="CO20" i="33"/>
  <c r="CN20" i="33"/>
  <c r="CM20" i="33"/>
  <c r="CL20" i="33"/>
  <c r="CK20" i="33"/>
  <c r="CJ20" i="33"/>
  <c r="CI20" i="33"/>
  <c r="CH20" i="33"/>
  <c r="CO19" i="33"/>
  <c r="CN19" i="33"/>
  <c r="CM19" i="33"/>
  <c r="CL19" i="33"/>
  <c r="CK19" i="33"/>
  <c r="CJ19" i="33"/>
  <c r="CI19" i="33"/>
  <c r="CH19" i="33"/>
  <c r="CO18" i="33"/>
  <c r="CN18" i="33"/>
  <c r="CM18" i="33"/>
  <c r="CL18" i="33"/>
  <c r="CK18" i="33"/>
  <c r="CJ18" i="33"/>
  <c r="CI18" i="33"/>
  <c r="CH18" i="33"/>
  <c r="CO17" i="33"/>
  <c r="CN17" i="33"/>
  <c r="CM17" i="33"/>
  <c r="CL17" i="33"/>
  <c r="CK17" i="33"/>
  <c r="CJ17" i="33"/>
  <c r="CI17" i="33"/>
  <c r="CH17" i="33"/>
  <c r="CO16" i="33"/>
  <c r="CN16" i="33"/>
  <c r="CM16" i="33"/>
  <c r="CL16" i="33"/>
  <c r="CK16" i="33"/>
  <c r="CJ16" i="33"/>
  <c r="CI16" i="33"/>
  <c r="CH16" i="33"/>
  <c r="CO15" i="33"/>
  <c r="CN15" i="33"/>
  <c r="CM15" i="33"/>
  <c r="CL15" i="33"/>
  <c r="CK15" i="33"/>
  <c r="CJ15" i="33"/>
  <c r="CI15" i="33"/>
  <c r="CH15" i="33"/>
  <c r="CO14" i="33"/>
  <c r="CN14" i="33"/>
  <c r="CM14" i="33"/>
  <c r="CL14" i="33"/>
  <c r="CK14" i="33"/>
  <c r="CJ14" i="33"/>
  <c r="CI14" i="33"/>
  <c r="CH14" i="33"/>
  <c r="CO13" i="33"/>
  <c r="CN13" i="33"/>
  <c r="CM13" i="33"/>
  <c r="CL13" i="33"/>
  <c r="CK13" i="33"/>
  <c r="CJ13" i="33"/>
  <c r="CI13" i="33"/>
  <c r="CH13" i="33"/>
  <c r="CO12" i="33"/>
  <c r="CN12" i="33"/>
  <c r="CM12" i="33"/>
  <c r="CL12" i="33"/>
  <c r="CK12" i="33"/>
  <c r="CJ12" i="33"/>
  <c r="CI12" i="33"/>
  <c r="CH12" i="33"/>
  <c r="CO11" i="33"/>
  <c r="CN11" i="33"/>
  <c r="CM11" i="33"/>
  <c r="CL11" i="33"/>
  <c r="CK11" i="33"/>
  <c r="CJ11" i="33"/>
  <c r="CI11" i="33"/>
  <c r="CH11" i="33"/>
  <c r="CO10" i="33"/>
  <c r="CN10" i="33"/>
  <c r="CM10" i="33"/>
  <c r="CL10" i="33"/>
  <c r="CK10" i="33"/>
  <c r="CJ10" i="33"/>
  <c r="CI10" i="33"/>
  <c r="CH10" i="33"/>
  <c r="CO9" i="33"/>
  <c r="CN9" i="33"/>
  <c r="CM9" i="33"/>
  <c r="CL9" i="33"/>
  <c r="CK9" i="33"/>
  <c r="CJ9" i="33"/>
  <c r="CI9" i="33"/>
  <c r="CH9" i="33"/>
  <c r="BC9" i="33"/>
  <c r="EH6" i="33"/>
  <c r="ED6" i="33"/>
  <c r="DZ6" i="33"/>
  <c r="DV6" i="33"/>
  <c r="DR6" i="33"/>
  <c r="DN6" i="33"/>
  <c r="DJ6" i="33"/>
  <c r="DF6" i="33"/>
  <c r="DB6" i="33"/>
  <c r="CX6" i="33"/>
  <c r="CT6" i="33"/>
  <c r="A3" i="30"/>
  <c r="DN12" i="33" l="1"/>
  <c r="DP12" i="33"/>
  <c r="DQ12" i="33"/>
  <c r="DO12" i="33"/>
  <c r="CZ9" i="33"/>
  <c r="CY9" i="33"/>
  <c r="CX9" i="33"/>
  <c r="DA9" i="33"/>
  <c r="CX11" i="33"/>
  <c r="CY11" i="33"/>
  <c r="DA11" i="33"/>
  <c r="CZ11" i="33"/>
  <c r="CX15" i="33"/>
  <c r="CY15" i="33"/>
  <c r="DA15" i="33"/>
  <c r="CZ15" i="33"/>
  <c r="CX19" i="33"/>
  <c r="CY19" i="33"/>
  <c r="DA19" i="33"/>
  <c r="CZ19" i="33"/>
  <c r="DV23" i="33"/>
  <c r="DW23" i="33"/>
  <c r="DY23" i="33"/>
  <c r="DX23" i="33"/>
  <c r="DM9" i="33"/>
  <c r="DL9" i="33"/>
  <c r="DK9" i="33"/>
  <c r="DJ9" i="33"/>
  <c r="DM10" i="33"/>
  <c r="DL10" i="33"/>
  <c r="DK10" i="33"/>
  <c r="DJ10" i="33"/>
  <c r="DJ11" i="33"/>
  <c r="DL11" i="33"/>
  <c r="DM11" i="33"/>
  <c r="DK11" i="33"/>
  <c r="DJ12" i="33"/>
  <c r="DK12" i="33"/>
  <c r="DM12" i="33"/>
  <c r="DL12" i="33"/>
  <c r="DJ13" i="33"/>
  <c r="DL13" i="33"/>
  <c r="DM13" i="33"/>
  <c r="DK13" i="33"/>
  <c r="DJ14" i="33"/>
  <c r="DK14" i="33"/>
  <c r="DM14" i="33"/>
  <c r="DL14" i="33"/>
  <c r="DJ15" i="33"/>
  <c r="DL15" i="33"/>
  <c r="DM15" i="33"/>
  <c r="DK15" i="33"/>
  <c r="DJ16" i="33"/>
  <c r="DK16" i="33"/>
  <c r="DM16" i="33"/>
  <c r="DL16" i="33"/>
  <c r="DJ17" i="33"/>
  <c r="DL17" i="33"/>
  <c r="DM17" i="33"/>
  <c r="DK17" i="33"/>
  <c r="DJ18" i="33"/>
  <c r="DK18" i="33"/>
  <c r="DM18" i="33"/>
  <c r="DL18" i="33"/>
  <c r="DJ19" i="33"/>
  <c r="DL19" i="33"/>
  <c r="DM19" i="33"/>
  <c r="DK19" i="33"/>
  <c r="DJ20" i="33"/>
  <c r="DK20" i="33"/>
  <c r="DM20" i="33"/>
  <c r="DL20" i="33"/>
  <c r="DJ21" i="33"/>
  <c r="DL21" i="33"/>
  <c r="DM21" i="33"/>
  <c r="DK21" i="33"/>
  <c r="DF22" i="33"/>
  <c r="DH22" i="33"/>
  <c r="DI22" i="33"/>
  <c r="DG22" i="33"/>
  <c r="DB23" i="33"/>
  <c r="DD23" i="33"/>
  <c r="DE23" i="33"/>
  <c r="DC23" i="33"/>
  <c r="CX24" i="33"/>
  <c r="CZ24" i="33"/>
  <c r="DA24" i="33"/>
  <c r="CY24" i="33"/>
  <c r="CT25" i="33"/>
  <c r="CV25" i="33"/>
  <c r="CW25" i="33"/>
  <c r="CU25" i="33"/>
  <c r="DV26" i="33"/>
  <c r="DX26" i="33"/>
  <c r="DY26" i="33"/>
  <c r="DW26" i="33"/>
  <c r="DR27" i="33"/>
  <c r="DT27" i="33"/>
  <c r="DU27" i="33"/>
  <c r="DS27" i="33"/>
  <c r="DN28" i="33"/>
  <c r="DP28" i="33"/>
  <c r="DQ28" i="33"/>
  <c r="DO28" i="33"/>
  <c r="DJ29" i="33"/>
  <c r="DL29" i="33"/>
  <c r="DM29" i="33"/>
  <c r="DK29" i="33"/>
  <c r="DF30" i="33"/>
  <c r="DH30" i="33"/>
  <c r="DI30" i="33"/>
  <c r="DG30" i="33"/>
  <c r="DB31" i="33"/>
  <c r="DD31" i="33"/>
  <c r="DE31" i="33"/>
  <c r="DC31" i="33"/>
  <c r="CX32" i="33"/>
  <c r="CZ32" i="33"/>
  <c r="DA32" i="33"/>
  <c r="CY32" i="33"/>
  <c r="DO9" i="33"/>
  <c r="DP9" i="33"/>
  <c r="DQ9" i="33"/>
  <c r="DN9" i="33"/>
  <c r="DN14" i="33"/>
  <c r="DP14" i="33"/>
  <c r="DQ14" i="33"/>
  <c r="DO14" i="33"/>
  <c r="DN17" i="33"/>
  <c r="DO17" i="33"/>
  <c r="DQ17" i="33"/>
  <c r="DP17" i="33"/>
  <c r="DN20" i="33"/>
  <c r="DP20" i="33"/>
  <c r="DQ20" i="33"/>
  <c r="DO20" i="33"/>
  <c r="DF23" i="33"/>
  <c r="DG23" i="33"/>
  <c r="DI23" i="33"/>
  <c r="DH23" i="33"/>
  <c r="CX25" i="33"/>
  <c r="CY25" i="33"/>
  <c r="DA25" i="33"/>
  <c r="CZ25" i="33"/>
  <c r="DN29" i="33"/>
  <c r="DO29" i="33"/>
  <c r="DQ29" i="33"/>
  <c r="DP29" i="33"/>
  <c r="DB32" i="33"/>
  <c r="DC32" i="33"/>
  <c r="DD32" i="33"/>
  <c r="DE32" i="33"/>
  <c r="DU10" i="33"/>
  <c r="DT10" i="33"/>
  <c r="DS10" i="33"/>
  <c r="DR10" i="33"/>
  <c r="DR12" i="33"/>
  <c r="DS12" i="33"/>
  <c r="DU12" i="33"/>
  <c r="DT12" i="33"/>
  <c r="DR14" i="33"/>
  <c r="DS14" i="33"/>
  <c r="DU14" i="33"/>
  <c r="DT14" i="33"/>
  <c r="DR15" i="33"/>
  <c r="DT15" i="33"/>
  <c r="DU15" i="33"/>
  <c r="DS15" i="33"/>
  <c r="DR17" i="33"/>
  <c r="DT17" i="33"/>
  <c r="DU17" i="33"/>
  <c r="DS17" i="33"/>
  <c r="DR18" i="33"/>
  <c r="DS18" i="33"/>
  <c r="DU18" i="33"/>
  <c r="DT18" i="33"/>
  <c r="DR19" i="33"/>
  <c r="DT19" i="33"/>
  <c r="DU19" i="33"/>
  <c r="DS19" i="33"/>
  <c r="DR20" i="33"/>
  <c r="DS20" i="33"/>
  <c r="DU20" i="33"/>
  <c r="DT20" i="33"/>
  <c r="DR21" i="33"/>
  <c r="DT21" i="33"/>
  <c r="DU21" i="33"/>
  <c r="DS21" i="33"/>
  <c r="DN22" i="33"/>
  <c r="DP22" i="33"/>
  <c r="DQ22" i="33"/>
  <c r="DO22" i="33"/>
  <c r="DJ23" i="33"/>
  <c r="DL23" i="33"/>
  <c r="DM23" i="33"/>
  <c r="DK23" i="33"/>
  <c r="DF24" i="33"/>
  <c r="DH24" i="33"/>
  <c r="DI24" i="33"/>
  <c r="DG24" i="33"/>
  <c r="DB25" i="33"/>
  <c r="DD25" i="33"/>
  <c r="DE25" i="33"/>
  <c r="DC25" i="33"/>
  <c r="CX26" i="33"/>
  <c r="CZ26" i="33"/>
  <c r="DA26" i="33"/>
  <c r="CY26" i="33"/>
  <c r="CT27" i="33"/>
  <c r="CV27" i="33"/>
  <c r="CW27" i="33"/>
  <c r="CU27" i="33"/>
  <c r="DV28" i="33"/>
  <c r="DX28" i="33"/>
  <c r="DY28" i="33"/>
  <c r="DW28" i="33"/>
  <c r="DR29" i="33"/>
  <c r="DT29" i="33"/>
  <c r="DU29" i="33"/>
  <c r="DS29" i="33"/>
  <c r="DN30" i="33"/>
  <c r="DP30" i="33"/>
  <c r="DQ30" i="33"/>
  <c r="DO30" i="33"/>
  <c r="DJ31" i="33"/>
  <c r="DL31" i="33"/>
  <c r="DM31" i="33"/>
  <c r="DK31" i="33"/>
  <c r="DG32" i="33"/>
  <c r="DH32" i="33"/>
  <c r="DI32" i="33"/>
  <c r="DF32" i="33"/>
  <c r="DN11" i="33"/>
  <c r="DO11" i="33"/>
  <c r="DQ11" i="33"/>
  <c r="DP11" i="33"/>
  <c r="DN16" i="33"/>
  <c r="DP16" i="33"/>
  <c r="DQ16" i="33"/>
  <c r="DO16" i="33"/>
  <c r="DN19" i="33"/>
  <c r="DO19" i="33"/>
  <c r="DQ19" i="33"/>
  <c r="DP19" i="33"/>
  <c r="DJ22" i="33"/>
  <c r="DK22" i="33"/>
  <c r="DM22" i="33"/>
  <c r="DL22" i="33"/>
  <c r="CT26" i="33"/>
  <c r="CU26" i="33"/>
  <c r="CW26" i="33"/>
  <c r="CV26" i="33"/>
  <c r="DR28" i="33"/>
  <c r="DS28" i="33"/>
  <c r="DT28" i="33"/>
  <c r="DU28" i="33"/>
  <c r="DF31" i="33"/>
  <c r="DG31" i="33"/>
  <c r="DH31" i="33"/>
  <c r="DI31" i="33"/>
  <c r="DR9" i="33"/>
  <c r="DS9" i="33"/>
  <c r="DT9" i="33"/>
  <c r="DU9" i="33"/>
  <c r="DR11" i="33"/>
  <c r="DT11" i="33"/>
  <c r="DU11" i="33"/>
  <c r="DS11" i="33"/>
  <c r="DR13" i="33"/>
  <c r="DT13" i="33"/>
  <c r="DU13" i="33"/>
  <c r="DS13" i="33"/>
  <c r="DR16" i="33"/>
  <c r="DS16" i="33"/>
  <c r="DU16" i="33"/>
  <c r="DT16" i="33"/>
  <c r="DW9" i="33"/>
  <c r="DX9" i="33"/>
  <c r="DY9" i="33"/>
  <c r="DV9" i="33"/>
  <c r="DX10" i="33"/>
  <c r="DW10" i="33"/>
  <c r="DV10" i="33"/>
  <c r="DY10" i="33"/>
  <c r="DV11" i="33"/>
  <c r="DW11" i="33"/>
  <c r="DY11" i="33"/>
  <c r="DX11" i="33"/>
  <c r="DV12" i="33"/>
  <c r="DX12" i="33"/>
  <c r="DY12" i="33"/>
  <c r="DW12" i="33"/>
  <c r="DV13" i="33"/>
  <c r="DW13" i="33"/>
  <c r="DY13" i="33"/>
  <c r="DX13" i="33"/>
  <c r="DV14" i="33"/>
  <c r="DX14" i="33"/>
  <c r="DY14" i="33"/>
  <c r="DW14" i="33"/>
  <c r="DV15" i="33"/>
  <c r="DW15" i="33"/>
  <c r="DY15" i="33"/>
  <c r="DX15" i="33"/>
  <c r="DV16" i="33"/>
  <c r="DX16" i="33"/>
  <c r="DY16" i="33"/>
  <c r="DW16" i="33"/>
  <c r="DV17" i="33"/>
  <c r="DW17" i="33"/>
  <c r="DY17" i="33"/>
  <c r="DX17" i="33"/>
  <c r="DV18" i="33"/>
  <c r="DX18" i="33"/>
  <c r="DY18" i="33"/>
  <c r="DW18" i="33"/>
  <c r="DV19" i="33"/>
  <c r="DW19" i="33"/>
  <c r="DY19" i="33"/>
  <c r="DX19" i="33"/>
  <c r="DV20" i="33"/>
  <c r="DX20" i="33"/>
  <c r="DY20" i="33"/>
  <c r="DW20" i="33"/>
  <c r="DV21" i="33"/>
  <c r="DW21" i="33"/>
  <c r="DY21" i="33"/>
  <c r="DX21" i="33"/>
  <c r="DR22" i="33"/>
  <c r="DS22" i="33"/>
  <c r="DU22" i="33"/>
  <c r="DT22" i="33"/>
  <c r="DN23" i="33"/>
  <c r="DO23" i="33"/>
  <c r="DQ23" i="33"/>
  <c r="DP23" i="33"/>
  <c r="DJ24" i="33"/>
  <c r="DK24" i="33"/>
  <c r="DM24" i="33"/>
  <c r="DL24" i="33"/>
  <c r="DF25" i="33"/>
  <c r="DG25" i="33"/>
  <c r="DI25" i="33"/>
  <c r="DH25" i="33"/>
  <c r="DB26" i="33"/>
  <c r="DC26" i="33"/>
  <c r="DE26" i="33"/>
  <c r="DD26" i="33"/>
  <c r="CX27" i="33"/>
  <c r="CY27" i="33"/>
  <c r="CZ27" i="33"/>
  <c r="DA27" i="33"/>
  <c r="CT28" i="33"/>
  <c r="CU28" i="33"/>
  <c r="CV28" i="33"/>
  <c r="CW28" i="33"/>
  <c r="DV29" i="33"/>
  <c r="DW29" i="33"/>
  <c r="DX29" i="33"/>
  <c r="DY29" i="33"/>
  <c r="DR30" i="33"/>
  <c r="DS30" i="33"/>
  <c r="DT30" i="33"/>
  <c r="DU30" i="33"/>
  <c r="DN31" i="33"/>
  <c r="DO31" i="33"/>
  <c r="DQ31" i="33"/>
  <c r="DP31" i="33"/>
  <c r="DJ32" i="33"/>
  <c r="DK32" i="33"/>
  <c r="DL32" i="33"/>
  <c r="DM32" i="33"/>
  <c r="DN15" i="33"/>
  <c r="DO15" i="33"/>
  <c r="DQ15" i="33"/>
  <c r="DP15" i="33"/>
  <c r="DN18" i="33"/>
  <c r="DP18" i="33"/>
  <c r="DQ18" i="33"/>
  <c r="DO18" i="33"/>
  <c r="DN21" i="33"/>
  <c r="DO21" i="33"/>
  <c r="DQ21" i="33"/>
  <c r="DP21" i="33"/>
  <c r="DB24" i="33"/>
  <c r="DC24" i="33"/>
  <c r="DE24" i="33"/>
  <c r="DD24" i="33"/>
  <c r="DV27" i="33"/>
  <c r="DW27" i="33"/>
  <c r="DX27" i="33"/>
  <c r="DY27" i="33"/>
  <c r="DJ30" i="33"/>
  <c r="DK30" i="33"/>
  <c r="DL30" i="33"/>
  <c r="DM30" i="33"/>
  <c r="CV9" i="33"/>
  <c r="CU9" i="33"/>
  <c r="CT9" i="33"/>
  <c r="CW9" i="33"/>
  <c r="CW10" i="33"/>
  <c r="CV10" i="33"/>
  <c r="CU10" i="33"/>
  <c r="CT10" i="33"/>
  <c r="CT11" i="33"/>
  <c r="CV11" i="33"/>
  <c r="CW11" i="33"/>
  <c r="CU11" i="33"/>
  <c r="CT12" i="33"/>
  <c r="CU12" i="33"/>
  <c r="CW12" i="33"/>
  <c r="CV12" i="33"/>
  <c r="CT13" i="33"/>
  <c r="CV13" i="33"/>
  <c r="CW13" i="33"/>
  <c r="CU13" i="33"/>
  <c r="CT14" i="33"/>
  <c r="CU14" i="33"/>
  <c r="CW14" i="33"/>
  <c r="CV14" i="33"/>
  <c r="CT15" i="33"/>
  <c r="CV15" i="33"/>
  <c r="CW15" i="33"/>
  <c r="CU15" i="33"/>
  <c r="CT16" i="33"/>
  <c r="CU16" i="33"/>
  <c r="CW16" i="33"/>
  <c r="CV16" i="33"/>
  <c r="CT17" i="33"/>
  <c r="CV17" i="33"/>
  <c r="CW17" i="33"/>
  <c r="CU17" i="33"/>
  <c r="CT18" i="33"/>
  <c r="CU18" i="33"/>
  <c r="CW18" i="33"/>
  <c r="CV18" i="33"/>
  <c r="CT19" i="33"/>
  <c r="CV19" i="33"/>
  <c r="CW19" i="33"/>
  <c r="CU19" i="33"/>
  <c r="CT20" i="33"/>
  <c r="CU20" i="33"/>
  <c r="CW20" i="33"/>
  <c r="CV20" i="33"/>
  <c r="CT21" i="33"/>
  <c r="CV21" i="33"/>
  <c r="CW21" i="33"/>
  <c r="CU21" i="33"/>
  <c r="DV22" i="33"/>
  <c r="DX22" i="33"/>
  <c r="DY22" i="33"/>
  <c r="DW22" i="33"/>
  <c r="DR23" i="33"/>
  <c r="DT23" i="33"/>
  <c r="DU23" i="33"/>
  <c r="DS23" i="33"/>
  <c r="DN24" i="33"/>
  <c r="DP24" i="33"/>
  <c r="DQ24" i="33"/>
  <c r="DO24" i="33"/>
  <c r="DJ25" i="33"/>
  <c r="DL25" i="33"/>
  <c r="DM25" i="33"/>
  <c r="DK25" i="33"/>
  <c r="DF26" i="33"/>
  <c r="DH26" i="33"/>
  <c r="DI26" i="33"/>
  <c r="DG26" i="33"/>
  <c r="DB27" i="33"/>
  <c r="DD27" i="33"/>
  <c r="DE27" i="33"/>
  <c r="DC27" i="33"/>
  <c r="CX28" i="33"/>
  <c r="CZ28" i="33"/>
  <c r="DA28" i="33"/>
  <c r="CY28" i="33"/>
  <c r="CT29" i="33"/>
  <c r="CV29" i="33"/>
  <c r="CW29" i="33"/>
  <c r="CU29" i="33"/>
  <c r="DV30" i="33"/>
  <c r="DX30" i="33"/>
  <c r="DY30" i="33"/>
  <c r="DW30" i="33"/>
  <c r="DR31" i="33"/>
  <c r="DT31" i="33"/>
  <c r="DU31" i="33"/>
  <c r="DS31" i="33"/>
  <c r="DO32" i="33"/>
  <c r="DP32" i="33"/>
  <c r="DQ32" i="33"/>
  <c r="DN32" i="33"/>
  <c r="DP10" i="33"/>
  <c r="DO10" i="33"/>
  <c r="DN10" i="33"/>
  <c r="DQ10" i="33"/>
  <c r="CZ10" i="33"/>
  <c r="CY10" i="33"/>
  <c r="CX10" i="33"/>
  <c r="DA10" i="33"/>
  <c r="CX13" i="33"/>
  <c r="CY13" i="33"/>
  <c r="DA13" i="33"/>
  <c r="CZ13" i="33"/>
  <c r="CX16" i="33"/>
  <c r="CZ16" i="33"/>
  <c r="DA16" i="33"/>
  <c r="CY16" i="33"/>
  <c r="CX18" i="33"/>
  <c r="CZ18" i="33"/>
  <c r="DA18" i="33"/>
  <c r="CY18" i="33"/>
  <c r="CX20" i="33"/>
  <c r="CZ20" i="33"/>
  <c r="DA20" i="33"/>
  <c r="CY20" i="33"/>
  <c r="CT22" i="33"/>
  <c r="CU22" i="33"/>
  <c r="CW22" i="33"/>
  <c r="CV22" i="33"/>
  <c r="DN25" i="33"/>
  <c r="DO25" i="33"/>
  <c r="DQ25" i="33"/>
  <c r="DP25" i="33"/>
  <c r="DF27" i="33"/>
  <c r="DG27" i="33"/>
  <c r="DH27" i="33"/>
  <c r="DI27" i="33"/>
  <c r="CX29" i="33"/>
  <c r="CY29" i="33"/>
  <c r="CZ29" i="33"/>
  <c r="DA29" i="33"/>
  <c r="DV31" i="33"/>
  <c r="DW31" i="33"/>
  <c r="DX31" i="33"/>
  <c r="DY31" i="33"/>
  <c r="DE10" i="33"/>
  <c r="DD10" i="33"/>
  <c r="DC10" i="33"/>
  <c r="DB10" i="33"/>
  <c r="DB12" i="33"/>
  <c r="DC12" i="33"/>
  <c r="DE12" i="33"/>
  <c r="DD12" i="33"/>
  <c r="DB13" i="33"/>
  <c r="DD13" i="33"/>
  <c r="DE13" i="33"/>
  <c r="DC13" i="33"/>
  <c r="DB14" i="33"/>
  <c r="DC14" i="33"/>
  <c r="DE14" i="33"/>
  <c r="DD14" i="33"/>
  <c r="DB15" i="33"/>
  <c r="DD15" i="33"/>
  <c r="DE15" i="33"/>
  <c r="DC15" i="33"/>
  <c r="DB16" i="33"/>
  <c r="DC16" i="33"/>
  <c r="DE16" i="33"/>
  <c r="DD16" i="33"/>
  <c r="DB17" i="33"/>
  <c r="DD17" i="33"/>
  <c r="DE17" i="33"/>
  <c r="DC17" i="33"/>
  <c r="DB18" i="33"/>
  <c r="DC18" i="33"/>
  <c r="DE18" i="33"/>
  <c r="DD18" i="33"/>
  <c r="DB19" i="33"/>
  <c r="DD19" i="33"/>
  <c r="DE19" i="33"/>
  <c r="DC19" i="33"/>
  <c r="DB20" i="33"/>
  <c r="DC20" i="33"/>
  <c r="DE20" i="33"/>
  <c r="DD20" i="33"/>
  <c r="DB21" i="33"/>
  <c r="DD21" i="33"/>
  <c r="DE21" i="33"/>
  <c r="DC21" i="33"/>
  <c r="CX22" i="33"/>
  <c r="CZ22" i="33"/>
  <c r="DA22" i="33"/>
  <c r="CY22" i="33"/>
  <c r="CT23" i="33"/>
  <c r="CV23" i="33"/>
  <c r="CW23" i="33"/>
  <c r="CU23" i="33"/>
  <c r="DV24" i="33"/>
  <c r="DX24" i="33"/>
  <c r="DY24" i="33"/>
  <c r="DW24" i="33"/>
  <c r="DR25" i="33"/>
  <c r="DT25" i="33"/>
  <c r="DU25" i="33"/>
  <c r="DS25" i="33"/>
  <c r="DN26" i="33"/>
  <c r="DP26" i="33"/>
  <c r="DQ26" i="33"/>
  <c r="DO26" i="33"/>
  <c r="DJ27" i="33"/>
  <c r="DL27" i="33"/>
  <c r="DM27" i="33"/>
  <c r="DK27" i="33"/>
  <c r="DF28" i="33"/>
  <c r="DH28" i="33"/>
  <c r="DI28" i="33"/>
  <c r="DG28" i="33"/>
  <c r="DB29" i="33"/>
  <c r="DD29" i="33"/>
  <c r="DE29" i="33"/>
  <c r="DC29" i="33"/>
  <c r="CX30" i="33"/>
  <c r="CZ30" i="33"/>
  <c r="DA30" i="33"/>
  <c r="CY30" i="33"/>
  <c r="CT31" i="33"/>
  <c r="CV31" i="33"/>
  <c r="CW31" i="33"/>
  <c r="CU31" i="33"/>
  <c r="DW32" i="33"/>
  <c r="DX32" i="33"/>
  <c r="DY32" i="33"/>
  <c r="DV32" i="33"/>
  <c r="DN13" i="33"/>
  <c r="DO13" i="33"/>
  <c r="DQ13" i="33"/>
  <c r="DP13" i="33"/>
  <c r="CX12" i="33"/>
  <c r="CZ12" i="33"/>
  <c r="DA12" i="33"/>
  <c r="CY12" i="33"/>
  <c r="CX14" i="33"/>
  <c r="CZ14" i="33"/>
  <c r="DA14" i="33"/>
  <c r="CY14" i="33"/>
  <c r="CX17" i="33"/>
  <c r="CY17" i="33"/>
  <c r="DA17" i="33"/>
  <c r="CZ17" i="33"/>
  <c r="CX21" i="33"/>
  <c r="CY21" i="33"/>
  <c r="DA21" i="33"/>
  <c r="CZ21" i="33"/>
  <c r="DR24" i="33"/>
  <c r="DS24" i="33"/>
  <c r="DU24" i="33"/>
  <c r="DT24" i="33"/>
  <c r="DJ26" i="33"/>
  <c r="DK26" i="33"/>
  <c r="DM26" i="33"/>
  <c r="DL26" i="33"/>
  <c r="DB28" i="33"/>
  <c r="DC28" i="33"/>
  <c r="DD28" i="33"/>
  <c r="DE28" i="33"/>
  <c r="CT30" i="33"/>
  <c r="CU30" i="33"/>
  <c r="CV30" i="33"/>
  <c r="CW30" i="33"/>
  <c r="DR32" i="33"/>
  <c r="DS32" i="33"/>
  <c r="DT32" i="33"/>
  <c r="DU32" i="33"/>
  <c r="DE9" i="33"/>
  <c r="DD9" i="33"/>
  <c r="DC9" i="33"/>
  <c r="DB9" i="33"/>
  <c r="DB11" i="33"/>
  <c r="DD11" i="33"/>
  <c r="DE11" i="33"/>
  <c r="DC11" i="33"/>
  <c r="DH9" i="33"/>
  <c r="DG9" i="33"/>
  <c r="DF9" i="33"/>
  <c r="DI9" i="33"/>
  <c r="DH10" i="33"/>
  <c r="DG10" i="33"/>
  <c r="DF10" i="33"/>
  <c r="DI10" i="33"/>
  <c r="DF11" i="33"/>
  <c r="DG11" i="33"/>
  <c r="DI11" i="33"/>
  <c r="DH11" i="33"/>
  <c r="DF12" i="33"/>
  <c r="DH12" i="33"/>
  <c r="DI12" i="33"/>
  <c r="DG12" i="33"/>
  <c r="DF13" i="33"/>
  <c r="DG13" i="33"/>
  <c r="DI13" i="33"/>
  <c r="DH13" i="33"/>
  <c r="DF14" i="33"/>
  <c r="DH14" i="33"/>
  <c r="DI14" i="33"/>
  <c r="DG14" i="33"/>
  <c r="DF15" i="33"/>
  <c r="DG15" i="33"/>
  <c r="DI15" i="33"/>
  <c r="DH15" i="33"/>
  <c r="DF16" i="33"/>
  <c r="DH16" i="33"/>
  <c r="DI16" i="33"/>
  <c r="DG16" i="33"/>
  <c r="DF17" i="33"/>
  <c r="DG17" i="33"/>
  <c r="DI17" i="33"/>
  <c r="DH17" i="33"/>
  <c r="DF18" i="33"/>
  <c r="DH18" i="33"/>
  <c r="DI18" i="33"/>
  <c r="DG18" i="33"/>
  <c r="DF19" i="33"/>
  <c r="DG19" i="33"/>
  <c r="DI19" i="33"/>
  <c r="DH19" i="33"/>
  <c r="DF20" i="33"/>
  <c r="DH20" i="33"/>
  <c r="DI20" i="33"/>
  <c r="DG20" i="33"/>
  <c r="DF21" i="33"/>
  <c r="DG21" i="33"/>
  <c r="DI21" i="33"/>
  <c r="DH21" i="33"/>
  <c r="DB22" i="33"/>
  <c r="DC22" i="33"/>
  <c r="DE22" i="33"/>
  <c r="DD22" i="33"/>
  <c r="CX23" i="33"/>
  <c r="CY23" i="33"/>
  <c r="DA23" i="33"/>
  <c r="CZ23" i="33"/>
  <c r="CT24" i="33"/>
  <c r="CU24" i="33"/>
  <c r="CW24" i="33"/>
  <c r="CV24" i="33"/>
  <c r="DV25" i="33"/>
  <c r="DW25" i="33"/>
  <c r="DY25" i="33"/>
  <c r="DX25" i="33"/>
  <c r="DR26" i="33"/>
  <c r="DS26" i="33"/>
  <c r="DU26" i="33"/>
  <c r="DT26" i="33"/>
  <c r="DN27" i="33"/>
  <c r="DO27" i="33"/>
  <c r="DQ27" i="33"/>
  <c r="DP27" i="33"/>
  <c r="DJ28" i="33"/>
  <c r="DK28" i="33"/>
  <c r="DL28" i="33"/>
  <c r="DM28" i="33"/>
  <c r="DF29" i="33"/>
  <c r="DG29" i="33"/>
  <c r="DH29" i="33"/>
  <c r="DI29" i="33"/>
  <c r="DB30" i="33"/>
  <c r="DC30" i="33"/>
  <c r="DD30" i="33"/>
  <c r="DE30" i="33"/>
  <c r="CX31" i="33"/>
  <c r="CY31" i="33"/>
  <c r="CZ31" i="33"/>
  <c r="DA31" i="33"/>
  <c r="CT32" i="33"/>
  <c r="CU32" i="33"/>
  <c r="CV32" i="33"/>
  <c r="CW32" i="33"/>
  <c r="BF11" i="33"/>
  <c r="BF20" i="33"/>
  <c r="BF21" i="33"/>
  <c r="BF18" i="33"/>
  <c r="BF19" i="33"/>
  <c r="BF14" i="33"/>
  <c r="BF12" i="33"/>
  <c r="BF13" i="33"/>
  <c r="BF16" i="33"/>
  <c r="BF15" i="33"/>
  <c r="BF17" i="33"/>
  <c r="BP66" i="33" l="1"/>
  <c r="BL7" i="33" l="1"/>
  <c r="BN7" i="33" l="1"/>
  <c r="BG30" i="33" s="1"/>
  <c r="BG23" i="33"/>
  <c r="BG20" i="33"/>
  <c r="BG31" i="33"/>
  <c r="BG13" i="33"/>
  <c r="BG12" i="33"/>
  <c r="BG28" i="33"/>
  <c r="BG22" i="33"/>
  <c r="BG17" i="33"/>
  <c r="BG25" i="33"/>
  <c r="BG33" i="33"/>
  <c r="BG26" i="33"/>
  <c r="BG18" i="33"/>
  <c r="BG29" i="33"/>
  <c r="BG15" i="33"/>
  <c r="BG11" i="33"/>
  <c r="BG32" i="33"/>
  <c r="BG24" i="33"/>
  <c r="BG27" i="33"/>
  <c r="BG21" i="33"/>
  <c r="BG16" i="33"/>
  <c r="BG14" i="33"/>
  <c r="BG19" i="33"/>
  <c r="BF10" i="33"/>
  <c r="AX22" i="33" l="1"/>
  <c r="BB22" i="33"/>
  <c r="H16" i="30"/>
  <c r="G16" i="30" s="1"/>
  <c r="BH22" i="33"/>
  <c r="AX28" i="33"/>
  <c r="BB28" i="33"/>
  <c r="H22" i="30"/>
  <c r="G22" i="30" s="1"/>
  <c r="BH28" i="33"/>
  <c r="AX19" i="33"/>
  <c r="BB19" i="33"/>
  <c r="H13" i="30"/>
  <c r="G13" i="30" s="1"/>
  <c r="BH19" i="33"/>
  <c r="AX29" i="33"/>
  <c r="BB29" i="33"/>
  <c r="H23" i="30"/>
  <c r="G23" i="30" s="1"/>
  <c r="BH29" i="33"/>
  <c r="AX12" i="33"/>
  <c r="BH12" i="33"/>
  <c r="H6" i="30"/>
  <c r="G6" i="30" s="1"/>
  <c r="BB12" i="33"/>
  <c r="AX14" i="33"/>
  <c r="BB14" i="33"/>
  <c r="BH14" i="33"/>
  <c r="H8" i="30"/>
  <c r="G8" i="30" s="1"/>
  <c r="AX16" i="33"/>
  <c r="H10" i="30"/>
  <c r="G10" i="30" s="1"/>
  <c r="BB16" i="33"/>
  <c r="BH16" i="33"/>
  <c r="AX18" i="33"/>
  <c r="BH18" i="33"/>
  <c r="H12" i="30"/>
  <c r="G12" i="30" s="1"/>
  <c r="BB18" i="33"/>
  <c r="AX13" i="33"/>
  <c r="BB13" i="33"/>
  <c r="BH13" i="33"/>
  <c r="H7" i="30"/>
  <c r="G7" i="30" s="1"/>
  <c r="AX21" i="33"/>
  <c r="BB21" i="33"/>
  <c r="BH21" i="33"/>
  <c r="H15" i="30"/>
  <c r="G15" i="30" s="1"/>
  <c r="AX26" i="33"/>
  <c r="BB26" i="33"/>
  <c r="H20" i="30"/>
  <c r="G20" i="30" s="1"/>
  <c r="BH26" i="33"/>
  <c r="AX31" i="33"/>
  <c r="BH31" i="33"/>
  <c r="H25" i="30"/>
  <c r="G25" i="30" s="1"/>
  <c r="BB31" i="33"/>
  <c r="AX27" i="33"/>
  <c r="BH27" i="33"/>
  <c r="BB27" i="33"/>
  <c r="H21" i="30"/>
  <c r="G21" i="30" s="1"/>
  <c r="AX33" i="33"/>
  <c r="BB33" i="33"/>
  <c r="H27" i="30"/>
  <c r="G27" i="30" s="1"/>
  <c r="BH33" i="33"/>
  <c r="AX20" i="33"/>
  <c r="BB20" i="33"/>
  <c r="H14" i="30"/>
  <c r="G14" i="30" s="1"/>
  <c r="BH20" i="33"/>
  <c r="AX11" i="33"/>
  <c r="BH11" i="33"/>
  <c r="BB11" i="33"/>
  <c r="H5" i="30"/>
  <c r="G5" i="30" s="1"/>
  <c r="AX24" i="33"/>
  <c r="BB24" i="33"/>
  <c r="H18" i="30"/>
  <c r="G18" i="30" s="1"/>
  <c r="BH24" i="33"/>
  <c r="AX25" i="33"/>
  <c r="BH25" i="33"/>
  <c r="BB25" i="33"/>
  <c r="H19" i="30"/>
  <c r="G19" i="30" s="1"/>
  <c r="AX23" i="33"/>
  <c r="H17" i="30"/>
  <c r="G17" i="30" s="1"/>
  <c r="BB23" i="33"/>
  <c r="BH23" i="33"/>
  <c r="AX15" i="33"/>
  <c r="H9" i="30"/>
  <c r="G9" i="30" s="1"/>
  <c r="BB15" i="33"/>
  <c r="BH15" i="33"/>
  <c r="BK15" i="33" s="1"/>
  <c r="AX32" i="33"/>
  <c r="BH32" i="33"/>
  <c r="H26" i="30"/>
  <c r="G26" i="30" s="1"/>
  <c r="BB32" i="33"/>
  <c r="AX17" i="33"/>
  <c r="BB17" i="33"/>
  <c r="BH17" i="33"/>
  <c r="H11" i="30"/>
  <c r="G11" i="30" s="1"/>
  <c r="AX30" i="33"/>
  <c r="H24" i="30"/>
  <c r="G24" i="30" s="1"/>
  <c r="BB30" i="33"/>
  <c r="BH30" i="33"/>
  <c r="BG10" i="33"/>
  <c r="AX10" i="33" s="1"/>
  <c r="BB10" i="33" l="1"/>
  <c r="H4" i="30"/>
  <c r="G4" i="30" s="1"/>
  <c r="BH10" i="33"/>
  <c r="BF9" i="33"/>
  <c r="BF4" i="33" s="1"/>
  <c r="BE4" i="33"/>
  <c r="BE5" i="33"/>
  <c r="BE6" i="33"/>
  <c r="BE7" i="33"/>
  <c r="BL10" i="33" l="1"/>
  <c r="BF6" i="33"/>
  <c r="BF5" i="33"/>
  <c r="BF7" i="33"/>
  <c r="BL11" i="33"/>
  <c r="BG9" i="33"/>
  <c r="AX9" i="33" s="1"/>
  <c r="H3" i="30" l="1"/>
  <c r="G3" i="30" s="1"/>
  <c r="BG5" i="33"/>
  <c r="BH5" i="33" s="1"/>
  <c r="BG7" i="33"/>
  <c r="BH7" i="33" s="1"/>
  <c r="BB9" i="33"/>
  <c r="BG6" i="33"/>
  <c r="BH6" i="33" s="1"/>
  <c r="BH9" i="33"/>
  <c r="BG4" i="33"/>
  <c r="BH4" i="33" s="1"/>
</calcChain>
</file>

<file path=xl/comments1.xml><?xml version="1.0" encoding="utf-8"?>
<comments xmlns="http://schemas.openxmlformats.org/spreadsheetml/2006/main">
  <authors>
    <author/>
    <author>Claire ROLLINSON</author>
  </authors>
  <commentList>
    <comment ref="A3" authorId="0" shapeId="0">
      <text>
        <r>
          <rPr>
            <sz val="10"/>
            <color rgb="FF000000"/>
            <rFont val="Arial"/>
            <family val="2"/>
          </rPr>
          <t xml:space="preserve">Enter test name in this cell.
</t>
        </r>
      </text>
    </comment>
    <comment ref="BE3" authorId="1" shapeId="0">
      <text>
        <r>
          <rPr>
            <b/>
            <sz val="9"/>
            <color indexed="81"/>
            <rFont val="Tahoma"/>
            <family val="2"/>
          </rPr>
          <t>Claire ROLLINSON:</t>
        </r>
        <r>
          <rPr>
            <sz val="9"/>
            <color indexed="81"/>
            <rFont val="Tahoma"/>
            <family val="2"/>
          </rPr>
          <t xml:space="preserve">
do not adjust total here; check and adjust marks per topic in task summary below</t>
        </r>
      </text>
    </comment>
  </commentList>
</comments>
</file>

<file path=xl/comments2.xml><?xml version="1.0" encoding="utf-8"?>
<comments xmlns="http://schemas.openxmlformats.org/spreadsheetml/2006/main">
  <authors>
    <author/>
    <author>Claire ROLLINSON</author>
  </authors>
  <commentList>
    <comment ref="A3" authorId="0" shapeId="0">
      <text>
        <r>
          <rPr>
            <sz val="10"/>
            <color rgb="FF000000"/>
            <rFont val="Arial"/>
            <family val="2"/>
          </rPr>
          <t xml:space="preserve">Enter test name in this cell.
</t>
        </r>
      </text>
    </comment>
    <comment ref="BE3" authorId="1" shapeId="0">
      <text>
        <r>
          <rPr>
            <b/>
            <sz val="9"/>
            <color indexed="81"/>
            <rFont val="Tahoma"/>
            <family val="2"/>
          </rPr>
          <t>Claire ROLLINSON:</t>
        </r>
        <r>
          <rPr>
            <sz val="9"/>
            <color indexed="81"/>
            <rFont val="Tahoma"/>
            <family val="2"/>
          </rPr>
          <t xml:space="preserve">
do not adjust total here; check and adjust marks per topic in task summary below</t>
        </r>
      </text>
    </comment>
  </commentList>
</comments>
</file>

<file path=xl/comments3.xml><?xml version="1.0" encoding="utf-8"?>
<comments xmlns="http://schemas.openxmlformats.org/spreadsheetml/2006/main">
  <authors>
    <author/>
    <author>Claire ROLLINSON</author>
  </authors>
  <commentList>
    <comment ref="A3" authorId="0" shapeId="0">
      <text>
        <r>
          <rPr>
            <sz val="10"/>
            <color rgb="FF000000"/>
            <rFont val="Arial"/>
            <family val="2"/>
          </rPr>
          <t xml:space="preserve">Enter test name in this cell.
</t>
        </r>
      </text>
    </comment>
    <comment ref="BE3" authorId="1" shapeId="0">
      <text>
        <r>
          <rPr>
            <b/>
            <sz val="9"/>
            <color indexed="81"/>
            <rFont val="Tahoma"/>
            <family val="2"/>
          </rPr>
          <t>Claire ROLLINSON:</t>
        </r>
        <r>
          <rPr>
            <sz val="9"/>
            <color indexed="81"/>
            <rFont val="Tahoma"/>
            <family val="2"/>
          </rPr>
          <t xml:space="preserve">
do not adjust total here; check and adjust marks per topic in task summary below</t>
        </r>
      </text>
    </comment>
  </commentList>
</comments>
</file>

<file path=xl/sharedStrings.xml><?xml version="1.0" encoding="utf-8"?>
<sst xmlns="http://schemas.openxmlformats.org/spreadsheetml/2006/main" count="1596" uniqueCount="350">
  <si>
    <t>Year to date Average</t>
  </si>
  <si>
    <t>Email</t>
  </si>
  <si>
    <t>Teacher</t>
  </si>
  <si>
    <t>Class</t>
  </si>
  <si>
    <t>ID Code</t>
  </si>
  <si>
    <t>Name</t>
  </si>
  <si>
    <t>YTD</t>
  </si>
  <si>
    <t>A01</t>
  </si>
  <si>
    <t>A02</t>
  </si>
  <si>
    <t>ROL</t>
  </si>
  <si>
    <t>Average</t>
  </si>
  <si>
    <t>Scaling</t>
  </si>
  <si>
    <t>Lower Quartile</t>
  </si>
  <si>
    <t>Low raw % =</t>
  </si>
  <si>
    <t>Low scaled % =</t>
  </si>
  <si>
    <t>Median</t>
  </si>
  <si>
    <t>High raw % =</t>
  </si>
  <si>
    <t>High scaled % =</t>
  </si>
  <si>
    <t>Upper Quartile</t>
  </si>
  <si>
    <t>Slope =</t>
  </si>
  <si>
    <t>Offset =</t>
  </si>
  <si>
    <t>Score</t>
  </si>
  <si>
    <t>Raw %</t>
  </si>
  <si>
    <t>Scaled %</t>
  </si>
  <si>
    <t>Grade</t>
  </si>
  <si>
    <t>Scaling incomplete</t>
  </si>
  <si>
    <t>total</t>
  </si>
  <si>
    <t>Mark</t>
  </si>
  <si>
    <t>UG</t>
  </si>
  <si>
    <t>Unsatisfactory</t>
  </si>
  <si>
    <t>D</t>
  </si>
  <si>
    <t>Needs Attention</t>
  </si>
  <si>
    <t>C</t>
  </si>
  <si>
    <t>Acceptable</t>
  </si>
  <si>
    <t>C+</t>
  </si>
  <si>
    <t>Good</t>
  </si>
  <si>
    <t>B</t>
  </si>
  <si>
    <t>Very Good</t>
  </si>
  <si>
    <t>B+</t>
  </si>
  <si>
    <t>Excellent</t>
  </si>
  <si>
    <t>A</t>
  </si>
  <si>
    <t>A+</t>
  </si>
  <si>
    <t>pref</t>
  </si>
  <si>
    <t>Feedback levels</t>
  </si>
  <si>
    <t>Revision recommended</t>
  </si>
  <si>
    <t xml:space="preserve">You have demonstrated some understanding of the </t>
  </si>
  <si>
    <t xml:space="preserve">You have demonstrated a good foundation in your understanding of the </t>
  </si>
  <si>
    <t>Good: revision would be beneficial</t>
  </si>
  <si>
    <t xml:space="preserve">Well done </t>
  </si>
  <si>
    <t xml:space="preserve">You have demonstrated a good understanding of the </t>
  </si>
  <si>
    <t>Very good: revision would be beneficial</t>
  </si>
  <si>
    <t xml:space="preserve">You have demonstrated a very good understanding of the </t>
  </si>
  <si>
    <t xml:space="preserve">You have demonstrated an excellent understanding of the </t>
  </si>
  <si>
    <t xml:space="preserve">You have demonstrated an outstanding understanding of the </t>
  </si>
  <si>
    <t>Redo Qs</t>
  </si>
  <si>
    <t xml:space="preserve">Please review the solutions thoroughly, complete any current and/or outstanding re-do questions (details below) and show these to me within the next week. Please let me know if you have any questions. </t>
  </si>
  <si>
    <t xml:space="preserve">Please review the solutions thoroughly, complete any re-do questions (details below) and show these to me within the next week. Please let me know if you have any questions. </t>
  </si>
  <si>
    <t xml:space="preserve">Please review the solutions thoroughly and let me know if you have any questions. </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</si>
  <si>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</si>
  <si>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 xml:space="preserve">Excellent work </t>
  </si>
  <si>
    <t>min</t>
  </si>
  <si>
    <t>max</t>
  </si>
  <si>
    <t xml:space="preserve">I encourage you to revise any areas suggested above and seek help as often as required in order to prepare for future topics and lay a solid foundation for Units 3/4 Physics. </t>
  </si>
  <si>
    <t>marks</t>
  </si>
  <si>
    <t>r1</t>
  </si>
  <si>
    <t>g1</t>
  </si>
  <si>
    <t>v1</t>
  </si>
  <si>
    <t>e1</t>
  </si>
  <si>
    <t>r2</t>
  </si>
  <si>
    <t>g2</t>
  </si>
  <si>
    <t>v2</t>
  </si>
  <si>
    <t>e2</t>
  </si>
  <si>
    <t>r3</t>
  </si>
  <si>
    <t>g3</t>
  </si>
  <si>
    <t>v3</t>
  </si>
  <si>
    <t>e3</t>
  </si>
  <si>
    <t>RR</t>
  </si>
  <si>
    <t>G</t>
  </si>
  <si>
    <t>VG</t>
  </si>
  <si>
    <t>E</t>
  </si>
  <si>
    <t xml:space="preserve">Adding vectors in one and two dimensions </t>
  </si>
  <si>
    <t>Subtracting vectors in one and two dimensions</t>
  </si>
  <si>
    <t xml:space="preserve">Vector components </t>
  </si>
  <si>
    <t xml:space="preserve">Acceleration </t>
  </si>
  <si>
    <t xml:space="preserve">Graphing position, velocity and acceleration over time </t>
  </si>
  <si>
    <t xml:space="preserve">Vertical motion </t>
  </si>
  <si>
    <t>name</t>
  </si>
  <si>
    <t xml:space="preserve">I encourage you to revise any areas suggested above in order to lay a solid foundation for Units 3/4 Physics and to challenge yourself with extension problems while seeking help when required. </t>
  </si>
  <si>
    <t xml:space="preserve">I encourage you to challenge yourself with extension problems while seeking help when required. </t>
  </si>
  <si>
    <t>Practical investigation</t>
  </si>
  <si>
    <t>Reports</t>
  </si>
  <si>
    <t>A03</t>
  </si>
  <si>
    <t xml:space="preserve"> </t>
  </si>
  <si>
    <t xml:space="preserve">is encouraged to check assessment criteria thoroughly to ensure tasks are completed as required. </t>
  </si>
  <si>
    <t>10SPH02</t>
  </si>
  <si>
    <t>Displacement, speed and velocity</t>
  </si>
  <si>
    <t>Equations for uniform acceleration</t>
  </si>
  <si>
    <t>8,10</t>
  </si>
  <si>
    <t>2,3,6</t>
  </si>
  <si>
    <t>%</t>
  </si>
  <si>
    <t>class</t>
  </si>
  <si>
    <t>r4</t>
  </si>
  <si>
    <t>g4</t>
  </si>
  <si>
    <t>v4</t>
  </si>
  <si>
    <t>e4</t>
  </si>
  <si>
    <t>r5</t>
  </si>
  <si>
    <t>g5</t>
  </si>
  <si>
    <t>v5</t>
  </si>
  <si>
    <t>e5</t>
  </si>
  <si>
    <t>r6</t>
  </si>
  <si>
    <t>g6</t>
  </si>
  <si>
    <t>v6</t>
  </si>
  <si>
    <t>e6</t>
  </si>
  <si>
    <t>r7</t>
  </si>
  <si>
    <t>g7</t>
  </si>
  <si>
    <t>v7</t>
  </si>
  <si>
    <t>e7</t>
  </si>
  <si>
    <t>r8</t>
  </si>
  <si>
    <t>g8</t>
  </si>
  <si>
    <t>v8</t>
  </si>
  <si>
    <t>e8</t>
  </si>
  <si>
    <t>r9</t>
  </si>
  <si>
    <t>g9</t>
  </si>
  <si>
    <t>v9</t>
  </si>
  <si>
    <t>e9</t>
  </si>
  <si>
    <t xml:space="preserve">A great effort </t>
  </si>
  <si>
    <t>Preferred</t>
  </si>
  <si>
    <t xml:space="preserve">As in Q2, remember that an object thrown upwards will slow down due to gravity (with acceleration of g = 9.8 m/s^2 if air resistance is ignored) so that its velocity is 0 at the maximum height. </t>
  </si>
  <si>
    <t xml:space="preserve">As in Q3, remember that the velocity is 0 at the maximum height for objects thrown upwards but the acceleration due to gravity near Earth's surface is constant at 9.8 m/s^2 downwards toward the centre of Earth. </t>
  </si>
  <si>
    <t>edit</t>
  </si>
  <si>
    <t xml:space="preserve">As in Q6, remember that a dropped object will start from rest and then accelerate due to gravity with an acceleration of g = 9.8 m/s^2 near Earth's surface if air resistance is ignored. </t>
  </si>
  <si>
    <t>redo</t>
  </si>
  <si>
    <t>none required</t>
  </si>
  <si>
    <t>prep</t>
  </si>
  <si>
    <t>u</t>
  </si>
  <si>
    <t>d</t>
  </si>
  <si>
    <t>&lt;50%</t>
  </si>
  <si>
    <t>&gt;50%</t>
  </si>
  <si>
    <t xml:space="preserve">You have demonstrated some understanding </t>
  </si>
  <si>
    <t xml:space="preserve">You have demonstrated a good foundation in your understanding </t>
  </si>
  <si>
    <t xml:space="preserve">You have demonstrated a good understanding </t>
  </si>
  <si>
    <t xml:space="preserve">You have demonstrated a very good understanding </t>
  </si>
  <si>
    <t xml:space="preserve">You have demonstrated an excellent understanding </t>
  </si>
  <si>
    <t>Full marks</t>
  </si>
  <si>
    <t>15ab</t>
  </si>
  <si>
    <t>15cd</t>
  </si>
  <si>
    <t>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t>
  </si>
  <si>
    <t>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t>
  </si>
  <si>
    <t>As in Q10, remember to use the head-to-tail method to add vectors in 2 dimensions with a clear vector diagram and to look out for common triangle properties (i.e. equillateral triangles have equal sides).</t>
  </si>
  <si>
    <t xml:space="preserve">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t>
  </si>
  <si>
    <t xml:space="preserve">As in in Q14, you are determining vector components well but remember to only add the horizontal forces to find the resultant horizontal force and remember to state directions with vector quantities. </t>
  </si>
  <si>
    <t xml:space="preserve">As in Q2, you are analysing vertical motion problems effectively. </t>
  </si>
  <si>
    <t xml:space="preserve">As in Q3, you are correctly identifying that the acceleration due to gravity near Earth's surface is constant at 9.8 m/s^2 downwards toward the centre of Earth. </t>
  </si>
  <si>
    <t>As in Q4, you are correctly identifying that constant velocity means a = 0 and you are converting between units effectively to solve motion problems.</t>
  </si>
  <si>
    <t xml:space="preserve">As in Q5, remember that acceleration is found as the change in velocity (i.e. Δv = v - u) divided by the time interval where v is the final velocity and u is the initial velocity. </t>
  </si>
  <si>
    <t xml:space="preserve">As in Q5, you are correctly finding acceleration as the change in velocity (i.e. Δv = v - u) divided by the time interval. </t>
  </si>
  <si>
    <t xml:space="preserve">As in Q6, you are correctly identifying that a dropped object will start from rest and then accelerate due to gravity with an acceleration of g = 9.8 m/s^2 near Earth's surface if air resistance is ignored. </t>
  </si>
  <si>
    <t xml:space="preserve">As in Q7, you are correctly identifying that the acceleration of an object at a particular moment in time is given by the gradient (i.e. rise/run) of the tangent to the velocity-time graph. </t>
  </si>
  <si>
    <t>As in Q8, you are using the head-to-tail method correcly to add vectors in 2 dimensions.</t>
  </si>
  <si>
    <t xml:space="preserve">As in Q9, you are using the head-to-tail method correcly to subtract vectors in 2 dimensions by adding the negative of the second vector. </t>
  </si>
  <si>
    <t xml:space="preserve">As in Q11, you are finding the change in velocity effectively using Δv = v - u while considering the associated vector directions thoroughly. </t>
  </si>
  <si>
    <t xml:space="preserve">As in Q11, remember that the change in velocity is found using Δv = v - u. Before you begin solving motion problems, remember to define the positive direction and identify the known quantities carefully so that the correct values and signs are used in your calculations.  </t>
  </si>
  <si>
    <t xml:space="preserve">As in Q12, you are correctly identifying that the component of the weight force, mg, which acts parallel to the surface for an object moving down an inclined plane is equal to mgsinθ, where θ is the angle of the incline above the horizontal. </t>
  </si>
  <si>
    <t xml:space="preserve">As in in Q14, you are determining vector components effectively, adding the horizontal forces thoroughly to find the resultant horizontal force and stating vector quantities with their direction as required. Remember to state directions with vector quantities. </t>
  </si>
  <si>
    <t xml:space="preserve">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t>
  </si>
  <si>
    <t xml:space="preserve">As in Q15c-d, you are analysing motion problems thoroughly and solving effectively by avoiding rounding errors so that your final answer can be stated correctly to the required number of significant figures. </t>
  </si>
  <si>
    <t>As in Q15a-b, you are converting between km/h and m/s correctly and analysing motion problems effectively.</t>
  </si>
  <si>
    <t xml:space="preserve">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t>
  </si>
  <si>
    <t xml:space="preserve">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</si>
  <si>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t>
  </si>
  <si>
    <t xml:space="preserve">As in Q4, remember to read questions carefully and that constant velocity means a = 0. </t>
  </si>
  <si>
    <t>15bcd</t>
  </si>
  <si>
    <t>As in Q10, you are using the head-to-tail method effectively to add vectors in 2 dimensions which do not form a right-angled triangle.</t>
  </si>
  <si>
    <t>14,15bcd</t>
  </si>
  <si>
    <t>15bd</t>
  </si>
  <si>
    <t>14c,15bcd</t>
  </si>
  <si>
    <t>13c</t>
  </si>
  <si>
    <t>13c,14c,15c</t>
  </si>
  <si>
    <t xml:space="preserve">of the content covered in the vectors and motion topics. </t>
  </si>
  <si>
    <t xml:space="preserve">As in Q7, remember that the acceleration of an object at a particular moment in time is given by the gradient (i.e. rise/run) of the tangent to the velocity-time graph, remember to draw tangents with a ruler and to read axis values carefully. </t>
  </si>
  <si>
    <t>13b,14,15bcd</t>
  </si>
  <si>
    <t>14c,15cd</t>
  </si>
  <si>
    <t>14b,c</t>
  </si>
  <si>
    <t>12,14</t>
  </si>
  <si>
    <t>1,4,15ab</t>
  </si>
  <si>
    <t>5,11</t>
  </si>
  <si>
    <t>7,13</t>
  </si>
  <si>
    <t xml:space="preserve">As in Q1, you are adding vectors well in 1 dimension and considering vector directions effectively. </t>
  </si>
  <si>
    <t xml:space="preserve">As in Q1, remember to consider directions and assign negative signs according when adding vectors in 1 dimension. </t>
  </si>
  <si>
    <t>2,4,6,8,9,11,15cd</t>
  </si>
  <si>
    <t>Questions</t>
  </si>
  <si>
    <t>Topic</t>
  </si>
  <si>
    <t>Student 1</t>
  </si>
  <si>
    <t>STU0001</t>
  </si>
  <si>
    <t>STU0002</t>
  </si>
  <si>
    <t>Student 2</t>
  </si>
  <si>
    <t>STU0003</t>
  </si>
  <si>
    <t>Student 3</t>
  </si>
  <si>
    <t>STU0004</t>
  </si>
  <si>
    <t>Student 4</t>
  </si>
  <si>
    <t>STU0005</t>
  </si>
  <si>
    <t>Student 5</t>
  </si>
  <si>
    <t>STU0006</t>
  </si>
  <si>
    <t>Student 6</t>
  </si>
  <si>
    <t>STU0007</t>
  </si>
  <si>
    <t>Student 7</t>
  </si>
  <si>
    <t>STU0008</t>
  </si>
  <si>
    <t>Student 8</t>
  </si>
  <si>
    <t>STU0009</t>
  </si>
  <si>
    <t>Student 9</t>
  </si>
  <si>
    <t>STU0010</t>
  </si>
  <si>
    <t>Student 10</t>
  </si>
  <si>
    <t>STU0011</t>
  </si>
  <si>
    <t>Student 11</t>
  </si>
  <si>
    <t>STU0012</t>
  </si>
  <si>
    <t>Student 12</t>
  </si>
  <si>
    <t>STU0013</t>
  </si>
  <si>
    <t>Student 13</t>
  </si>
  <si>
    <t>STU0014</t>
  </si>
  <si>
    <t>Student 14</t>
  </si>
  <si>
    <t>STU0015</t>
  </si>
  <si>
    <t>Student 15</t>
  </si>
  <si>
    <t>STU0016</t>
  </si>
  <si>
    <t>Student 16</t>
  </si>
  <si>
    <t>STU0017</t>
  </si>
  <si>
    <t>Student 17</t>
  </si>
  <si>
    <t>STU0018</t>
  </si>
  <si>
    <t>Student 18</t>
  </si>
  <si>
    <t>STU0019</t>
  </si>
  <si>
    <t>Student 19</t>
  </si>
  <si>
    <t>STU0020</t>
  </si>
  <si>
    <t>Student 20</t>
  </si>
  <si>
    <t>STU0021</t>
  </si>
  <si>
    <t>Student 21</t>
  </si>
  <si>
    <t>STU0022</t>
  </si>
  <si>
    <t>Student 22</t>
  </si>
  <si>
    <t>STU0023</t>
  </si>
  <si>
    <t>Student 23</t>
  </si>
  <si>
    <t>STU0024</t>
  </si>
  <si>
    <t>Student 24</t>
  </si>
  <si>
    <t>STU0025</t>
  </si>
  <si>
    <t>Student 25</t>
  </si>
  <si>
    <t>Interim reports</t>
  </si>
  <si>
    <t>Motion tests
(Ch 8-9)</t>
  </si>
  <si>
    <t>Enter teacher code, class code, student IDs, 
full names with form and preferred names below</t>
  </si>
  <si>
    <t>Totals</t>
  </si>
  <si>
    <t>Task description</t>
  </si>
  <si>
    <t>auto1</t>
  </si>
  <si>
    <t>auto2</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</si>
  <si>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</si>
  <si>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remember to use the head-to-tail method to add vectors in 2 dimensions with a clear vector diagram and to look out for common triangle properties (i.e. equillateral triangles have equal sides).
As in Q11, remember that the change in velocity is found using Δv = v - u. Before you begin solving motion problems, remember to define the positive direction and identify the known quantities carefully so that the correct values and signs are used in your calculations.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</si>
  <si>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you are analysing motion problems thoroughly and solving effectively by avoiding rounding errors so that your final answer can be stated correctly to the required number of significant figures. 
</t>
  </si>
  <si>
    <t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</si>
  <si>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</si>
  <si>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remember that the change in velocity is found using Δv = v - u. Before you begin solving motion problems, remember to define the positive direction and identify the known quantities carefully so that the correct values and signs are used in your calculations.  
As in Q12, you are correctly identifying that the component of the weight force,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</si>
  <si>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</si>
  <si>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remember that the change in velocity is found using Δv = v - u. Before you begin solving motion problems, remember to define the positive direction and identify the known quantities carefully so that the correct values and signs are used in your calculations.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</si>
  <si>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</si>
  <si>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</si>
  <si>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</si>
  <si>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remember that the velocity is 0 at the maximum height for objects thrown upwards but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remember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remember that the change in velocity is found using Δv = v - u. Before you begin solving motion problems, remember to define the positive direction and identify the known quantities carefully so that the correct values and signs are used in your calculations.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</si>
  <si>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</si>
  <si>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</si>
  <si>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</si>
  <si>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</si>
  <si>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</si>
  <si>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remember that the change in velocity is found using Δv = v - u. Before you begin solving motion problems, remember to define the positive direction and identify the known quantities carefully so that the correct values and signs are used in your calculations.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</si>
  <si>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</si>
  <si>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you are analysing motion problems thoroughly and solving effectively by avoiding rounding errors so that your final answer can be stated correctly to the required number of significant figures. 
</t>
  </si>
  <si>
    <t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</si>
  <si>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remember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</si>
  <si>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c1</t>
  </si>
  <si>
    <t>c2</t>
  </si>
  <si>
    <t>c3</t>
  </si>
  <si>
    <t>c4</t>
  </si>
  <si>
    <t>grade</t>
  </si>
  <si>
    <t>General advice for each question</t>
  </si>
  <si>
    <t>r10</t>
  </si>
  <si>
    <t>g10</t>
  </si>
  <si>
    <t>v10</t>
  </si>
  <si>
    <t>e10</t>
  </si>
  <si>
    <t>r11</t>
  </si>
  <si>
    <t>g11</t>
  </si>
  <si>
    <t>v11</t>
  </si>
  <si>
    <t>e11</t>
  </si>
  <si>
    <t>task_tot</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</si>
  <si>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</si>
  <si>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</si>
  <si>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</si>
  <si>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</si>
  <si>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</si>
  <si>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</si>
  <si>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</si>
  <si>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</si>
  <si>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</si>
  <si>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</si>
  <si>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</si>
  <si>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</si>
  <si>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</si>
  <si>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</si>
  <si>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</si>
  <si>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</si>
  <si>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</si>
  <si>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</si>
  <si>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</si>
  <si>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</si>
  <si>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</si>
  <si>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</si>
  <si>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</si>
  <si>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</si>
  <si>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</si>
  <si>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</si>
  <si>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</si>
  <si>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</si>
  <si>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</si>
  <si>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</si>
  <si>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</si>
  <si>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</si>
  <si>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</si>
  <si>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</si>
  <si>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</si>
  <si>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</si>
  <si>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</si>
  <si>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</si>
  <si>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</si>
  <si>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</si>
  <si>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Task Summary (limit: 11 topics and 40 questions)</t>
  </si>
  <si>
    <t>s1</t>
  </si>
  <si>
    <t>s2</t>
  </si>
  <si>
    <t>s3</t>
  </si>
  <si>
    <t>s4</t>
  </si>
  <si>
    <t>s5</t>
  </si>
  <si>
    <t>s6</t>
  </si>
  <si>
    <t>s7</t>
  </si>
  <si>
    <t>s8</t>
  </si>
  <si>
    <t>s9</t>
  </si>
  <si>
    <t>s10</t>
  </si>
  <si>
    <t>s11</t>
  </si>
  <si>
    <t>Count</t>
  </si>
  <si>
    <t>Question details</t>
  </si>
  <si>
    <t>Question</t>
  </si>
  <si>
    <t>MC correct or marks available</t>
  </si>
  <si>
    <t>Topic description</t>
  </si>
  <si>
    <t>sigfigs</t>
  </si>
  <si>
    <t>Full marks not awarded</t>
  </si>
  <si>
    <t>General advice for achievement</t>
  </si>
  <si>
    <t>Research project</t>
  </si>
  <si>
    <t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</si>
  <si>
    <t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remember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you are analysing motion problems thoroughly and solving effectively by avoiding rounding errors so that your final answer can be stated correctly to the required number of significant figures. 
</t>
  </si>
  <si>
    <t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remember that the change in velocity is found using Δv = v - u. Before you begin solving motion problems, remember to define the positive direction and identify the known quantities carefully so that the correct values and signs are used in your calculations.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</si>
</sst>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yyyy"/>
  </numFmts>
  <fonts count="21" x14ac:knownFonts="1">
    <font>
      <sz val="10"/>
      <color rgb="FF000000"/>
      <name val="Arial"/>
    </font>
    <font>
      <b/>
      <sz val="16"/>
      <color rgb="FFFF0000"/>
      <name val="Calibri"/>
      <family val="2"/>
    </font>
    <font>
      <b/>
      <sz val="10"/>
      <color rgb="FF000000"/>
      <name val="Calibri"/>
      <family val="2"/>
    </font>
    <font>
      <sz val="10"/>
      <name val="Calibri"/>
      <family val="2"/>
    </font>
    <font>
      <b/>
      <sz val="10"/>
      <name val="Calibri"/>
      <family val="2"/>
    </font>
    <font>
      <sz val="10"/>
      <color rgb="FF000000"/>
      <name val="Calibri"/>
      <family val="2"/>
    </font>
    <font>
      <sz val="10"/>
      <name val="Arial"/>
      <family val="2"/>
    </font>
    <font>
      <sz val="10"/>
      <color rgb="FF000000"/>
      <name val="Arial"/>
      <family val="2"/>
    </font>
    <font>
      <b/>
      <sz val="10"/>
      <color rgb="FF000000"/>
      <name val="Arial"/>
      <family val="2"/>
    </font>
    <font>
      <sz val="10"/>
      <color rgb="FF000000"/>
      <name val="Calibri"/>
      <family val="2"/>
    </font>
    <font>
      <sz val="11"/>
      <color rgb="FF000000"/>
      <name val="Calibri"/>
      <family val="2"/>
    </font>
    <font>
      <b/>
      <sz val="11"/>
      <color rgb="FF000000"/>
      <name val="Calibri"/>
      <family val="2"/>
    </font>
    <font>
      <sz val="10"/>
      <color rgb="FF000000"/>
      <name val="Calibri"/>
      <family val="2"/>
      <scheme val="minor"/>
    </font>
    <font>
      <b/>
      <sz val="9"/>
      <color theme="1"/>
      <name val="Calibri"/>
      <family val="2"/>
      <scheme val="minor"/>
    </font>
    <font>
      <strike/>
      <sz val="10"/>
      <color rgb="FF000000"/>
      <name val="Calibri"/>
      <family val="2"/>
      <scheme val="minor"/>
    </font>
    <font>
      <b/>
      <sz val="10"/>
      <color rgb="FF000000"/>
      <name val="Calibri"/>
      <family val="2"/>
      <scheme val="minor"/>
    </font>
    <font>
      <sz val="10"/>
      <name val="Calibri"/>
      <family val="2"/>
      <scheme val="minor"/>
    </font>
    <font>
      <b/>
      <sz val="10"/>
      <color rgb="FFFF0000"/>
      <name val="Calibri"/>
      <family val="2"/>
      <scheme val="minor"/>
    </font>
    <font>
      <sz val="10"/>
      <color rgb="FFFF0000"/>
      <name val="Calibri"/>
      <family val="2"/>
      <scheme val="minor"/>
    </font>
    <font>
      <sz val="9"/>
      <color indexed="81"/>
      <name val="Tahoma"/>
      <family val="2"/>
    </font>
    <font>
      <b/>
      <sz val="9"/>
      <color indexed="81"/>
      <name val="Tahoma"/>
      <family val="2"/>
    </font>
  </fonts>
  <fills count="19">
    <fill>
      <patternFill patternType="none"/>
    </fill>
    <fill>
      <patternFill patternType="gray125"/>
    </fill>
    <fill>
      <patternFill patternType="solid">
        <fgColor rgb="FFBFBFBF"/>
        <bgColor rgb="FFBFBFBF"/>
      </patternFill>
    </fill>
    <fill>
      <patternFill patternType="solid">
        <fgColor rgb="FFD6E3BC"/>
        <bgColor rgb="FFD6E3BC"/>
      </patternFill>
    </fill>
    <fill>
      <patternFill patternType="solid">
        <fgColor rgb="FFD8D8D8"/>
        <bgColor rgb="FFD8D8D8"/>
      </patternFill>
    </fill>
    <fill>
      <patternFill patternType="solid">
        <fgColor rgb="FFC0C0C0"/>
        <bgColor rgb="FFC0C0C0"/>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rgb="FFFF99FF"/>
        <bgColor indexed="64"/>
      </patternFill>
    </fill>
    <fill>
      <patternFill patternType="solid">
        <fgColor rgb="FFFF66FF"/>
        <bgColor indexed="64"/>
      </patternFill>
    </fill>
    <fill>
      <patternFill patternType="solid">
        <fgColor rgb="FFCC00CC"/>
        <bgColor indexed="64"/>
      </patternFill>
    </fill>
    <fill>
      <patternFill patternType="solid">
        <fgColor theme="9"/>
        <bgColor indexed="64"/>
      </patternFill>
    </fill>
    <fill>
      <patternFill patternType="solid">
        <fgColor theme="9"/>
        <bgColor rgb="FFD8D8D8"/>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rgb="FF000000"/>
      </left>
      <right style="thin">
        <color rgb="FF000000"/>
      </right>
      <top style="medium">
        <color indexed="64"/>
      </top>
      <bottom style="thin">
        <color rgb="FF000000"/>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000000"/>
      </right>
      <top/>
      <bottom style="thin">
        <color rgb="FF000000"/>
      </bottom>
      <diagonal/>
    </border>
  </borders>
  <cellStyleXfs count="2">
    <xf numFmtId="0" fontId="0" fillId="0" borderId="0"/>
    <xf numFmtId="9" fontId="7" fillId="0" borderId="0" applyFont="0" applyFill="0" applyBorder="0" applyAlignment="0" applyProtection="0"/>
  </cellStyleXfs>
  <cellXfs count="215">
    <xf numFmtId="0" fontId="0" fillId="0" borderId="0" xfId="0" applyFont="1" applyAlignment="1"/>
    <xf numFmtId="0" fontId="2" fillId="2" borderId="1" xfId="0" applyFont="1" applyFill="1" applyBorder="1" applyAlignment="1">
      <alignment horizontal="center" vertical="center" textRotation="90" wrapText="1"/>
    </xf>
    <xf numFmtId="0" fontId="3" fillId="0" borderId="0" xfId="0" applyFont="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xf>
    <xf numFmtId="0" fontId="3" fillId="3" borderId="1" xfId="0" applyFont="1" applyFill="1" applyBorder="1" applyAlignment="1">
      <alignment horizontal="right"/>
    </xf>
    <xf numFmtId="9" fontId="5" fillId="3" borderId="1" xfId="0" applyNumberFormat="1" applyFont="1" applyFill="1" applyBorder="1" applyAlignment="1">
      <alignment horizontal="center"/>
    </xf>
    <xf numFmtId="9" fontId="5" fillId="3" borderId="1" xfId="0" applyNumberFormat="1" applyFont="1" applyFill="1" applyBorder="1"/>
    <xf numFmtId="0" fontId="5" fillId="3" borderId="2" xfId="0" applyFont="1" applyFill="1" applyBorder="1" applyAlignment="1">
      <alignment horizontal="center" vertical="center" wrapText="1"/>
    </xf>
    <xf numFmtId="0" fontId="5" fillId="3" borderId="1" xfId="0" applyFont="1" applyFill="1" applyBorder="1" applyAlignment="1">
      <alignment horizontal="left" vertical="center"/>
    </xf>
    <xf numFmtId="0" fontId="5" fillId="3" borderId="1" xfId="0" applyFont="1" applyFill="1" applyBorder="1" applyAlignment="1">
      <alignment horizontal="center" vertical="center" wrapText="1"/>
    </xf>
    <xf numFmtId="164" fontId="5" fillId="3" borderId="1" xfId="0" applyNumberFormat="1" applyFont="1" applyFill="1" applyBorder="1" applyAlignment="1">
      <alignment horizontal="center"/>
    </xf>
    <xf numFmtId="0" fontId="5" fillId="0" borderId="0" xfId="0" applyFont="1" applyAlignment="1"/>
    <xf numFmtId="0" fontId="5" fillId="3" borderId="1" xfId="0" applyFont="1" applyFill="1" applyBorder="1" applyAlignment="1">
      <alignment horizontal="center"/>
    </xf>
    <xf numFmtId="0" fontId="3" fillId="0" borderId="0" xfId="0" applyFont="1" applyAlignment="1">
      <alignment horizontal="center"/>
    </xf>
    <xf numFmtId="0" fontId="6" fillId="0" borderId="0" xfId="0" applyFont="1"/>
    <xf numFmtId="0" fontId="4" fillId="2" borderId="1" xfId="0" applyFont="1" applyFill="1" applyBorder="1" applyAlignment="1">
      <alignment horizontal="center"/>
    </xf>
    <xf numFmtId="9" fontId="3" fillId="0" borderId="1" xfId="0" applyNumberFormat="1" applyFont="1" applyBorder="1"/>
    <xf numFmtId="0" fontId="4" fillId="0" borderId="1" xfId="0" applyFont="1" applyBorder="1" applyAlignment="1">
      <alignment horizontal="center"/>
    </xf>
    <xf numFmtId="2" fontId="3" fillId="0" borderId="1" xfId="0" applyNumberFormat="1" applyFont="1" applyBorder="1" applyAlignment="1">
      <alignment horizontal="center"/>
    </xf>
    <xf numFmtId="9" fontId="3" fillId="0" borderId="0" xfId="0" applyNumberFormat="1" applyFont="1"/>
    <xf numFmtId="0" fontId="0" fillId="0" borderId="0" xfId="0" applyFont="1" applyAlignment="1"/>
    <xf numFmtId="0" fontId="8" fillId="0" borderId="0" xfId="0" applyFont="1" applyAlignment="1"/>
    <xf numFmtId="0" fontId="0" fillId="0" borderId="0" xfId="0" applyFont="1" applyAlignment="1">
      <alignment wrapText="1"/>
    </xf>
    <xf numFmtId="0" fontId="9" fillId="0" borderId="0" xfId="0" applyFont="1" applyAlignment="1"/>
    <xf numFmtId="2" fontId="9" fillId="0" borderId="0" xfId="0" applyNumberFormat="1" applyFont="1" applyFill="1" applyBorder="1" applyAlignment="1">
      <alignment horizontal="left"/>
    </xf>
    <xf numFmtId="0" fontId="9" fillId="0" borderId="0" xfId="0" applyFont="1" applyFill="1" applyBorder="1"/>
    <xf numFmtId="0" fontId="10" fillId="0" borderId="0" xfId="0" applyNumberFormat="1" applyFont="1" applyFill="1" applyBorder="1" applyAlignment="1">
      <alignment horizontal="center"/>
    </xf>
    <xf numFmtId="2" fontId="10" fillId="0" borderId="0" xfId="0" applyNumberFormat="1" applyFont="1" applyFill="1" applyBorder="1" applyAlignment="1">
      <alignment horizontal="left"/>
    </xf>
    <xf numFmtId="0" fontId="11" fillId="0" borderId="0" xfId="0" applyNumberFormat="1" applyFont="1" applyFill="1" applyBorder="1" applyAlignment="1">
      <alignment horizontal="center"/>
    </xf>
    <xf numFmtId="0" fontId="9" fillId="0" borderId="0" xfId="0" applyNumberFormat="1" applyFont="1" applyFill="1" applyBorder="1" applyAlignment="1">
      <alignment horizontal="left"/>
    </xf>
    <xf numFmtId="9" fontId="9" fillId="0" borderId="0" xfId="1" applyFont="1" applyFill="1" applyBorder="1" applyAlignment="1">
      <alignment horizontal="center"/>
    </xf>
    <xf numFmtId="0" fontId="12" fillId="0" borderId="0" xfId="0" applyFont="1" applyAlignment="1"/>
    <xf numFmtId="0" fontId="12" fillId="0" borderId="0" xfId="0" applyNumberFormat="1" applyFont="1" applyFill="1" applyBorder="1" applyAlignment="1">
      <alignment horizontal="left"/>
    </xf>
    <xf numFmtId="0" fontId="12" fillId="0" borderId="0" xfId="0" applyFont="1" applyAlignment="1">
      <alignment wrapText="1"/>
    </xf>
    <xf numFmtId="0" fontId="4" fillId="0" borderId="0" xfId="0" applyFont="1" applyAlignment="1"/>
    <xf numFmtId="0" fontId="4" fillId="0" borderId="1" xfId="0" applyFont="1" applyBorder="1"/>
    <xf numFmtId="0" fontId="3" fillId="0" borderId="1" xfId="0" applyFont="1" applyBorder="1"/>
    <xf numFmtId="0" fontId="3" fillId="0" borderId="1" xfId="0" applyFont="1" applyBorder="1" applyAlignment="1"/>
    <xf numFmtId="0" fontId="7" fillId="0" borderId="0" xfId="0" applyFont="1" applyAlignment="1"/>
    <xf numFmtId="0" fontId="5" fillId="0" borderId="0" xfId="0" applyFont="1" applyFill="1" applyBorder="1"/>
    <xf numFmtId="0" fontId="12" fillId="0" borderId="0" xfId="0" applyFont="1" applyAlignment="1">
      <alignment horizontal="center"/>
    </xf>
    <xf numFmtId="0" fontId="12" fillId="0" borderId="20" xfId="0" applyFont="1" applyBorder="1"/>
    <xf numFmtId="0" fontId="12" fillId="0" borderId="0" xfId="0" applyFont="1" applyBorder="1"/>
    <xf numFmtId="0" fontId="12" fillId="0" borderId="21" xfId="0" applyFont="1" applyBorder="1"/>
    <xf numFmtId="0" fontId="12" fillId="0" borderId="20" xfId="0" applyFont="1" applyBorder="1" applyAlignment="1">
      <alignment horizontal="center"/>
    </xf>
    <xf numFmtId="0" fontId="12" fillId="0" borderId="0" xfId="0" applyFont="1" applyBorder="1" applyAlignment="1">
      <alignment horizontal="center"/>
    </xf>
    <xf numFmtId="0" fontId="12" fillId="0" borderId="21" xfId="0" applyFont="1" applyBorder="1" applyAlignment="1">
      <alignment horizontal="center"/>
    </xf>
    <xf numFmtId="0" fontId="12" fillId="0" borderId="0" xfId="1" applyNumberFormat="1" applyFont="1" applyAlignment="1">
      <alignment horizontal="center"/>
    </xf>
    <xf numFmtId="0" fontId="12" fillId="0" borderId="17"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xf numFmtId="0" fontId="12" fillId="0" borderId="0" xfId="0" applyFont="1" applyFill="1" applyBorder="1" applyAlignment="1"/>
    <xf numFmtId="9" fontId="12" fillId="0" borderId="0" xfId="1" applyFont="1" applyAlignment="1">
      <alignment horizontal="center"/>
    </xf>
    <xf numFmtId="0" fontId="0" fillId="0" borderId="0" xfId="0" applyFont="1" applyAlignment="1">
      <alignment horizontal="center"/>
    </xf>
    <xf numFmtId="0" fontId="13" fillId="0" borderId="0" xfId="0" applyNumberFormat="1" applyFont="1" applyBorder="1" applyAlignment="1">
      <alignment horizontal="center"/>
    </xf>
    <xf numFmtId="0" fontId="5" fillId="0" borderId="0" xfId="0" applyFont="1" applyFill="1" applyBorder="1" applyAlignment="1"/>
    <xf numFmtId="0" fontId="12" fillId="0" borderId="0" xfId="0" applyFont="1" applyFill="1" applyBorder="1" applyAlignment="1">
      <alignment horizontal="center"/>
    </xf>
    <xf numFmtId="0" fontId="12" fillId="0" borderId="22" xfId="0" applyFont="1" applyBorder="1" applyAlignment="1">
      <alignment wrapText="1"/>
    </xf>
    <xf numFmtId="0" fontId="12" fillId="0" borderId="22" xfId="0" applyFont="1" applyBorder="1" applyAlignment="1">
      <alignment horizontal="left" wrapText="1"/>
    </xf>
    <xf numFmtId="0" fontId="12" fillId="0" borderId="0" xfId="0" applyFont="1" applyAlignment="1">
      <alignment horizontal="left"/>
    </xf>
    <xf numFmtId="0" fontId="12" fillId="0" borderId="0" xfId="0" applyFont="1" applyBorder="1" applyAlignment="1">
      <alignment horizontal="left" wrapText="1"/>
    </xf>
    <xf numFmtId="0" fontId="12" fillId="0" borderId="26" xfId="0" applyFont="1" applyBorder="1" applyAlignment="1">
      <alignment wrapText="1"/>
    </xf>
    <xf numFmtId="0" fontId="12" fillId="0" borderId="26" xfId="0" applyFont="1" applyBorder="1" applyAlignment="1">
      <alignment horizontal="left" wrapText="1"/>
    </xf>
    <xf numFmtId="0" fontId="3" fillId="0" borderId="0" xfId="0" applyFont="1" applyAlignment="1">
      <alignment horizontal="right"/>
    </xf>
    <xf numFmtId="9" fontId="3" fillId="0" borderId="0" xfId="0" applyNumberFormat="1" applyFont="1" applyAlignment="1">
      <alignment horizontal="center"/>
    </xf>
    <xf numFmtId="0" fontId="5" fillId="3" borderId="1" xfId="0" applyFont="1" applyFill="1" applyBorder="1" applyAlignment="1">
      <alignment horizontal="right" vertical="center"/>
    </xf>
    <xf numFmtId="0" fontId="3" fillId="0" borderId="0" xfId="0" applyFont="1" applyAlignment="1"/>
    <xf numFmtId="9" fontId="3" fillId="0" borderId="0" xfId="1" applyFont="1" applyAlignment="1">
      <alignment horizontal="center"/>
    </xf>
    <xf numFmtId="0" fontId="13" fillId="0" borderId="18" xfId="0" applyNumberFormat="1" applyFont="1" applyBorder="1" applyAlignment="1">
      <alignment horizontal="center"/>
    </xf>
    <xf numFmtId="0" fontId="13" fillId="0" borderId="19" xfId="0" applyNumberFormat="1" applyFont="1" applyBorder="1" applyAlignment="1">
      <alignment horizontal="center"/>
    </xf>
    <xf numFmtId="0" fontId="12" fillId="0" borderId="0" xfId="0" applyFont="1" applyFill="1" applyAlignment="1">
      <alignment wrapText="1"/>
    </xf>
    <xf numFmtId="0" fontId="3" fillId="0" borderId="0" xfId="0" applyFont="1" applyFill="1"/>
    <xf numFmtId="0" fontId="5" fillId="3" borderId="16" xfId="0" applyFont="1" applyFill="1" applyBorder="1" applyAlignment="1">
      <alignment horizontal="left" vertical="center"/>
    </xf>
    <xf numFmtId="0" fontId="2" fillId="2" borderId="22" xfId="0" applyFont="1" applyFill="1" applyBorder="1" applyAlignment="1">
      <alignment horizontal="center" vertical="center" wrapText="1"/>
    </xf>
    <xf numFmtId="0" fontId="12" fillId="0" borderId="0" xfId="0" applyFont="1" applyAlignment="1">
      <alignment horizontal="right"/>
    </xf>
    <xf numFmtId="0" fontId="0" fillId="0" borderId="0" xfId="0" applyFont="1" applyAlignment="1"/>
    <xf numFmtId="9" fontId="0" fillId="0" borderId="0" xfId="1" applyFont="1" applyAlignment="1">
      <alignment horizontal="center"/>
    </xf>
    <xf numFmtId="0" fontId="12" fillId="0" borderId="0" xfId="0" applyFont="1" applyAlignment="1">
      <alignment horizontal="left" vertical="center" wrapText="1"/>
    </xf>
    <xf numFmtId="0" fontId="14" fillId="0" borderId="0" xfId="0" applyFont="1" applyAlignment="1">
      <alignment wrapText="1"/>
    </xf>
    <xf numFmtId="0" fontId="12" fillId="0" borderId="0" xfId="0" applyFont="1" applyFill="1" applyAlignment="1"/>
    <xf numFmtId="0" fontId="12" fillId="17" borderId="26" xfId="0" applyFont="1" applyFill="1" applyBorder="1" applyAlignment="1">
      <alignment wrapText="1"/>
    </xf>
    <xf numFmtId="0" fontId="12" fillId="0" borderId="22" xfId="0" applyFont="1" applyBorder="1" applyAlignment="1"/>
    <xf numFmtId="0" fontId="12" fillId="0" borderId="27" xfId="0" applyFont="1" applyBorder="1" applyAlignment="1">
      <alignment horizontal="center"/>
    </xf>
    <xf numFmtId="0" fontId="12" fillId="0" borderId="28" xfId="0" applyFont="1" applyBorder="1" applyAlignment="1">
      <alignment horizontal="center"/>
    </xf>
    <xf numFmtId="0" fontId="12" fillId="0" borderId="29" xfId="0" applyFont="1" applyBorder="1" applyAlignment="1">
      <alignment horizontal="center"/>
    </xf>
    <xf numFmtId="0" fontId="0" fillId="0" borderId="0" xfId="0" applyFont="1" applyAlignment="1"/>
    <xf numFmtId="0" fontId="12" fillId="17" borderId="22" xfId="0" applyFont="1" applyFill="1" applyBorder="1" applyAlignment="1">
      <alignment horizontal="left" vertical="center" wrapText="1"/>
    </xf>
    <xf numFmtId="0" fontId="12" fillId="17" borderId="26" xfId="0" applyFont="1" applyFill="1" applyBorder="1" applyAlignment="1">
      <alignment vertical="center" wrapText="1"/>
    </xf>
    <xf numFmtId="0" fontId="12" fillId="0" borderId="22" xfId="0" applyFont="1" applyFill="1" applyBorder="1" applyAlignment="1">
      <alignment horizontal="left" vertical="center" wrapText="1"/>
    </xf>
    <xf numFmtId="0" fontId="12" fillId="0" borderId="26" xfId="0" applyFont="1" applyFill="1" applyBorder="1" applyAlignment="1">
      <alignment wrapText="1"/>
    </xf>
    <xf numFmtId="0" fontId="15" fillId="0" borderId="0" xfId="0" applyFont="1" applyAlignment="1">
      <alignment horizontal="right"/>
    </xf>
    <xf numFmtId="0" fontId="12" fillId="0" borderId="0" xfId="0" applyFont="1" applyAlignment="1">
      <alignment horizontal="center" wrapText="1"/>
    </xf>
    <xf numFmtId="0" fontId="15" fillId="0" borderId="0" xfId="0" applyFont="1" applyAlignment="1"/>
    <xf numFmtId="0" fontId="12" fillId="0" borderId="0" xfId="0" applyFont="1" applyBorder="1" applyAlignment="1"/>
    <xf numFmtId="0" fontId="12" fillId="0" borderId="0" xfId="0" applyFont="1" applyBorder="1" applyAlignment="1">
      <alignment horizontal="left"/>
    </xf>
    <xf numFmtId="0" fontId="12" fillId="0" borderId="0" xfId="0" applyFont="1"/>
    <xf numFmtId="0" fontId="12" fillId="0" borderId="22" xfId="0" applyFont="1" applyFill="1" applyBorder="1" applyAlignment="1">
      <alignment horizontal="center"/>
    </xf>
    <xf numFmtId="0" fontId="15" fillId="4" borderId="12" xfId="0" applyFont="1" applyFill="1" applyBorder="1" applyAlignment="1">
      <alignment horizontal="center"/>
    </xf>
    <xf numFmtId="0" fontId="15" fillId="4" borderId="22" xfId="0" applyFont="1" applyFill="1" applyBorder="1" applyAlignment="1">
      <alignment horizontal="center"/>
    </xf>
    <xf numFmtId="0" fontId="12" fillId="6" borderId="1" xfId="0" applyFont="1" applyFill="1" applyBorder="1" applyAlignment="1">
      <alignment horizontal="center"/>
    </xf>
    <xf numFmtId="0" fontId="12" fillId="13" borderId="1" xfId="0" applyFont="1" applyFill="1" applyBorder="1" applyAlignment="1">
      <alignment horizontal="center"/>
    </xf>
    <xf numFmtId="0" fontId="12" fillId="11" borderId="1" xfId="0" applyFont="1" applyFill="1" applyBorder="1" applyAlignment="1">
      <alignment horizontal="center"/>
    </xf>
    <xf numFmtId="0" fontId="12" fillId="10" borderId="1" xfId="0" applyFont="1" applyFill="1" applyBorder="1" applyAlignment="1">
      <alignment horizontal="center"/>
    </xf>
    <xf numFmtId="0" fontId="12" fillId="9" borderId="1" xfId="0" applyFont="1" applyFill="1" applyBorder="1" applyAlignment="1">
      <alignment horizontal="center"/>
    </xf>
    <xf numFmtId="0" fontId="12" fillId="8" borderId="1" xfId="0" applyFont="1" applyFill="1" applyBorder="1" applyAlignment="1">
      <alignment horizontal="center"/>
    </xf>
    <xf numFmtId="0" fontId="12" fillId="7" borderId="1" xfId="0" applyFont="1" applyFill="1" applyBorder="1" applyAlignment="1">
      <alignment horizontal="center"/>
    </xf>
    <xf numFmtId="0" fontId="12" fillId="12" borderId="12" xfId="0" applyFont="1" applyFill="1" applyBorder="1" applyAlignment="1">
      <alignment horizontal="center"/>
    </xf>
    <xf numFmtId="0" fontId="12" fillId="0" borderId="12" xfId="0" applyFont="1" applyBorder="1" applyAlignment="1">
      <alignment horizontal="center"/>
    </xf>
    <xf numFmtId="0" fontId="12" fillId="0" borderId="22" xfId="0" applyFont="1" applyBorder="1" applyAlignment="1">
      <alignment horizontal="left"/>
    </xf>
    <xf numFmtId="0" fontId="12" fillId="12" borderId="1" xfId="0" applyFont="1" applyFill="1" applyBorder="1" applyAlignment="1">
      <alignment horizontal="center"/>
    </xf>
    <xf numFmtId="0" fontId="12" fillId="14" borderId="1" xfId="0" applyFont="1" applyFill="1" applyBorder="1" applyAlignment="1">
      <alignment horizontal="center"/>
    </xf>
    <xf numFmtId="0" fontId="12" fillId="15" borderId="1" xfId="0" applyFont="1" applyFill="1" applyBorder="1" applyAlignment="1">
      <alignment horizontal="center"/>
    </xf>
    <xf numFmtId="0" fontId="12" fillId="16" borderId="1" xfId="0" applyFont="1" applyFill="1" applyBorder="1" applyAlignment="1">
      <alignment horizontal="center"/>
    </xf>
    <xf numFmtId="0" fontId="15" fillId="3" borderId="1" xfId="0" applyFont="1" applyFill="1" applyBorder="1"/>
    <xf numFmtId="1" fontId="12" fillId="3" borderId="1" xfId="0" applyNumberFormat="1" applyFont="1" applyFill="1" applyBorder="1" applyAlignment="1">
      <alignment horizontal="center"/>
    </xf>
    <xf numFmtId="1" fontId="12" fillId="3" borderId="16" xfId="0" applyNumberFormat="1" applyFont="1" applyFill="1" applyBorder="1" applyAlignment="1">
      <alignment horizontal="center"/>
    </xf>
    <xf numFmtId="1" fontId="12" fillId="3" borderId="16" xfId="0" applyNumberFormat="1" applyFont="1" applyFill="1" applyBorder="1" applyAlignment="1">
      <alignment horizontal="left"/>
    </xf>
    <xf numFmtId="9" fontId="12" fillId="3" borderId="1" xfId="0" applyNumberFormat="1" applyFont="1" applyFill="1" applyBorder="1" applyAlignment="1">
      <alignment horizontal="center"/>
    </xf>
    <xf numFmtId="0" fontId="12" fillId="3" borderId="1" xfId="0" applyFont="1" applyFill="1" applyBorder="1" applyAlignment="1">
      <alignment horizontal="center"/>
    </xf>
    <xf numFmtId="0" fontId="15" fillId="0" borderId="0" xfId="0" applyFont="1" applyAlignment="1">
      <alignment horizontal="center" wrapText="1"/>
    </xf>
    <xf numFmtId="1" fontId="12" fillId="3" borderId="1" xfId="0" applyNumberFormat="1" applyFont="1" applyFill="1" applyBorder="1" applyAlignment="1">
      <alignment horizontal="left"/>
    </xf>
    <xf numFmtId="0" fontId="12" fillId="3" borderId="1" xfId="0" applyFont="1" applyFill="1" applyBorder="1"/>
    <xf numFmtId="9" fontId="12" fillId="0" borderId="1" xfId="0" applyNumberFormat="1" applyFont="1" applyBorder="1"/>
    <xf numFmtId="1" fontId="12" fillId="3" borderId="15" xfId="0" applyNumberFormat="1" applyFont="1" applyFill="1" applyBorder="1" applyAlignment="1">
      <alignment horizontal="center"/>
    </xf>
    <xf numFmtId="1" fontId="12" fillId="3" borderId="15" xfId="0" applyNumberFormat="1" applyFont="1" applyFill="1" applyBorder="1" applyAlignment="1">
      <alignment horizontal="left"/>
    </xf>
    <xf numFmtId="2" fontId="12" fillId="3" borderId="1" xfId="0" applyNumberFormat="1" applyFont="1" applyFill="1" applyBorder="1"/>
    <xf numFmtId="0" fontId="15" fillId="2" borderId="1" xfId="0" applyFont="1" applyFill="1" applyBorder="1" applyAlignment="1">
      <alignment horizontal="center"/>
    </xf>
    <xf numFmtId="0" fontId="15" fillId="2" borderId="12" xfId="0" applyFont="1" applyFill="1" applyBorder="1" applyAlignment="1">
      <alignment horizontal="center"/>
    </xf>
    <xf numFmtId="0" fontId="15" fillId="2" borderId="22" xfId="0" applyFont="1" applyFill="1" applyBorder="1" applyAlignment="1">
      <alignment horizontal="center"/>
    </xf>
    <xf numFmtId="0" fontId="15" fillId="2" borderId="30" xfId="0" applyFont="1" applyFill="1" applyBorder="1" applyAlignment="1">
      <alignment horizontal="center"/>
    </xf>
    <xf numFmtId="0" fontId="15" fillId="2" borderId="23" xfId="0" applyFont="1" applyFill="1" applyBorder="1" applyAlignment="1">
      <alignment horizontal="center"/>
    </xf>
    <xf numFmtId="0" fontId="15" fillId="2" borderId="14" xfId="0" applyFont="1" applyFill="1" applyBorder="1"/>
    <xf numFmtId="0" fontId="15" fillId="2" borderId="1" xfId="0" applyFont="1" applyFill="1" applyBorder="1"/>
    <xf numFmtId="0" fontId="12" fillId="3" borderId="12" xfId="0" applyFont="1" applyFill="1" applyBorder="1" applyAlignment="1">
      <alignment horizontal="left"/>
    </xf>
    <xf numFmtId="0" fontId="12" fillId="0" borderId="22" xfId="0" applyFont="1" applyBorder="1" applyAlignment="1">
      <alignment horizontal="center"/>
    </xf>
    <xf numFmtId="0" fontId="12" fillId="0" borderId="1" xfId="0" applyFont="1" applyBorder="1" applyAlignment="1">
      <alignment horizontal="center"/>
    </xf>
    <xf numFmtId="9" fontId="12" fillId="0" borderId="0" xfId="0" applyNumberFormat="1" applyFont="1"/>
    <xf numFmtId="0" fontId="12" fillId="0" borderId="1" xfId="0" applyFont="1" applyBorder="1" applyAlignment="1">
      <alignment horizontal="left" wrapText="1"/>
    </xf>
    <xf numFmtId="164" fontId="12" fillId="3" borderId="1" xfId="0" applyNumberFormat="1" applyFont="1" applyFill="1" applyBorder="1" applyAlignment="1">
      <alignment horizontal="center"/>
    </xf>
    <xf numFmtId="0" fontId="12" fillId="0" borderId="15" xfId="0" applyFont="1" applyBorder="1" applyAlignment="1">
      <alignment horizontal="left" wrapText="1"/>
    </xf>
    <xf numFmtId="0" fontId="12" fillId="0" borderId="14" xfId="0" applyFont="1" applyBorder="1" applyAlignment="1">
      <alignment horizontal="center"/>
    </xf>
    <xf numFmtId="0" fontId="12" fillId="0" borderId="1" xfId="0" applyFont="1" applyBorder="1" applyAlignment="1">
      <alignment horizontal="left"/>
    </xf>
    <xf numFmtId="0" fontId="12" fillId="0" borderId="25" xfId="0" applyFont="1" applyBorder="1" applyAlignment="1">
      <alignment horizontal="center"/>
    </xf>
    <xf numFmtId="0" fontId="12" fillId="0" borderId="15" xfId="0" applyFont="1" applyBorder="1" applyAlignment="1">
      <alignment horizontal="center"/>
    </xf>
    <xf numFmtId="0" fontId="12" fillId="0" borderId="15" xfId="0" applyFont="1" applyBorder="1" applyAlignment="1">
      <alignment horizontal="left"/>
    </xf>
    <xf numFmtId="0" fontId="12" fillId="0" borderId="22" xfId="0" applyFont="1" applyBorder="1" applyAlignment="1">
      <alignment horizontal="center" wrapText="1"/>
    </xf>
    <xf numFmtId="0" fontId="12" fillId="0" borderId="23" xfId="0" applyFont="1" applyBorder="1" applyAlignment="1"/>
    <xf numFmtId="0" fontId="16" fillId="0" borderId="0" xfId="0" applyFont="1" applyBorder="1" applyAlignment="1">
      <alignment horizontal="center"/>
    </xf>
    <xf numFmtId="0" fontId="16" fillId="0" borderId="0" xfId="0" applyFont="1" applyAlignment="1">
      <alignment horizontal="center"/>
    </xf>
    <xf numFmtId="0" fontId="16" fillId="0" borderId="0" xfId="0" applyFont="1" applyAlignment="1">
      <alignment horizontal="left"/>
    </xf>
    <xf numFmtId="0" fontId="12" fillId="17" borderId="22" xfId="0" applyFont="1" applyFill="1" applyBorder="1" applyAlignment="1">
      <alignment horizontal="left"/>
    </xf>
    <xf numFmtId="0" fontId="15" fillId="0" borderId="0" xfId="0" applyFont="1" applyFill="1" applyBorder="1" applyAlignment="1">
      <alignment horizontal="center"/>
    </xf>
    <xf numFmtId="0" fontId="12" fillId="16" borderId="30" xfId="0" applyFont="1" applyFill="1" applyBorder="1" applyAlignment="1">
      <alignment horizontal="center"/>
    </xf>
    <xf numFmtId="0" fontId="12" fillId="0" borderId="26" xfId="0" applyFont="1" applyFill="1" applyBorder="1" applyAlignment="1">
      <alignment horizontal="center"/>
    </xf>
    <xf numFmtId="0" fontId="12" fillId="9" borderId="12" xfId="0" applyFont="1" applyFill="1" applyBorder="1" applyAlignment="1">
      <alignment horizontal="center"/>
    </xf>
    <xf numFmtId="0" fontId="12" fillId="8" borderId="12" xfId="0" applyFont="1" applyFill="1" applyBorder="1" applyAlignment="1">
      <alignment horizontal="center"/>
    </xf>
    <xf numFmtId="0" fontId="12" fillId="7" borderId="12" xfId="0" applyFont="1" applyFill="1" applyBorder="1" applyAlignment="1">
      <alignment horizontal="center"/>
    </xf>
    <xf numFmtId="0" fontId="12" fillId="6" borderId="12" xfId="0" applyFont="1" applyFill="1" applyBorder="1" applyAlignment="1">
      <alignment horizontal="center"/>
    </xf>
    <xf numFmtId="0" fontId="12" fillId="11" borderId="12" xfId="0" applyFont="1" applyFill="1" applyBorder="1" applyAlignment="1">
      <alignment horizontal="center"/>
    </xf>
    <xf numFmtId="0" fontId="12" fillId="10" borderId="12" xfId="0" applyFont="1" applyFill="1" applyBorder="1" applyAlignment="1">
      <alignment horizontal="center"/>
    </xf>
    <xf numFmtId="0" fontId="12" fillId="13" borderId="12" xfId="0" applyFont="1" applyFill="1" applyBorder="1" applyAlignment="1">
      <alignment horizontal="center"/>
    </xf>
    <xf numFmtId="0" fontId="12" fillId="14" borderId="12" xfId="0" applyFont="1" applyFill="1" applyBorder="1" applyAlignment="1">
      <alignment horizontal="center"/>
    </xf>
    <xf numFmtId="0" fontId="12" fillId="15" borderId="24" xfId="0" applyFont="1" applyFill="1" applyBorder="1" applyAlignment="1">
      <alignment horizontal="center"/>
    </xf>
    <xf numFmtId="0" fontId="12" fillId="17" borderId="22" xfId="0" applyFont="1" applyFill="1" applyBorder="1" applyAlignment="1">
      <alignment horizontal="center"/>
    </xf>
    <xf numFmtId="0" fontId="12" fillId="17" borderId="22" xfId="0" applyFont="1" applyFill="1" applyBorder="1" applyAlignment="1">
      <alignment horizontal="left"/>
    </xf>
    <xf numFmtId="0" fontId="15" fillId="18" borderId="12" xfId="0" applyFont="1" applyFill="1" applyBorder="1" applyAlignment="1">
      <alignment horizontal="center"/>
    </xf>
    <xf numFmtId="0" fontId="15" fillId="18" borderId="1" xfId="0" applyFont="1" applyFill="1" applyBorder="1" applyAlignment="1">
      <alignment horizontal="center"/>
    </xf>
    <xf numFmtId="0" fontId="15" fillId="18" borderId="15" xfId="0" applyFont="1" applyFill="1" applyBorder="1" applyAlignment="1">
      <alignment horizontal="center"/>
    </xf>
    <xf numFmtId="0" fontId="15" fillId="18" borderId="22" xfId="0" applyFont="1" applyFill="1" applyBorder="1" applyAlignment="1">
      <alignment horizontal="center"/>
    </xf>
    <xf numFmtId="0" fontId="15" fillId="4" borderId="0" xfId="0" applyFont="1" applyFill="1" applyBorder="1" applyAlignment="1">
      <alignment horizontal="center"/>
    </xf>
    <xf numFmtId="1" fontId="12" fillId="3" borderId="0" xfId="0" applyNumberFormat="1" applyFont="1" applyFill="1" applyBorder="1" applyAlignment="1">
      <alignment horizontal="center"/>
    </xf>
    <xf numFmtId="0" fontId="15" fillId="2" borderId="0" xfId="0" applyFont="1" applyFill="1" applyBorder="1" applyAlignment="1">
      <alignment horizontal="center"/>
    </xf>
    <xf numFmtId="0" fontId="12" fillId="17" borderId="22" xfId="0" applyFont="1" applyFill="1" applyBorder="1" applyAlignment="1">
      <alignment wrapText="1"/>
    </xf>
    <xf numFmtId="0" fontId="12" fillId="0" borderId="16" xfId="0" applyFont="1" applyFill="1" applyBorder="1" applyAlignment="1">
      <alignment horizontal="center"/>
    </xf>
    <xf numFmtId="0" fontId="12" fillId="0" borderId="9" xfId="0" applyFont="1" applyFill="1" applyBorder="1" applyAlignment="1">
      <alignment horizontal="center"/>
    </xf>
    <xf numFmtId="0" fontId="12" fillId="8" borderId="31" xfId="0" applyFont="1" applyFill="1" applyBorder="1" applyAlignment="1">
      <alignment horizontal="center"/>
    </xf>
    <xf numFmtId="0" fontId="12" fillId="7" borderId="31" xfId="0" applyFont="1" applyFill="1" applyBorder="1" applyAlignment="1">
      <alignment horizontal="center"/>
    </xf>
    <xf numFmtId="0" fontId="12" fillId="6" borderId="31" xfId="0" applyFont="1" applyFill="1" applyBorder="1" applyAlignment="1">
      <alignment horizontal="center"/>
    </xf>
    <xf numFmtId="0" fontId="12" fillId="11" borderId="31" xfId="0" applyFont="1" applyFill="1" applyBorder="1" applyAlignment="1">
      <alignment horizontal="center"/>
    </xf>
    <xf numFmtId="0" fontId="12" fillId="10" borderId="31" xfId="0" applyFont="1" applyFill="1" applyBorder="1" applyAlignment="1">
      <alignment horizontal="center"/>
    </xf>
    <xf numFmtId="0" fontId="12" fillId="12" borderId="31" xfId="0" applyFont="1" applyFill="1" applyBorder="1" applyAlignment="1">
      <alignment horizontal="center"/>
    </xf>
    <xf numFmtId="0" fontId="12" fillId="13" borderId="31" xfId="0" applyFont="1" applyFill="1" applyBorder="1" applyAlignment="1">
      <alignment horizontal="center"/>
    </xf>
    <xf numFmtId="0" fontId="12" fillId="14" borderId="31" xfId="0" applyFont="1" applyFill="1" applyBorder="1" applyAlignment="1">
      <alignment horizontal="center"/>
    </xf>
    <xf numFmtId="0" fontId="12" fillId="15" borderId="31" xfId="0" applyFont="1" applyFill="1" applyBorder="1" applyAlignment="1">
      <alignment horizontal="center"/>
    </xf>
    <xf numFmtId="0" fontId="12" fillId="16" borderId="31" xfId="0" applyFont="1" applyFill="1" applyBorder="1" applyAlignment="1">
      <alignment horizontal="center"/>
    </xf>
    <xf numFmtId="0" fontId="1" fillId="0" borderId="0" xfId="0" applyFont="1" applyAlignment="1">
      <alignment horizontal="center" vertical="center" wrapText="1"/>
    </xf>
    <xf numFmtId="0" fontId="0" fillId="0" borderId="0" xfId="0" applyFont="1" applyAlignment="1"/>
    <xf numFmtId="0" fontId="12" fillId="17" borderId="22" xfId="0" applyFont="1" applyFill="1" applyBorder="1" applyAlignment="1">
      <alignment horizontal="left"/>
    </xf>
    <xf numFmtId="0" fontId="15" fillId="2" borderId="5" xfId="0" applyFont="1" applyFill="1" applyBorder="1" applyAlignment="1">
      <alignment horizontal="center" vertical="center" wrapText="1"/>
    </xf>
    <xf numFmtId="0" fontId="16" fillId="0" borderId="6" xfId="0" applyFont="1" applyBorder="1"/>
    <xf numFmtId="0" fontId="16" fillId="0" borderId="7" xfId="0" applyFont="1" applyBorder="1"/>
    <xf numFmtId="0" fontId="16" fillId="0" borderId="8" xfId="0" applyFont="1" applyBorder="1"/>
    <xf numFmtId="0" fontId="12" fillId="5" borderId="9" xfId="0" applyFont="1" applyFill="1" applyBorder="1" applyAlignment="1">
      <alignment horizontal="center" vertical="center"/>
    </xf>
    <xf numFmtId="0" fontId="16" fillId="0" borderId="10" xfId="0" applyFont="1" applyBorder="1"/>
    <xf numFmtId="0" fontId="16" fillId="0" borderId="11" xfId="0" applyFont="1" applyBorder="1"/>
    <xf numFmtId="0" fontId="17" fillId="0" borderId="12" xfId="0" applyFont="1" applyBorder="1" applyAlignment="1">
      <alignment horizontal="center" wrapText="1"/>
    </xf>
    <xf numFmtId="0" fontId="18" fillId="0" borderId="13" xfId="0" applyFont="1" applyBorder="1"/>
    <xf numFmtId="0" fontId="18" fillId="0" borderId="14" xfId="0" applyFont="1" applyBorder="1"/>
    <xf numFmtId="0" fontId="12" fillId="17" borderId="22" xfId="0" applyFont="1" applyFill="1" applyBorder="1" applyAlignment="1"/>
    <xf numFmtId="9" fontId="15" fillId="4" borderId="12" xfId="1" applyFont="1" applyFill="1" applyBorder="1" applyAlignment="1">
      <alignment horizontal="center"/>
    </xf>
    <xf numFmtId="9" fontId="15" fillId="4" borderId="22" xfId="1" applyFont="1" applyFill="1" applyBorder="1" applyAlignment="1">
      <alignment horizontal="center"/>
    </xf>
    <xf numFmtId="0" fontId="12" fillId="17" borderId="22" xfId="0" applyFont="1" applyFill="1" applyBorder="1" applyAlignment="1">
      <alignment horizontal="center" wrapText="1"/>
    </xf>
    <xf numFmtId="0" fontId="16" fillId="17" borderId="22" xfId="0" applyFont="1" applyFill="1" applyBorder="1" applyAlignment="1">
      <alignment horizontal="left"/>
    </xf>
    <xf numFmtId="9" fontId="15" fillId="18" borderId="22" xfId="1" applyFont="1" applyFill="1" applyBorder="1" applyAlignment="1">
      <alignment horizontal="center"/>
    </xf>
    <xf numFmtId="0" fontId="12" fillId="9" borderId="36" xfId="0" applyFont="1" applyFill="1" applyBorder="1" applyAlignment="1">
      <alignment horizontal="center"/>
    </xf>
    <xf numFmtId="0" fontId="15" fillId="0" borderId="30" xfId="0" applyFont="1" applyFill="1" applyBorder="1" applyAlignment="1">
      <alignment horizontal="left"/>
    </xf>
    <xf numFmtId="0" fontId="15" fillId="0" borderId="32" xfId="0" applyFont="1" applyFill="1" applyBorder="1" applyAlignment="1">
      <alignment horizontal="left"/>
    </xf>
    <xf numFmtId="0" fontId="15" fillId="0" borderId="23" xfId="0" applyFont="1" applyFill="1" applyBorder="1" applyAlignment="1">
      <alignment horizontal="left"/>
    </xf>
    <xf numFmtId="0" fontId="15" fillId="0" borderId="33" xfId="0" applyFont="1" applyFill="1" applyBorder="1" applyAlignment="1">
      <alignment horizontal="left"/>
    </xf>
    <xf numFmtId="0" fontId="15" fillId="0" borderId="34" xfId="0" applyFont="1" applyFill="1" applyBorder="1" applyAlignment="1">
      <alignment horizontal="left"/>
    </xf>
    <xf numFmtId="0" fontId="15" fillId="0" borderId="35" xfId="0" applyFont="1" applyFill="1" applyBorder="1" applyAlignment="1">
      <alignment horizontal="left"/>
    </xf>
    <xf numFmtId="0" fontId="15" fillId="4" borderId="15" xfId="0" applyFont="1" applyFill="1" applyBorder="1" applyAlignment="1">
      <alignment horizontal="center"/>
    </xf>
  </cellXfs>
  <cellStyles count="2">
    <cellStyle name="Normal" xfId="0" builtinId="0"/>
    <cellStyle name="Percent" xfId="1" builtinId="5"/>
  </cellStyles>
  <dxfs count="185">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50"/>
        </patternFill>
      </fill>
    </dxf>
    <dxf>
      <fill>
        <patternFill>
          <bgColor rgb="FF00B0F0"/>
        </patternFill>
      </fill>
    </dxf>
    <dxf>
      <fill>
        <patternFill>
          <bgColor rgb="FF0070C0"/>
        </patternFill>
      </fill>
    </dxf>
    <dxf>
      <fill>
        <patternFill>
          <bgColor rgb="FF7030A0"/>
        </patternFill>
      </fill>
    </dxf>
    <dxf>
      <fill>
        <patternFill>
          <bgColor rgb="FFFF99FF"/>
        </patternFill>
      </fill>
    </dxf>
    <dxf>
      <fill>
        <patternFill>
          <bgColor rgb="FFFF66FF"/>
        </patternFill>
      </fill>
    </dxf>
    <dxf>
      <fill>
        <patternFill>
          <bgColor rgb="FFCC00C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tableStyle name="Google Sheets Pivot Table Style" table="0" count="12">
      <tableStyleElement type="wholeTable" dxfId="184"/>
      <tableStyleElement type="headerRow" dxfId="183"/>
      <tableStyleElement type="totalRow" dxfId="182"/>
      <tableStyleElement type="firstSubtotalRow" dxfId="181"/>
      <tableStyleElement type="secondSubtotalRow" dxfId="180"/>
      <tableStyleElement type="thirdSubtotalRow" dxfId="179"/>
      <tableStyleElement type="firstColumnSubheading" dxfId="178"/>
      <tableStyleElement type="secondColumnSubheading" dxfId="177"/>
      <tableStyleElement type="thirdColumnSubheading" dxfId="176"/>
      <tableStyleElement type="firstRowSubheading" dxfId="175"/>
      <tableStyleElement type="secondRowSubheading" dxfId="174"/>
      <tableStyleElement type="thirdRowSubheading" dxfId="173"/>
    </tableStyle>
  </tableStyles>
  <colors>
    <mruColors>
      <color rgb="FFCC00CC"/>
      <color rgb="FFFF00FF"/>
      <color rgb="FFFF66FF"/>
      <color rgb="FFFF99FF"/>
      <color rgb="FFC9E8FF"/>
      <color rgb="FFEBFAFF"/>
      <color rgb="FFD1FFE6"/>
      <color rgb="FFE5F4D4"/>
      <color rgb="FFFFFFE7"/>
      <color rgb="FFFFEE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sites.google.com/macrob.vic.edu.au/area-of-study-2/hom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sites.google.com/macrob.vic.edu.au/area-of-study-2/home"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6"/>
  <sheetViews>
    <sheetView workbookViewId="0">
      <selection activeCell="J27" sqref="J27"/>
    </sheetView>
  </sheetViews>
  <sheetFormatPr defaultColWidth="14.42578125" defaultRowHeight="15" customHeight="1" x14ac:dyDescent="0.2"/>
  <cols>
    <col min="1" max="1" width="32" style="78" customWidth="1"/>
    <col min="2" max="4" width="8.85546875" style="78" customWidth="1"/>
    <col min="5" max="5" width="34" style="78" customWidth="1"/>
    <col min="6" max="6" width="11.28515625" style="78" customWidth="1"/>
    <col min="7" max="10" width="8.85546875" style="78" customWidth="1"/>
    <col min="11" max="19" width="17.28515625" style="78" customWidth="1"/>
    <col min="20" max="16384" width="14.42578125" style="78"/>
  </cols>
  <sheetData>
    <row r="1" spans="1:19" ht="87.75" customHeight="1" x14ac:dyDescent="0.2">
      <c r="A1" s="188" t="s">
        <v>244</v>
      </c>
      <c r="B1" s="189"/>
      <c r="C1" s="189"/>
      <c r="D1" s="189"/>
      <c r="E1" s="189"/>
      <c r="G1" s="1" t="s">
        <v>0</v>
      </c>
      <c r="H1" s="1" t="str">
        <f>'A02'!A3</f>
        <v>Research project</v>
      </c>
      <c r="I1" s="1" t="str">
        <f>'A02'!A3</f>
        <v>Research project</v>
      </c>
      <c r="J1" s="1" t="str">
        <f>'A03'!A3</f>
        <v>Practical investigation</v>
      </c>
      <c r="K1" s="2"/>
      <c r="L1" s="2"/>
      <c r="M1" s="2"/>
      <c r="N1" s="2"/>
      <c r="O1" s="2"/>
      <c r="P1" s="2"/>
      <c r="Q1" s="2"/>
      <c r="R1" s="2"/>
      <c r="S1" s="2"/>
    </row>
    <row r="2" spans="1:19" ht="12.75" customHeight="1" x14ac:dyDescent="0.2">
      <c r="A2" s="18" t="s">
        <v>1</v>
      </c>
      <c r="B2" s="3" t="s">
        <v>2</v>
      </c>
      <c r="C2" s="4" t="s">
        <v>3</v>
      </c>
      <c r="D2" s="4" t="s">
        <v>4</v>
      </c>
      <c r="E2" s="5" t="s">
        <v>5</v>
      </c>
      <c r="F2" s="76" t="s">
        <v>126</v>
      </c>
      <c r="G2" s="6" t="s">
        <v>6</v>
      </c>
      <c r="H2" s="6" t="s">
        <v>7</v>
      </c>
      <c r="I2" s="6" t="s">
        <v>8</v>
      </c>
      <c r="J2" s="6" t="s">
        <v>91</v>
      </c>
      <c r="K2" s="2"/>
      <c r="L2"/>
      <c r="M2"/>
      <c r="N2"/>
      <c r="O2"/>
      <c r="P2"/>
      <c r="Q2" s="2"/>
      <c r="R2" s="2"/>
      <c r="S2" s="2"/>
    </row>
    <row r="3" spans="1:19" ht="12.75" customHeight="1" x14ac:dyDescent="0.2">
      <c r="A3" s="7" t="str">
        <f t="shared" ref="A3" si="0">D3&amp;"@macrob.vic.edu.au"</f>
        <v>STU0001@macrob.vic.edu.au</v>
      </c>
      <c r="B3" s="10" t="s">
        <v>9</v>
      </c>
      <c r="C3" s="12" t="s">
        <v>94</v>
      </c>
      <c r="D3" s="15" t="s">
        <v>193</v>
      </c>
      <c r="E3" s="11" t="s">
        <v>192</v>
      </c>
      <c r="F3" s="75" t="s">
        <v>192</v>
      </c>
      <c r="G3" s="8">
        <f>IF(H3="","",AVERAGE(H3:J3))</f>
        <v>0.81</v>
      </c>
      <c r="H3" s="8">
        <f>'A01'!BG9</f>
        <v>0.81</v>
      </c>
      <c r="I3" s="8" t="str">
        <f>'A02'!BG9</f>
        <v/>
      </c>
      <c r="J3" s="8" t="str">
        <f>'A03'!BG9</f>
        <v/>
      </c>
      <c r="K3" s="2"/>
      <c r="L3"/>
      <c r="M3"/>
      <c r="N3"/>
      <c r="O3"/>
      <c r="P3"/>
      <c r="R3" s="2"/>
      <c r="S3" s="2"/>
    </row>
    <row r="4" spans="1:19" ht="12.75" customHeight="1" x14ac:dyDescent="0.2">
      <c r="A4" s="7" t="str">
        <f t="shared" ref="A4:A27" si="1">D4&amp;"@macrob.vic.edu.au"</f>
        <v>STU0002@macrob.vic.edu.au</v>
      </c>
      <c r="B4" s="10" t="s">
        <v>9</v>
      </c>
      <c r="C4" s="12" t="s">
        <v>94</v>
      </c>
      <c r="D4" s="15" t="s">
        <v>194</v>
      </c>
      <c r="E4" s="11" t="s">
        <v>195</v>
      </c>
      <c r="F4" s="75" t="s">
        <v>195</v>
      </c>
      <c r="G4" s="8">
        <f t="shared" ref="G4:G27" si="2">IF(H4="","",AVERAGE(H4:J4))</f>
        <v>0.67</v>
      </c>
      <c r="H4" s="8">
        <f>'A01'!BG10</f>
        <v>0.67</v>
      </c>
      <c r="I4" s="8" t="str">
        <f>'A02'!BG10</f>
        <v/>
      </c>
      <c r="J4" s="8" t="str">
        <f>'A03'!BG10</f>
        <v/>
      </c>
      <c r="K4" s="2"/>
      <c r="L4"/>
      <c r="M4"/>
      <c r="N4"/>
      <c r="O4"/>
      <c r="P4"/>
      <c r="R4" s="2"/>
      <c r="S4" s="2"/>
    </row>
    <row r="5" spans="1:19" ht="12.75" customHeight="1" x14ac:dyDescent="0.2">
      <c r="A5" s="7" t="str">
        <f t="shared" si="1"/>
        <v>STU0003@macrob.vic.edu.au</v>
      </c>
      <c r="B5" s="10" t="s">
        <v>9</v>
      </c>
      <c r="C5" s="12" t="s">
        <v>94</v>
      </c>
      <c r="D5" s="15" t="s">
        <v>196</v>
      </c>
      <c r="E5" s="11" t="s">
        <v>197</v>
      </c>
      <c r="F5" s="75" t="s">
        <v>197</v>
      </c>
      <c r="G5" s="8">
        <f t="shared" si="2"/>
        <v>0.44</v>
      </c>
      <c r="H5" s="8">
        <f>'A01'!BG11</f>
        <v>0.44</v>
      </c>
      <c r="I5" s="8" t="str">
        <f>'A02'!BG11</f>
        <v/>
      </c>
      <c r="J5" s="8" t="str">
        <f>'A03'!BG11</f>
        <v/>
      </c>
      <c r="K5" s="2"/>
      <c r="L5"/>
      <c r="M5"/>
      <c r="N5"/>
      <c r="O5"/>
      <c r="P5"/>
      <c r="R5" s="2"/>
      <c r="S5" s="2"/>
    </row>
    <row r="6" spans="1:19" ht="12.75" customHeight="1" x14ac:dyDescent="0.2">
      <c r="A6" s="7" t="str">
        <f t="shared" si="1"/>
        <v>STU0004@macrob.vic.edu.au</v>
      </c>
      <c r="B6" s="10" t="s">
        <v>9</v>
      </c>
      <c r="C6" s="12" t="s">
        <v>94</v>
      </c>
      <c r="D6" s="15" t="s">
        <v>198</v>
      </c>
      <c r="E6" s="11" t="s">
        <v>199</v>
      </c>
      <c r="F6" s="75" t="s">
        <v>199</v>
      </c>
      <c r="G6" s="8">
        <f t="shared" si="2"/>
        <v>0.93</v>
      </c>
      <c r="H6" s="8">
        <f>'A01'!BG12</f>
        <v>0.93</v>
      </c>
      <c r="I6" s="8" t="str">
        <f>'A02'!BG12</f>
        <v/>
      </c>
      <c r="J6" s="8" t="str">
        <f>'A03'!BG12</f>
        <v/>
      </c>
      <c r="K6" s="2"/>
      <c r="L6"/>
      <c r="M6"/>
      <c r="N6"/>
      <c r="O6"/>
      <c r="P6"/>
      <c r="R6" s="2"/>
      <c r="S6" s="2"/>
    </row>
    <row r="7" spans="1:19" ht="12.75" customHeight="1" x14ac:dyDescent="0.2">
      <c r="A7" s="7" t="str">
        <f t="shared" si="1"/>
        <v>STU0005@macrob.vic.edu.au</v>
      </c>
      <c r="B7" s="10" t="s">
        <v>9</v>
      </c>
      <c r="C7" s="12" t="s">
        <v>94</v>
      </c>
      <c r="D7" s="15" t="s">
        <v>200</v>
      </c>
      <c r="E7" s="11" t="s">
        <v>201</v>
      </c>
      <c r="F7" s="75" t="s">
        <v>201</v>
      </c>
      <c r="G7" s="8">
        <f t="shared" si="2"/>
        <v>0.78</v>
      </c>
      <c r="H7" s="8">
        <f>'A01'!BG13</f>
        <v>0.78</v>
      </c>
      <c r="I7" s="8" t="str">
        <f>'A02'!BG13</f>
        <v/>
      </c>
      <c r="J7" s="8" t="str">
        <f>'A03'!BG13</f>
        <v/>
      </c>
      <c r="K7" s="2"/>
      <c r="L7"/>
      <c r="M7"/>
      <c r="N7"/>
      <c r="O7"/>
      <c r="P7"/>
      <c r="R7" s="2"/>
      <c r="S7" s="2"/>
    </row>
    <row r="8" spans="1:19" ht="12.75" customHeight="1" x14ac:dyDescent="0.2">
      <c r="A8" s="7" t="str">
        <f t="shared" si="1"/>
        <v>STU0006@macrob.vic.edu.au</v>
      </c>
      <c r="B8" s="10" t="s">
        <v>9</v>
      </c>
      <c r="C8" s="12" t="s">
        <v>94</v>
      </c>
      <c r="D8" s="15" t="s">
        <v>202</v>
      </c>
      <c r="E8" s="11" t="s">
        <v>203</v>
      </c>
      <c r="F8" s="75" t="s">
        <v>203</v>
      </c>
      <c r="G8" s="8">
        <f t="shared" si="2"/>
        <v>0.7</v>
      </c>
      <c r="H8" s="8">
        <f>'A01'!BG14</f>
        <v>0.7</v>
      </c>
      <c r="I8" s="8" t="str">
        <f>'A02'!BG14</f>
        <v/>
      </c>
      <c r="J8" s="8" t="str">
        <f>'A03'!BG14</f>
        <v/>
      </c>
      <c r="K8" s="2"/>
      <c r="L8"/>
      <c r="M8"/>
      <c r="N8"/>
      <c r="O8"/>
      <c r="P8"/>
      <c r="Q8" s="2"/>
      <c r="R8" s="2"/>
      <c r="S8" s="2"/>
    </row>
    <row r="9" spans="1:19" ht="12.75" customHeight="1" x14ac:dyDescent="0.2">
      <c r="A9" s="7" t="str">
        <f t="shared" si="1"/>
        <v>STU0007@macrob.vic.edu.au</v>
      </c>
      <c r="B9" s="10" t="s">
        <v>9</v>
      </c>
      <c r="C9" s="12" t="s">
        <v>94</v>
      </c>
      <c r="D9" s="15" t="s">
        <v>204</v>
      </c>
      <c r="E9" s="11" t="s">
        <v>205</v>
      </c>
      <c r="F9" s="75" t="s">
        <v>205</v>
      </c>
      <c r="G9" s="8">
        <f t="shared" si="2"/>
        <v>0.85</v>
      </c>
      <c r="H9" s="8">
        <f>'A01'!BG15</f>
        <v>0.85</v>
      </c>
      <c r="I9" s="8" t="str">
        <f>'A02'!BG15</f>
        <v/>
      </c>
      <c r="J9" s="8" t="str">
        <f>'A03'!BG15</f>
        <v/>
      </c>
      <c r="K9" s="2"/>
      <c r="L9"/>
      <c r="M9"/>
      <c r="N9"/>
      <c r="O9"/>
      <c r="P9"/>
      <c r="Q9" s="2"/>
      <c r="R9" s="2"/>
      <c r="S9" s="2"/>
    </row>
    <row r="10" spans="1:19" ht="12.75" customHeight="1" x14ac:dyDescent="0.2">
      <c r="A10" s="7" t="str">
        <f t="shared" si="1"/>
        <v>STU0008@macrob.vic.edu.au</v>
      </c>
      <c r="B10" s="10" t="s">
        <v>9</v>
      </c>
      <c r="C10" s="12" t="s">
        <v>94</v>
      </c>
      <c r="D10" s="15" t="s">
        <v>206</v>
      </c>
      <c r="E10" s="11" t="s">
        <v>207</v>
      </c>
      <c r="F10" s="75" t="s">
        <v>207</v>
      </c>
      <c r="G10" s="8">
        <f t="shared" si="2"/>
        <v>0.81</v>
      </c>
      <c r="H10" s="8">
        <f>'A01'!BG16</f>
        <v>0.81</v>
      </c>
      <c r="I10" s="8" t="str">
        <f>'A02'!BG16</f>
        <v/>
      </c>
      <c r="J10" s="8" t="str">
        <f>'A03'!BG16</f>
        <v/>
      </c>
      <c r="K10" s="2"/>
      <c r="L10"/>
      <c r="M10"/>
      <c r="N10"/>
      <c r="O10"/>
      <c r="P10"/>
      <c r="Q10" s="2"/>
      <c r="R10" s="2"/>
      <c r="S10" s="2"/>
    </row>
    <row r="11" spans="1:19" ht="12.75" customHeight="1" x14ac:dyDescent="0.2">
      <c r="A11" s="7" t="str">
        <f t="shared" si="1"/>
        <v>STU0009@macrob.vic.edu.au</v>
      </c>
      <c r="B11" s="10" t="s">
        <v>9</v>
      </c>
      <c r="C11" s="12" t="s">
        <v>94</v>
      </c>
      <c r="D11" s="15" t="s">
        <v>208</v>
      </c>
      <c r="E11" s="11" t="s">
        <v>209</v>
      </c>
      <c r="F11" s="75" t="s">
        <v>209</v>
      </c>
      <c r="G11" s="8">
        <f t="shared" si="2"/>
        <v>0.63</v>
      </c>
      <c r="H11" s="8">
        <f>'A01'!BG17</f>
        <v>0.63</v>
      </c>
      <c r="I11" s="8" t="str">
        <f>'A02'!BG17</f>
        <v/>
      </c>
      <c r="J11" s="8" t="str">
        <f>'A03'!BG17</f>
        <v/>
      </c>
      <c r="K11" s="2"/>
      <c r="L11"/>
      <c r="M11"/>
      <c r="N11"/>
      <c r="O11"/>
      <c r="P11"/>
      <c r="Q11" s="2"/>
      <c r="R11" s="2"/>
      <c r="S11" s="2"/>
    </row>
    <row r="12" spans="1:19" ht="12.75" customHeight="1" x14ac:dyDescent="0.2">
      <c r="A12" s="7" t="str">
        <f t="shared" si="1"/>
        <v>STU0010@macrob.vic.edu.au</v>
      </c>
      <c r="B12" s="10" t="s">
        <v>9</v>
      </c>
      <c r="C12" s="12" t="s">
        <v>94</v>
      </c>
      <c r="D12" s="15" t="s">
        <v>210</v>
      </c>
      <c r="E12" s="11" t="s">
        <v>211</v>
      </c>
      <c r="F12" s="75" t="s">
        <v>211</v>
      </c>
      <c r="G12" s="8">
        <f t="shared" si="2"/>
        <v>0.96</v>
      </c>
      <c r="H12" s="8">
        <f>'A01'!BG18</f>
        <v>0.96</v>
      </c>
      <c r="I12" s="8" t="str">
        <f>'A02'!BG18</f>
        <v/>
      </c>
      <c r="J12" s="8" t="str">
        <f>'A03'!BG18</f>
        <v/>
      </c>
      <c r="K12" s="2"/>
      <c r="N12" s="79"/>
      <c r="P12" s="2"/>
      <c r="Q12" s="2"/>
      <c r="R12" s="2"/>
      <c r="S12" s="2"/>
    </row>
    <row r="13" spans="1:19" ht="12.75" customHeight="1" x14ac:dyDescent="0.2">
      <c r="A13" s="7" t="str">
        <f t="shared" si="1"/>
        <v>STU0011@macrob.vic.edu.au</v>
      </c>
      <c r="B13" s="10" t="s">
        <v>9</v>
      </c>
      <c r="C13" s="12" t="s">
        <v>94</v>
      </c>
      <c r="D13" s="15" t="s">
        <v>212</v>
      </c>
      <c r="E13" s="11" t="s">
        <v>213</v>
      </c>
      <c r="F13" s="75" t="s">
        <v>213</v>
      </c>
      <c r="G13" s="8">
        <f t="shared" si="2"/>
        <v>0.81</v>
      </c>
      <c r="H13" s="8">
        <f>'A01'!BG19</f>
        <v>0.81</v>
      </c>
      <c r="I13" s="8" t="str">
        <f>'A02'!BG19</f>
        <v/>
      </c>
      <c r="J13" s="8" t="str">
        <f>'A03'!BG19</f>
        <v/>
      </c>
      <c r="K13" s="2"/>
      <c r="N13" s="79"/>
      <c r="P13" s="2"/>
      <c r="Q13" s="2"/>
      <c r="R13" s="2"/>
      <c r="S13" s="2"/>
    </row>
    <row r="14" spans="1:19" ht="12.75" customHeight="1" x14ac:dyDescent="0.2">
      <c r="A14" s="7" t="str">
        <f t="shared" si="1"/>
        <v>STU0012@macrob.vic.edu.au</v>
      </c>
      <c r="B14" s="10" t="s">
        <v>9</v>
      </c>
      <c r="C14" s="12" t="s">
        <v>94</v>
      </c>
      <c r="D14" s="15" t="s">
        <v>214</v>
      </c>
      <c r="E14" s="11" t="s">
        <v>215</v>
      </c>
      <c r="F14" s="75" t="s">
        <v>215</v>
      </c>
      <c r="G14" s="8">
        <f t="shared" si="2"/>
        <v>0.59</v>
      </c>
      <c r="H14" s="8">
        <f>'A01'!BG20</f>
        <v>0.59</v>
      </c>
      <c r="I14" s="8" t="str">
        <f>'A02'!BG20</f>
        <v/>
      </c>
      <c r="J14" s="8" t="str">
        <f>'A03'!BG20</f>
        <v/>
      </c>
      <c r="K14" s="2"/>
      <c r="N14" s="79"/>
      <c r="P14" s="2"/>
      <c r="Q14" s="2"/>
      <c r="R14" s="2"/>
      <c r="S14" s="2"/>
    </row>
    <row r="15" spans="1:19" ht="12.75" customHeight="1" x14ac:dyDescent="0.2">
      <c r="A15" s="7" t="str">
        <f t="shared" si="1"/>
        <v>STU0013@macrob.vic.edu.au</v>
      </c>
      <c r="B15" s="10" t="s">
        <v>9</v>
      </c>
      <c r="C15" s="12" t="s">
        <v>94</v>
      </c>
      <c r="D15" s="15" t="s">
        <v>216</v>
      </c>
      <c r="E15" s="11" t="s">
        <v>217</v>
      </c>
      <c r="F15" s="75" t="s">
        <v>217</v>
      </c>
      <c r="G15" s="8">
        <f t="shared" si="2"/>
        <v>0.56000000000000005</v>
      </c>
      <c r="H15" s="8">
        <f>'A01'!BG21</f>
        <v>0.56000000000000005</v>
      </c>
      <c r="I15" s="8" t="str">
        <f>'A02'!BG21</f>
        <v/>
      </c>
      <c r="J15" s="8" t="str">
        <f>'A03'!BG21</f>
        <v/>
      </c>
      <c r="K15" s="2"/>
      <c r="N15" s="79"/>
      <c r="P15" s="2"/>
      <c r="Q15" s="2"/>
      <c r="R15" s="2"/>
      <c r="S15" s="2"/>
    </row>
    <row r="16" spans="1:19" ht="12.75" customHeight="1" x14ac:dyDescent="0.2">
      <c r="A16" s="7" t="str">
        <f t="shared" si="1"/>
        <v>STU0014@macrob.vic.edu.au</v>
      </c>
      <c r="B16" s="10" t="s">
        <v>9</v>
      </c>
      <c r="C16" s="12" t="s">
        <v>94</v>
      </c>
      <c r="D16" s="15" t="s">
        <v>218</v>
      </c>
      <c r="E16" s="11" t="s">
        <v>219</v>
      </c>
      <c r="F16" s="75" t="s">
        <v>219</v>
      </c>
      <c r="G16" s="8">
        <f t="shared" si="2"/>
        <v>0.33</v>
      </c>
      <c r="H16" s="8">
        <f>'A01'!BG22</f>
        <v>0.33</v>
      </c>
      <c r="I16" s="8" t="str">
        <f>'A02'!BG22</f>
        <v/>
      </c>
      <c r="J16" s="8" t="str">
        <f>'A03'!BG22</f>
        <v/>
      </c>
      <c r="K16" s="2"/>
      <c r="P16" s="2"/>
      <c r="Q16" s="2"/>
      <c r="R16" s="2"/>
      <c r="S16" s="2"/>
    </row>
    <row r="17" spans="1:19" ht="12.75" customHeight="1" x14ac:dyDescent="0.2">
      <c r="A17" s="7" t="str">
        <f t="shared" si="1"/>
        <v>STU0015@macrob.vic.edu.au</v>
      </c>
      <c r="B17" s="10" t="s">
        <v>9</v>
      </c>
      <c r="C17" s="12" t="s">
        <v>94</v>
      </c>
      <c r="D17" s="15" t="s">
        <v>220</v>
      </c>
      <c r="E17" s="11" t="s">
        <v>221</v>
      </c>
      <c r="F17" s="75" t="s">
        <v>221</v>
      </c>
      <c r="G17" s="8">
        <f t="shared" si="2"/>
        <v>0.56000000000000005</v>
      </c>
      <c r="H17" s="8">
        <f>'A01'!BG23</f>
        <v>0.56000000000000005</v>
      </c>
      <c r="I17" s="8" t="str">
        <f>'A02'!BG23</f>
        <v/>
      </c>
      <c r="J17" s="8" t="str">
        <f>'A03'!BG23</f>
        <v/>
      </c>
      <c r="K17" s="2"/>
      <c r="P17" s="2"/>
      <c r="Q17" s="2"/>
      <c r="R17" s="2"/>
      <c r="S17" s="2"/>
    </row>
    <row r="18" spans="1:19" ht="12.75" hidden="1" customHeight="1" x14ac:dyDescent="0.2">
      <c r="A18" s="7" t="str">
        <f t="shared" si="1"/>
        <v>STU0016@macrob.vic.edu.au</v>
      </c>
      <c r="B18" s="10" t="s">
        <v>9</v>
      </c>
      <c r="C18" s="12" t="s">
        <v>94</v>
      </c>
      <c r="D18" s="15" t="s">
        <v>222</v>
      </c>
      <c r="E18" s="11" t="s">
        <v>223</v>
      </c>
      <c r="F18" s="75" t="s">
        <v>223</v>
      </c>
      <c r="G18" s="8">
        <f t="shared" si="2"/>
        <v>0.89</v>
      </c>
      <c r="H18" s="8">
        <f>'A01'!BG24</f>
        <v>0.89</v>
      </c>
      <c r="I18" s="8" t="str">
        <f>'A02'!BG24</f>
        <v/>
      </c>
      <c r="J18" s="8" t="str">
        <f>'A03'!BG24</f>
        <v/>
      </c>
      <c r="K18" s="2"/>
      <c r="P18" s="2"/>
      <c r="Q18" s="2"/>
      <c r="R18" s="2"/>
      <c r="S18" s="2"/>
    </row>
    <row r="19" spans="1:19" ht="12.75" customHeight="1" x14ac:dyDescent="0.2">
      <c r="A19" s="7" t="str">
        <f t="shared" si="1"/>
        <v>STU0017@macrob.vic.edu.au</v>
      </c>
      <c r="B19" s="10" t="s">
        <v>9</v>
      </c>
      <c r="C19" s="12" t="s">
        <v>94</v>
      </c>
      <c r="D19" s="15" t="s">
        <v>224</v>
      </c>
      <c r="E19" s="11" t="s">
        <v>225</v>
      </c>
      <c r="F19" s="75" t="s">
        <v>225</v>
      </c>
      <c r="G19" s="8">
        <f t="shared" si="2"/>
        <v>0.89</v>
      </c>
      <c r="H19" s="8">
        <f>'A01'!BG25</f>
        <v>0.89</v>
      </c>
      <c r="I19" s="8" t="str">
        <f>'A02'!BG25</f>
        <v/>
      </c>
      <c r="J19" s="8" t="str">
        <f>'A03'!BG25</f>
        <v/>
      </c>
      <c r="K19" s="2"/>
      <c r="P19" s="2"/>
      <c r="Q19" s="2"/>
      <c r="R19" s="2"/>
      <c r="S19" s="2"/>
    </row>
    <row r="20" spans="1:19" ht="12.75" customHeight="1" x14ac:dyDescent="0.2">
      <c r="A20" s="7" t="str">
        <f t="shared" si="1"/>
        <v>STU0018@macrob.vic.edu.au</v>
      </c>
      <c r="B20" s="10" t="s">
        <v>9</v>
      </c>
      <c r="C20" s="12" t="s">
        <v>94</v>
      </c>
      <c r="D20" s="15" t="s">
        <v>226</v>
      </c>
      <c r="E20" s="11" t="s">
        <v>227</v>
      </c>
      <c r="F20" s="75" t="s">
        <v>227</v>
      </c>
      <c r="G20" s="8">
        <f t="shared" si="2"/>
        <v>0.37</v>
      </c>
      <c r="H20" s="8">
        <f>'A01'!BG26</f>
        <v>0.37</v>
      </c>
      <c r="I20" s="8" t="str">
        <f>'A02'!BG26</f>
        <v/>
      </c>
      <c r="J20" s="8" t="str">
        <f>'A03'!BG26</f>
        <v/>
      </c>
      <c r="K20" s="2"/>
      <c r="P20" s="2"/>
      <c r="Q20" s="2"/>
      <c r="R20" s="2"/>
      <c r="S20" s="2"/>
    </row>
    <row r="21" spans="1:19" ht="12.75" customHeight="1" x14ac:dyDescent="0.2">
      <c r="A21" s="7" t="str">
        <f t="shared" si="1"/>
        <v>STU0019@macrob.vic.edu.au</v>
      </c>
      <c r="B21" s="10" t="s">
        <v>9</v>
      </c>
      <c r="C21" s="12" t="s">
        <v>94</v>
      </c>
      <c r="D21" s="15" t="s">
        <v>228</v>
      </c>
      <c r="E21" s="11" t="s">
        <v>229</v>
      </c>
      <c r="F21" s="75" t="s">
        <v>229</v>
      </c>
      <c r="G21" s="8">
        <f t="shared" si="2"/>
        <v>0.67</v>
      </c>
      <c r="H21" s="8">
        <f>'A01'!BG27</f>
        <v>0.67</v>
      </c>
      <c r="I21" s="8" t="str">
        <f>'A02'!BG27</f>
        <v/>
      </c>
      <c r="J21" s="8" t="str">
        <f>'A03'!BG27</f>
        <v/>
      </c>
      <c r="K21" s="2"/>
      <c r="P21" s="2"/>
      <c r="Q21" s="2"/>
      <c r="R21" s="2"/>
      <c r="S21" s="2"/>
    </row>
    <row r="22" spans="1:19" ht="12.75" customHeight="1" x14ac:dyDescent="0.2">
      <c r="A22" s="7" t="str">
        <f t="shared" si="1"/>
        <v>STU0020@macrob.vic.edu.au</v>
      </c>
      <c r="B22" s="10" t="s">
        <v>9</v>
      </c>
      <c r="C22" s="12" t="s">
        <v>94</v>
      </c>
      <c r="D22" s="15" t="s">
        <v>230</v>
      </c>
      <c r="E22" s="11" t="s">
        <v>231</v>
      </c>
      <c r="F22" s="75" t="s">
        <v>231</v>
      </c>
      <c r="G22" s="8">
        <f t="shared" si="2"/>
        <v>0.74</v>
      </c>
      <c r="H22" s="8">
        <f>'A01'!BG28</f>
        <v>0.74</v>
      </c>
      <c r="I22" s="8" t="str">
        <f>'A02'!BG28</f>
        <v/>
      </c>
      <c r="J22" s="8" t="str">
        <f>'A03'!BG28</f>
        <v/>
      </c>
      <c r="K22" s="2"/>
      <c r="L22" s="2"/>
      <c r="M22" s="2"/>
      <c r="N22" s="2"/>
      <c r="O22" s="2"/>
      <c r="P22" s="2"/>
      <c r="Q22" s="2"/>
      <c r="R22" s="2"/>
      <c r="S22" s="2"/>
    </row>
    <row r="23" spans="1:19" ht="12.75" customHeight="1" x14ac:dyDescent="0.2">
      <c r="A23" s="7" t="str">
        <f t="shared" si="1"/>
        <v>STU0021@macrob.vic.edu.au</v>
      </c>
      <c r="B23" s="10" t="s">
        <v>9</v>
      </c>
      <c r="C23" s="12" t="s">
        <v>94</v>
      </c>
      <c r="D23" s="15" t="s">
        <v>232</v>
      </c>
      <c r="E23" s="11" t="s">
        <v>233</v>
      </c>
      <c r="F23" s="75" t="s">
        <v>233</v>
      </c>
      <c r="G23" s="8">
        <f t="shared" si="2"/>
        <v>0.56000000000000005</v>
      </c>
      <c r="H23" s="8">
        <f>'A01'!BG29</f>
        <v>0.56000000000000005</v>
      </c>
      <c r="I23" s="8" t="str">
        <f>'A02'!BG29</f>
        <v/>
      </c>
      <c r="J23" s="8" t="str">
        <f>'A03'!BG29</f>
        <v/>
      </c>
      <c r="K23" s="2"/>
      <c r="L23" s="2"/>
      <c r="M23" s="2"/>
      <c r="N23" s="2"/>
      <c r="O23" s="2"/>
      <c r="P23" s="2"/>
      <c r="Q23" s="2"/>
      <c r="R23" s="2"/>
      <c r="S23" s="2"/>
    </row>
    <row r="24" spans="1:19" ht="12.75" customHeight="1" x14ac:dyDescent="0.2">
      <c r="A24" s="7" t="str">
        <f t="shared" si="1"/>
        <v>STU0022@macrob.vic.edu.au</v>
      </c>
      <c r="B24" s="10" t="s">
        <v>9</v>
      </c>
      <c r="C24" s="12" t="s">
        <v>94</v>
      </c>
      <c r="D24" s="15" t="s">
        <v>234</v>
      </c>
      <c r="E24" s="11" t="s">
        <v>235</v>
      </c>
      <c r="F24" s="75" t="s">
        <v>235</v>
      </c>
      <c r="G24" s="8">
        <f t="shared" si="2"/>
        <v>0.48</v>
      </c>
      <c r="H24" s="8">
        <f>'A01'!BG30</f>
        <v>0.48</v>
      </c>
      <c r="I24" s="8" t="str">
        <f>'A02'!BG30</f>
        <v/>
      </c>
      <c r="J24" s="8" t="str">
        <f>'A03'!BG30</f>
        <v/>
      </c>
      <c r="K24" s="2"/>
      <c r="L24" s="2"/>
      <c r="M24" s="2"/>
      <c r="N24" s="2"/>
      <c r="O24" s="2"/>
      <c r="P24" s="2"/>
      <c r="Q24" s="2"/>
      <c r="R24" s="2"/>
      <c r="S24" s="2"/>
    </row>
    <row r="25" spans="1:19" ht="12.75" customHeight="1" x14ac:dyDescent="0.2">
      <c r="A25" s="7" t="str">
        <f t="shared" si="1"/>
        <v>STU0023@macrob.vic.edu.au</v>
      </c>
      <c r="B25" s="10" t="s">
        <v>9</v>
      </c>
      <c r="C25" s="12" t="s">
        <v>94</v>
      </c>
      <c r="D25" s="15" t="s">
        <v>236</v>
      </c>
      <c r="E25" s="11" t="s">
        <v>237</v>
      </c>
      <c r="F25" s="75" t="s">
        <v>237</v>
      </c>
      <c r="G25" s="8">
        <f t="shared" si="2"/>
        <v>0.81</v>
      </c>
      <c r="H25" s="8">
        <f>'A01'!BG31</f>
        <v>0.81</v>
      </c>
      <c r="I25" s="8" t="str">
        <f>'A02'!BG31</f>
        <v/>
      </c>
      <c r="J25" s="8" t="str">
        <f>'A03'!BG31</f>
        <v/>
      </c>
      <c r="K25" s="2"/>
      <c r="L25" s="2"/>
      <c r="M25" s="2"/>
      <c r="N25" s="2"/>
      <c r="O25" s="2"/>
      <c r="P25" s="2"/>
      <c r="Q25" s="2"/>
      <c r="R25" s="2"/>
      <c r="S25" s="2"/>
    </row>
    <row r="26" spans="1:19" ht="12.75" customHeight="1" x14ac:dyDescent="0.2">
      <c r="A26" s="7" t="str">
        <f t="shared" si="1"/>
        <v>STU0024@macrob.vic.edu.au</v>
      </c>
      <c r="B26" s="10" t="s">
        <v>9</v>
      </c>
      <c r="C26" s="12" t="s">
        <v>94</v>
      </c>
      <c r="D26" s="15" t="s">
        <v>238</v>
      </c>
      <c r="E26" s="11" t="s">
        <v>239</v>
      </c>
      <c r="F26" s="75" t="s">
        <v>239</v>
      </c>
      <c r="G26" s="8">
        <f t="shared" si="2"/>
        <v>0.52</v>
      </c>
      <c r="H26" s="8">
        <f>'A01'!BG32</f>
        <v>0.52</v>
      </c>
      <c r="I26" s="8" t="str">
        <f>'A02'!BG32</f>
        <v/>
      </c>
      <c r="J26" s="8" t="str">
        <f>'A03'!BG32</f>
        <v/>
      </c>
      <c r="K26" s="2"/>
      <c r="L26" s="2"/>
      <c r="M26" s="2"/>
      <c r="N26" s="2"/>
      <c r="O26" s="2"/>
      <c r="P26" s="2"/>
      <c r="Q26" s="2"/>
      <c r="R26" s="2"/>
      <c r="S26" s="2"/>
    </row>
    <row r="27" spans="1:19" ht="12.75" customHeight="1" x14ac:dyDescent="0.2">
      <c r="A27" s="7" t="str">
        <f t="shared" si="1"/>
        <v>STU0025@macrob.vic.edu.au</v>
      </c>
      <c r="B27" s="10" t="s">
        <v>9</v>
      </c>
      <c r="C27" s="12" t="s">
        <v>94</v>
      </c>
      <c r="D27" s="15" t="s">
        <v>240</v>
      </c>
      <c r="E27" s="11" t="s">
        <v>241</v>
      </c>
      <c r="F27" s="75" t="s">
        <v>241</v>
      </c>
      <c r="G27" s="8">
        <f t="shared" si="2"/>
        <v>0.7</v>
      </c>
      <c r="H27" s="8">
        <f>'A01'!BG33</f>
        <v>0.7</v>
      </c>
      <c r="I27" s="8" t="str">
        <f>'A02'!BG33</f>
        <v/>
      </c>
      <c r="J27" s="8" t="str">
        <f>'A03'!BG33</f>
        <v/>
      </c>
      <c r="M27" s="2"/>
      <c r="N27" s="2"/>
      <c r="O27" s="2"/>
      <c r="P27" s="2"/>
      <c r="Q27" s="2"/>
      <c r="R27" s="2"/>
      <c r="S27" s="2"/>
    </row>
    <row r="28" spans="1:19" ht="12.75" customHeight="1" x14ac:dyDescent="0.2">
      <c r="A28" s="7"/>
      <c r="B28" s="10"/>
      <c r="C28" s="12"/>
      <c r="D28" s="15"/>
      <c r="E28" s="68"/>
      <c r="F28" s="68"/>
      <c r="G28" s="8"/>
      <c r="H28" s="8"/>
      <c r="I28" s="8"/>
      <c r="J28" s="8"/>
      <c r="K28" s="66"/>
      <c r="L28" s="67"/>
      <c r="M28" s="2"/>
      <c r="O28" s="2"/>
      <c r="P28" s="2"/>
      <c r="Q28" s="2"/>
      <c r="R28" s="2"/>
      <c r="S28" s="2"/>
    </row>
    <row r="29" spans="1:19" ht="12.75" customHeight="1" x14ac:dyDescent="0.2">
      <c r="A29" s="7"/>
      <c r="B29" s="10"/>
      <c r="C29" s="12"/>
      <c r="D29" s="15"/>
      <c r="E29" s="68"/>
      <c r="F29" s="68"/>
      <c r="G29" s="8"/>
      <c r="H29" s="8"/>
      <c r="I29" s="8"/>
      <c r="J29" s="8"/>
      <c r="K29" s="66"/>
      <c r="L29" s="67"/>
      <c r="M29" s="2"/>
      <c r="N29" s="2"/>
      <c r="O29" s="2"/>
      <c r="P29" s="2"/>
      <c r="Q29" s="2"/>
      <c r="R29" s="2"/>
      <c r="S29" s="2"/>
    </row>
    <row r="30" spans="1:19" ht="12.75" customHeight="1" x14ac:dyDescent="0.2">
      <c r="A30" s="7"/>
      <c r="B30" s="10"/>
      <c r="C30" s="12"/>
      <c r="D30" s="15"/>
      <c r="E30" s="11"/>
      <c r="F30" s="11"/>
      <c r="G30" s="9"/>
      <c r="H30" s="9"/>
      <c r="I30" s="9"/>
      <c r="J30" s="9"/>
      <c r="K30" s="2"/>
      <c r="L30" s="2"/>
      <c r="M30" s="2"/>
      <c r="N30" s="22"/>
      <c r="O30" s="2"/>
      <c r="P30" s="2"/>
      <c r="Q30" s="2"/>
      <c r="R30" s="2"/>
      <c r="S30" s="2"/>
    </row>
    <row r="31" spans="1:19" ht="15.75" customHeight="1" x14ac:dyDescent="0.2">
      <c r="A31" s="7"/>
      <c r="B31" s="10"/>
      <c r="C31" s="12"/>
      <c r="D31" s="15"/>
      <c r="E31" s="11"/>
      <c r="F31" s="11"/>
      <c r="G31" s="8"/>
      <c r="H31" s="8"/>
      <c r="I31" s="8"/>
      <c r="J31" s="8"/>
      <c r="K31" s="2"/>
      <c r="L31" s="2"/>
      <c r="M31" s="2"/>
      <c r="N31" s="2"/>
      <c r="O31" s="2"/>
      <c r="P31" s="2"/>
      <c r="Q31" s="2"/>
      <c r="R31" s="2"/>
      <c r="S31" s="2"/>
    </row>
    <row r="32" spans="1:19" ht="15.75" customHeight="1" x14ac:dyDescent="0.2">
      <c r="A32" s="7"/>
      <c r="B32" s="10"/>
      <c r="C32" s="12"/>
      <c r="D32" s="15"/>
      <c r="E32" s="11"/>
      <c r="F32" s="11"/>
      <c r="G32" s="8"/>
      <c r="H32" s="8"/>
      <c r="I32" s="8"/>
      <c r="J32" s="8"/>
      <c r="K32" s="2"/>
      <c r="L32" s="2"/>
      <c r="M32" s="2"/>
      <c r="N32" s="2"/>
      <c r="O32" s="2"/>
      <c r="P32" s="2"/>
      <c r="Q32" s="2"/>
      <c r="R32" s="2"/>
      <c r="S32" s="2"/>
    </row>
    <row r="33" spans="1:19" ht="15.75" customHeight="1" x14ac:dyDescent="0.2">
      <c r="A33" s="7"/>
      <c r="B33" s="10"/>
      <c r="C33" s="12"/>
      <c r="D33" s="15"/>
      <c r="E33" s="11"/>
      <c r="F33" s="11"/>
      <c r="G33" s="8"/>
      <c r="H33" s="8"/>
      <c r="I33" s="8"/>
      <c r="J33" s="8"/>
      <c r="K33" s="2"/>
      <c r="L33" s="2"/>
      <c r="Q33" s="2"/>
      <c r="R33" s="2"/>
      <c r="S33" s="2"/>
    </row>
    <row r="34" spans="1:19" ht="15.75" customHeight="1" x14ac:dyDescent="0.2">
      <c r="A34" s="7"/>
      <c r="B34" s="10"/>
      <c r="C34" s="12"/>
      <c r="D34" s="15"/>
      <c r="E34" s="11"/>
      <c r="F34" s="11"/>
      <c r="G34" s="8"/>
      <c r="H34" s="8"/>
      <c r="I34" s="8"/>
      <c r="J34" s="8"/>
      <c r="K34" s="2"/>
      <c r="L34" s="2"/>
      <c r="M34" s="2"/>
      <c r="N34" s="2"/>
      <c r="O34" s="2"/>
      <c r="P34" s="2"/>
      <c r="Q34" s="2"/>
      <c r="R34" s="2"/>
      <c r="S34" s="2"/>
    </row>
    <row r="35" spans="1:19" ht="15.75" customHeight="1" x14ac:dyDescent="0.2">
      <c r="A35" s="7"/>
      <c r="B35" s="10"/>
      <c r="C35" s="12"/>
      <c r="D35" s="15"/>
      <c r="E35" s="11"/>
      <c r="F35" s="11"/>
      <c r="G35" s="8"/>
      <c r="H35" s="8"/>
      <c r="I35" s="8"/>
      <c r="J35" s="8"/>
      <c r="K35" s="2"/>
      <c r="L35" s="2"/>
      <c r="M35" s="2"/>
      <c r="N35" s="16"/>
      <c r="P35" s="2"/>
      <c r="Q35" s="2"/>
      <c r="R35" s="2"/>
      <c r="S35" s="2"/>
    </row>
    <row r="36" spans="1:19" ht="15.75" customHeight="1" x14ac:dyDescent="0.2">
      <c r="A36" s="7"/>
      <c r="B36" s="10"/>
      <c r="C36" s="12"/>
      <c r="D36" s="13"/>
      <c r="E36" s="11"/>
      <c r="F36" s="11"/>
      <c r="G36" s="8"/>
      <c r="H36" s="8"/>
      <c r="I36" s="8"/>
      <c r="J36" s="8"/>
      <c r="K36" s="2"/>
      <c r="L36" s="2"/>
      <c r="M36" s="69"/>
      <c r="N36" s="70"/>
      <c r="O36" s="56"/>
      <c r="Q36" s="2"/>
      <c r="R36" s="2"/>
      <c r="S36" s="2"/>
    </row>
    <row r="37" spans="1:19" ht="15.75" customHeight="1" x14ac:dyDescent="0.2">
      <c r="A37" s="7"/>
      <c r="B37" s="10"/>
      <c r="C37" s="12"/>
      <c r="D37" s="15"/>
      <c r="E37" s="11"/>
      <c r="F37" s="11"/>
      <c r="G37" s="8"/>
      <c r="H37" s="8"/>
      <c r="I37" s="8"/>
      <c r="J37" s="8"/>
      <c r="K37" s="2"/>
      <c r="L37" s="2"/>
      <c r="M37" s="2"/>
      <c r="N37" s="70"/>
      <c r="O37" s="56"/>
      <c r="Q37" s="2"/>
      <c r="R37" s="2"/>
      <c r="S37" s="2"/>
    </row>
    <row r="38" spans="1:19" ht="15.75" customHeight="1" x14ac:dyDescent="0.2">
      <c r="A38" s="7"/>
      <c r="B38" s="10"/>
      <c r="C38" s="12"/>
      <c r="D38" s="15"/>
      <c r="E38" s="11"/>
      <c r="F38" s="11"/>
      <c r="G38" s="8"/>
      <c r="H38" s="8"/>
      <c r="I38" s="8"/>
      <c r="J38" s="8"/>
      <c r="K38" s="2"/>
      <c r="L38" s="2"/>
      <c r="M38" s="2"/>
      <c r="N38" s="70"/>
      <c r="O38" s="56"/>
      <c r="Q38" s="2"/>
      <c r="R38" s="2"/>
      <c r="S38" s="2"/>
    </row>
    <row r="39" spans="1:19" ht="15.75" customHeight="1" x14ac:dyDescent="0.2">
      <c r="A39" s="7"/>
      <c r="B39" s="10"/>
      <c r="C39" s="12"/>
      <c r="D39" s="15"/>
      <c r="E39" s="11"/>
      <c r="F39" s="11"/>
      <c r="G39" s="8"/>
      <c r="H39" s="8"/>
      <c r="I39" s="8"/>
      <c r="J39" s="8"/>
      <c r="K39" s="2"/>
      <c r="L39" s="2"/>
      <c r="M39" s="2"/>
      <c r="N39" s="70"/>
      <c r="O39" s="56"/>
      <c r="P39" s="2"/>
      <c r="Q39" s="2"/>
      <c r="R39" s="2"/>
      <c r="S39" s="2"/>
    </row>
    <row r="40" spans="1:19" ht="15.75" customHeight="1" x14ac:dyDescent="0.2">
      <c r="A40" s="7"/>
      <c r="B40" s="10"/>
      <c r="C40" s="12"/>
      <c r="D40" s="15"/>
      <c r="E40" s="11"/>
      <c r="F40" s="11"/>
      <c r="G40" s="8"/>
      <c r="H40" s="8"/>
      <c r="I40" s="8"/>
      <c r="J40" s="8"/>
      <c r="K40" s="2"/>
      <c r="L40" s="2"/>
      <c r="M40" s="2"/>
      <c r="N40" s="70"/>
      <c r="O40" s="56"/>
      <c r="P40" s="2"/>
      <c r="Q40" s="2"/>
      <c r="R40" s="2"/>
      <c r="S40" s="2"/>
    </row>
    <row r="41" spans="1:19" ht="15.75" customHeight="1" x14ac:dyDescent="0.2">
      <c r="A41" s="7"/>
      <c r="B41" s="10"/>
      <c r="C41" s="12"/>
      <c r="D41" s="15"/>
      <c r="E41" s="11"/>
      <c r="F41" s="11"/>
      <c r="G41" s="8"/>
      <c r="H41" s="8"/>
      <c r="I41" s="8"/>
      <c r="J41" s="8"/>
      <c r="K41" s="2"/>
      <c r="L41" s="2"/>
      <c r="M41" s="2"/>
      <c r="N41" s="70"/>
      <c r="O41" s="56"/>
      <c r="P41" s="2"/>
      <c r="Q41" s="2"/>
      <c r="R41" s="2"/>
      <c r="S41" s="2"/>
    </row>
    <row r="42" spans="1:19" ht="15.75" customHeight="1" x14ac:dyDescent="0.2">
      <c r="A42" s="7"/>
      <c r="B42" s="10"/>
      <c r="C42" s="12"/>
      <c r="D42" s="15"/>
      <c r="E42" s="11"/>
      <c r="F42" s="11"/>
      <c r="G42" s="8"/>
      <c r="H42" s="8"/>
      <c r="I42" s="8"/>
      <c r="J42" s="8"/>
      <c r="K42" s="2"/>
      <c r="L42" s="2"/>
      <c r="M42" s="69"/>
      <c r="N42" s="70"/>
      <c r="O42" s="56"/>
      <c r="Q42" s="69"/>
      <c r="R42" s="2"/>
      <c r="S42" s="2"/>
    </row>
    <row r="43" spans="1:19" ht="15.75" customHeight="1" x14ac:dyDescent="0.2">
      <c r="A43" s="7"/>
      <c r="B43" s="10"/>
      <c r="C43" s="12"/>
      <c r="D43" s="15"/>
      <c r="E43" s="11"/>
      <c r="F43" s="11"/>
      <c r="G43" s="8"/>
      <c r="H43" s="8"/>
      <c r="I43" s="8"/>
      <c r="J43" s="8"/>
      <c r="K43" s="2"/>
      <c r="L43" s="2"/>
      <c r="M43" s="69"/>
      <c r="N43" s="70"/>
      <c r="O43" s="56"/>
      <c r="Q43" s="69"/>
      <c r="R43" s="2"/>
      <c r="S43" s="2"/>
    </row>
    <row r="44" spans="1:19" ht="15.75" customHeight="1" x14ac:dyDescent="0.2">
      <c r="A44" s="7"/>
      <c r="B44" s="10"/>
      <c r="C44" s="12"/>
      <c r="D44" s="15"/>
      <c r="E44" s="11"/>
      <c r="F44" s="11"/>
      <c r="G44" s="8"/>
      <c r="H44" s="8"/>
      <c r="I44" s="8"/>
      <c r="J44" s="8"/>
      <c r="K44" s="2"/>
      <c r="L44" s="2"/>
      <c r="M44" s="69"/>
      <c r="N44" s="70"/>
      <c r="O44" s="56"/>
      <c r="R44" s="2"/>
      <c r="S44" s="2"/>
    </row>
    <row r="45" spans="1:19" ht="15.75" customHeight="1" x14ac:dyDescent="0.2">
      <c r="A45" s="7"/>
      <c r="B45" s="10"/>
      <c r="C45" s="12"/>
      <c r="D45" s="15"/>
      <c r="E45" s="11"/>
      <c r="F45" s="11"/>
      <c r="G45" s="8"/>
      <c r="H45" s="8"/>
      <c r="I45" s="8"/>
      <c r="J45" s="8"/>
      <c r="K45" s="2"/>
      <c r="L45" s="2"/>
      <c r="R45" s="2"/>
      <c r="S45" s="2"/>
    </row>
    <row r="46" spans="1:19" ht="15.75" customHeight="1" x14ac:dyDescent="0.2">
      <c r="A46" s="7"/>
      <c r="B46" s="10"/>
      <c r="C46" s="12"/>
      <c r="D46" s="15"/>
      <c r="E46" s="11"/>
      <c r="F46" s="11"/>
      <c r="G46" s="8"/>
      <c r="H46" s="8"/>
      <c r="I46" s="8"/>
      <c r="J46" s="8"/>
      <c r="K46" s="2"/>
      <c r="L46" s="2"/>
      <c r="M46" s="2"/>
      <c r="N46" s="16"/>
      <c r="O46" s="2"/>
      <c r="P46" s="2"/>
      <c r="Q46" s="2"/>
      <c r="R46" s="2"/>
      <c r="S46" s="2"/>
    </row>
    <row r="47" spans="1:19" ht="15.75" customHeight="1" x14ac:dyDescent="0.2">
      <c r="A47" s="7"/>
      <c r="B47" s="10"/>
      <c r="C47" s="12"/>
      <c r="D47" s="15"/>
      <c r="E47" s="11"/>
      <c r="F47" s="11"/>
      <c r="G47" s="8"/>
      <c r="H47" s="8"/>
      <c r="I47" s="8"/>
      <c r="J47" s="8"/>
      <c r="K47" s="2"/>
      <c r="L47" s="2"/>
      <c r="M47" s="69"/>
      <c r="N47" s="70"/>
      <c r="O47" s="56"/>
      <c r="P47" s="74"/>
      <c r="Q47" s="2"/>
      <c r="R47" s="2"/>
      <c r="S47" s="2"/>
    </row>
    <row r="48" spans="1:19" ht="15.75" customHeight="1" x14ac:dyDescent="0.2">
      <c r="A48" s="7"/>
      <c r="B48" s="10"/>
      <c r="C48" s="12"/>
      <c r="D48" s="15"/>
      <c r="E48" s="11"/>
      <c r="F48" s="11"/>
      <c r="G48" s="8"/>
      <c r="H48" s="8"/>
      <c r="I48" s="8"/>
      <c r="J48" s="8"/>
      <c r="K48" s="2"/>
      <c r="L48" s="2"/>
      <c r="M48" s="2"/>
      <c r="N48" s="70"/>
      <c r="O48" s="56"/>
      <c r="P48" s="2"/>
      <c r="Q48" s="2"/>
      <c r="R48" s="2"/>
      <c r="S48" s="2"/>
    </row>
    <row r="49" spans="1:19" ht="15.75" customHeight="1" x14ac:dyDescent="0.2">
      <c r="A49" s="7"/>
      <c r="B49" s="10"/>
      <c r="C49" s="12"/>
      <c r="D49" s="15"/>
      <c r="E49" s="11"/>
      <c r="F49" s="11"/>
      <c r="G49" s="8"/>
      <c r="H49" s="8"/>
      <c r="I49" s="8"/>
      <c r="J49" s="8"/>
      <c r="K49" s="2"/>
      <c r="L49" s="2"/>
      <c r="M49" s="2"/>
      <c r="N49" s="70"/>
      <c r="O49" s="56"/>
      <c r="P49" s="22"/>
      <c r="Q49" s="2"/>
      <c r="R49" s="2"/>
      <c r="S49" s="2"/>
    </row>
    <row r="50" spans="1:19" ht="15.75" customHeight="1" x14ac:dyDescent="0.2">
      <c r="A50" s="2"/>
      <c r="B50" s="2"/>
      <c r="C50" s="2"/>
      <c r="D50" s="2"/>
      <c r="E50" s="2"/>
      <c r="F50" s="2"/>
      <c r="G50" s="2"/>
      <c r="H50" s="2"/>
      <c r="I50" s="2"/>
      <c r="J50" s="2"/>
      <c r="K50" s="2"/>
      <c r="L50" s="2"/>
      <c r="M50" s="2"/>
      <c r="N50" s="70"/>
      <c r="O50" s="56"/>
      <c r="P50" s="2"/>
      <c r="Q50" s="2"/>
      <c r="R50" s="2"/>
      <c r="S50" s="2"/>
    </row>
    <row r="51" spans="1:19" ht="15.75" customHeight="1" x14ac:dyDescent="0.2">
      <c r="A51" s="2"/>
      <c r="B51" s="2"/>
      <c r="C51" s="2"/>
      <c r="D51" s="2"/>
      <c r="E51" s="2"/>
      <c r="F51" s="2"/>
      <c r="G51" s="2"/>
      <c r="H51" s="2"/>
      <c r="I51" s="2"/>
      <c r="J51" s="2"/>
      <c r="K51" s="2"/>
      <c r="L51" s="2"/>
      <c r="M51" s="2"/>
      <c r="N51" s="70"/>
      <c r="O51" s="56"/>
      <c r="P51" s="2"/>
      <c r="Q51" s="2"/>
      <c r="R51" s="2"/>
      <c r="S51" s="2"/>
    </row>
    <row r="52" spans="1:19" ht="15.75" customHeight="1" x14ac:dyDescent="0.2">
      <c r="A52" s="2"/>
      <c r="B52" s="2"/>
      <c r="C52" s="2"/>
      <c r="D52" s="2"/>
      <c r="E52" s="2"/>
      <c r="F52" s="2"/>
      <c r="G52" s="2"/>
      <c r="H52" s="2"/>
      <c r="I52" s="2"/>
      <c r="J52" s="2"/>
      <c r="K52" s="2"/>
      <c r="L52" s="2"/>
      <c r="M52" s="2"/>
      <c r="N52" s="2"/>
      <c r="O52" s="2"/>
      <c r="P52" s="2"/>
      <c r="Q52" s="2"/>
      <c r="R52" s="2"/>
      <c r="S52" s="2"/>
    </row>
    <row r="53" spans="1:19" ht="15.75" customHeight="1" x14ac:dyDescent="0.2">
      <c r="A53" s="2"/>
      <c r="B53" s="2"/>
      <c r="C53" s="2"/>
      <c r="D53" s="2"/>
      <c r="E53" s="2"/>
      <c r="F53" s="2"/>
      <c r="G53" s="2"/>
      <c r="H53" s="2"/>
      <c r="I53" s="2"/>
      <c r="J53" s="2"/>
      <c r="K53" s="2"/>
      <c r="L53" s="2"/>
      <c r="M53" s="2"/>
      <c r="N53" s="2"/>
      <c r="O53" s="2"/>
      <c r="P53" s="2"/>
      <c r="Q53" s="2"/>
      <c r="R53" s="2"/>
      <c r="S53" s="2"/>
    </row>
    <row r="54" spans="1:19" ht="15.75" customHeight="1" x14ac:dyDescent="0.2">
      <c r="A54" s="2"/>
      <c r="B54" s="2"/>
      <c r="C54" s="2"/>
      <c r="D54" s="2"/>
      <c r="E54" s="2"/>
      <c r="F54" s="2"/>
      <c r="G54" s="2"/>
      <c r="H54" s="2"/>
      <c r="I54" s="2"/>
      <c r="J54" s="2"/>
      <c r="K54" s="2"/>
      <c r="L54" s="2"/>
      <c r="M54" s="2"/>
      <c r="N54" s="2"/>
      <c r="O54" s="2"/>
      <c r="P54" s="2"/>
      <c r="Q54" s="2"/>
      <c r="R54" s="2"/>
      <c r="S54" s="2"/>
    </row>
    <row r="55" spans="1:19" ht="15.75" customHeight="1" x14ac:dyDescent="0.2">
      <c r="A55" s="2"/>
      <c r="B55" s="2"/>
      <c r="C55" s="2"/>
      <c r="D55" s="2"/>
      <c r="E55" s="2"/>
      <c r="F55" s="2"/>
      <c r="G55" s="2"/>
      <c r="H55" s="2"/>
      <c r="I55" s="2"/>
      <c r="J55" s="2"/>
      <c r="K55" s="2"/>
      <c r="L55" s="2"/>
      <c r="M55" s="2"/>
      <c r="N55" s="2"/>
      <c r="O55" s="2"/>
      <c r="P55" s="2"/>
      <c r="Q55" s="2"/>
      <c r="R55" s="2"/>
      <c r="S55" s="2"/>
    </row>
    <row r="56" spans="1:19" ht="15.75" customHeight="1" x14ac:dyDescent="0.2">
      <c r="A56" s="2"/>
      <c r="B56" s="2"/>
      <c r="C56" s="2"/>
      <c r="D56" s="2"/>
      <c r="E56" s="2"/>
      <c r="F56" s="2"/>
      <c r="G56" s="2"/>
      <c r="H56" s="2"/>
      <c r="I56" s="2"/>
      <c r="J56" s="2"/>
      <c r="K56" s="2"/>
      <c r="L56" s="2"/>
      <c r="M56" s="2"/>
      <c r="N56" s="2"/>
      <c r="O56" s="2"/>
      <c r="P56" s="2"/>
      <c r="Q56" s="2"/>
      <c r="R56" s="2"/>
      <c r="S56" s="2"/>
    </row>
    <row r="57" spans="1:19" ht="15.75" customHeight="1" x14ac:dyDescent="0.2">
      <c r="A57" s="2"/>
      <c r="B57" s="2"/>
      <c r="C57" s="2"/>
      <c r="D57" s="2"/>
      <c r="E57" s="2"/>
      <c r="F57" s="2"/>
      <c r="G57" s="2"/>
      <c r="H57" s="2"/>
      <c r="I57" s="2"/>
      <c r="J57" s="2"/>
      <c r="K57" s="2"/>
      <c r="L57" s="2"/>
      <c r="M57" s="2"/>
      <c r="N57" s="2"/>
      <c r="O57" s="2"/>
      <c r="P57" s="2"/>
      <c r="Q57" s="2"/>
      <c r="R57" s="2"/>
      <c r="S57" s="2"/>
    </row>
    <row r="58" spans="1:19" ht="15.75" customHeight="1" x14ac:dyDescent="0.2">
      <c r="A58" s="2"/>
      <c r="B58" s="2"/>
      <c r="C58" s="2"/>
      <c r="D58" s="2"/>
      <c r="E58" s="2"/>
      <c r="F58" s="2"/>
      <c r="G58" s="2"/>
      <c r="H58" s="2"/>
      <c r="I58" s="2"/>
      <c r="J58" s="2"/>
      <c r="K58" s="2"/>
      <c r="L58" s="2"/>
      <c r="M58" s="2"/>
      <c r="N58" s="2"/>
      <c r="O58" s="2"/>
      <c r="P58" s="2"/>
      <c r="Q58" s="2"/>
      <c r="R58" s="2"/>
      <c r="S58" s="2"/>
    </row>
    <row r="59" spans="1:19" ht="15.75" customHeight="1" x14ac:dyDescent="0.2">
      <c r="A59" s="2"/>
      <c r="B59" s="2"/>
      <c r="C59" s="2"/>
      <c r="D59" s="2"/>
      <c r="E59" s="2"/>
      <c r="F59" s="2"/>
      <c r="G59" s="2"/>
      <c r="H59" s="2"/>
      <c r="I59" s="2"/>
      <c r="J59" s="2"/>
      <c r="K59" s="2"/>
      <c r="L59" s="2"/>
      <c r="M59" s="2"/>
      <c r="N59" s="2"/>
      <c r="O59" s="2"/>
      <c r="P59" s="2"/>
      <c r="Q59" s="2"/>
      <c r="R59" s="2"/>
      <c r="S59" s="2"/>
    </row>
    <row r="60" spans="1:19" ht="15.75" customHeight="1" x14ac:dyDescent="0.2">
      <c r="A60" s="2"/>
      <c r="B60" s="2"/>
      <c r="C60" s="2"/>
      <c r="D60" s="2"/>
      <c r="E60" s="2"/>
      <c r="F60" s="2"/>
      <c r="G60" s="2"/>
      <c r="H60" s="2"/>
      <c r="I60" s="2"/>
      <c r="J60" s="2"/>
      <c r="K60" s="2"/>
      <c r="L60" s="2"/>
      <c r="M60" s="2"/>
      <c r="N60" s="2"/>
      <c r="O60" s="2"/>
      <c r="P60" s="2"/>
      <c r="Q60" s="2"/>
      <c r="R60" s="2"/>
      <c r="S60" s="2"/>
    </row>
    <row r="61" spans="1:19" ht="15.75" customHeight="1" x14ac:dyDescent="0.2">
      <c r="A61" s="2"/>
      <c r="B61" s="2"/>
      <c r="C61" s="2"/>
      <c r="D61" s="2"/>
      <c r="E61" s="2"/>
      <c r="F61" s="2"/>
      <c r="G61" s="2"/>
      <c r="H61" s="2"/>
      <c r="I61" s="2"/>
      <c r="J61" s="2"/>
      <c r="K61" s="2"/>
      <c r="L61" s="2"/>
      <c r="M61" s="2"/>
      <c r="N61" s="2"/>
      <c r="O61" s="2"/>
      <c r="P61" s="2"/>
      <c r="Q61" s="2"/>
      <c r="R61" s="2"/>
      <c r="S61" s="2"/>
    </row>
    <row r="62" spans="1:19" ht="15.75" customHeight="1" x14ac:dyDescent="0.2">
      <c r="A62" s="2"/>
      <c r="B62" s="2"/>
      <c r="C62" s="2"/>
      <c r="D62" s="2"/>
      <c r="E62" s="2"/>
      <c r="F62" s="2"/>
      <c r="G62" s="2"/>
      <c r="H62" s="2"/>
      <c r="I62" s="2"/>
      <c r="J62" s="2"/>
      <c r="K62" s="2"/>
      <c r="L62" s="2"/>
      <c r="M62" s="2"/>
      <c r="N62" s="2"/>
      <c r="O62" s="2"/>
      <c r="P62" s="2"/>
      <c r="Q62" s="2"/>
      <c r="R62" s="2"/>
      <c r="S62" s="2"/>
    </row>
    <row r="63" spans="1:19" ht="15.75" customHeight="1" x14ac:dyDescent="0.2">
      <c r="A63" s="2"/>
      <c r="B63" s="2"/>
      <c r="C63" s="2"/>
      <c r="D63" s="2"/>
      <c r="E63" s="2"/>
      <c r="F63" s="2"/>
      <c r="G63" s="2"/>
      <c r="H63" s="2"/>
      <c r="I63" s="2"/>
      <c r="J63" s="2"/>
      <c r="K63" s="2"/>
      <c r="L63" s="2"/>
      <c r="M63" s="2"/>
      <c r="N63" s="2"/>
      <c r="O63" s="2"/>
      <c r="P63" s="2"/>
      <c r="Q63" s="2"/>
      <c r="R63" s="2"/>
      <c r="S63" s="2"/>
    </row>
    <row r="64" spans="1:19" ht="15.75" customHeight="1" x14ac:dyDescent="0.2">
      <c r="A64" s="2"/>
      <c r="B64" s="2"/>
      <c r="C64" s="2"/>
      <c r="D64" s="2"/>
      <c r="E64" s="2"/>
      <c r="F64" s="2"/>
      <c r="G64" s="2"/>
      <c r="H64" s="2"/>
      <c r="I64" s="2"/>
      <c r="J64" s="2"/>
      <c r="K64" s="2"/>
      <c r="L64" s="2"/>
      <c r="M64" s="2"/>
      <c r="N64" s="2"/>
      <c r="O64" s="2"/>
      <c r="P64" s="2"/>
      <c r="Q64" s="2"/>
      <c r="R64" s="2"/>
      <c r="S64" s="2"/>
    </row>
    <row r="65" spans="1:19" ht="15.75" customHeight="1" x14ac:dyDescent="0.2">
      <c r="A65" s="2"/>
      <c r="B65" s="2"/>
      <c r="C65" s="2"/>
      <c r="D65" s="2"/>
      <c r="E65" s="2"/>
      <c r="F65" s="2"/>
      <c r="G65" s="2"/>
      <c r="H65" s="2"/>
      <c r="I65" s="2"/>
      <c r="J65" s="2"/>
      <c r="K65" s="2"/>
      <c r="L65" s="2"/>
      <c r="M65" s="2"/>
      <c r="N65" s="2"/>
      <c r="O65" s="2"/>
      <c r="P65" s="2"/>
      <c r="Q65" s="2"/>
      <c r="R65" s="2"/>
      <c r="S65" s="2"/>
    </row>
    <row r="66" spans="1:19" ht="15.75" customHeight="1" x14ac:dyDescent="0.2">
      <c r="A66" s="2"/>
      <c r="B66" s="2"/>
      <c r="C66" s="2"/>
      <c r="D66" s="2"/>
      <c r="E66" s="2"/>
      <c r="F66" s="2"/>
      <c r="G66" s="2"/>
      <c r="H66" s="2"/>
      <c r="I66" s="2"/>
      <c r="J66" s="2"/>
      <c r="K66" s="2"/>
      <c r="L66" s="2"/>
      <c r="M66" s="2"/>
      <c r="N66" s="2"/>
      <c r="O66" s="2"/>
      <c r="P66" s="2"/>
      <c r="Q66" s="2"/>
      <c r="R66" s="2"/>
      <c r="S66" s="2"/>
    </row>
    <row r="67" spans="1:19" ht="15.75" customHeight="1" x14ac:dyDescent="0.2">
      <c r="A67" s="2"/>
      <c r="B67" s="2"/>
      <c r="C67" s="2"/>
      <c r="D67" s="2"/>
      <c r="E67" s="2"/>
      <c r="F67" s="2"/>
      <c r="G67" s="2"/>
      <c r="H67" s="2"/>
      <c r="I67" s="2"/>
      <c r="J67" s="2"/>
      <c r="K67" s="2"/>
      <c r="L67" s="2"/>
      <c r="M67" s="2"/>
      <c r="N67" s="2"/>
      <c r="O67" s="2"/>
      <c r="P67" s="2"/>
      <c r="Q67" s="2"/>
      <c r="R67" s="2"/>
      <c r="S67" s="2"/>
    </row>
    <row r="68" spans="1:19" ht="15.75" customHeight="1" x14ac:dyDescent="0.2">
      <c r="A68" s="2"/>
      <c r="B68" s="2"/>
      <c r="C68" s="2"/>
      <c r="D68" s="2"/>
      <c r="E68" s="2"/>
      <c r="F68" s="2"/>
      <c r="G68" s="2"/>
      <c r="H68" s="2"/>
      <c r="I68" s="2"/>
      <c r="J68" s="2"/>
      <c r="K68" s="2"/>
      <c r="L68" s="2"/>
      <c r="M68" s="2"/>
      <c r="N68" s="2"/>
      <c r="O68" s="2"/>
      <c r="P68" s="2"/>
      <c r="Q68" s="2"/>
      <c r="R68" s="2"/>
      <c r="S68" s="2"/>
    </row>
    <row r="69" spans="1:19" ht="15.75" customHeight="1" x14ac:dyDescent="0.2">
      <c r="A69" s="2"/>
      <c r="B69" s="2"/>
      <c r="C69" s="2"/>
      <c r="D69" s="2"/>
      <c r="E69" s="2"/>
      <c r="F69" s="2"/>
      <c r="G69" s="2"/>
      <c r="H69" s="2"/>
      <c r="I69" s="2"/>
      <c r="J69" s="2"/>
      <c r="K69" s="2"/>
      <c r="L69" s="2"/>
      <c r="M69" s="2"/>
      <c r="N69" s="2"/>
      <c r="O69" s="2"/>
      <c r="P69" s="2"/>
      <c r="Q69" s="2"/>
      <c r="R69" s="2"/>
      <c r="S69" s="2"/>
    </row>
    <row r="70" spans="1:19" ht="15.75" customHeight="1" x14ac:dyDescent="0.2">
      <c r="A70" s="2"/>
      <c r="B70" s="2"/>
      <c r="C70" s="2"/>
      <c r="D70" s="2"/>
      <c r="E70" s="2"/>
      <c r="F70" s="2"/>
      <c r="G70" s="2"/>
      <c r="H70" s="2"/>
      <c r="I70" s="2"/>
      <c r="J70" s="2"/>
      <c r="K70" s="2"/>
      <c r="L70" s="2"/>
      <c r="M70" s="2"/>
      <c r="N70" s="2"/>
      <c r="O70" s="2"/>
      <c r="P70" s="2"/>
      <c r="Q70" s="2"/>
      <c r="R70" s="2"/>
      <c r="S70" s="2"/>
    </row>
    <row r="71" spans="1:19" ht="15.75" customHeight="1" x14ac:dyDescent="0.2">
      <c r="A71" s="2"/>
      <c r="B71" s="2"/>
      <c r="C71" s="2"/>
      <c r="D71" s="2"/>
      <c r="E71" s="2"/>
      <c r="F71" s="2"/>
      <c r="G71" s="2"/>
      <c r="H71" s="2"/>
      <c r="I71" s="2"/>
      <c r="J71" s="2"/>
      <c r="K71" s="2"/>
      <c r="L71" s="2"/>
      <c r="M71" s="2"/>
      <c r="N71" s="2"/>
      <c r="O71" s="2"/>
      <c r="P71" s="2"/>
      <c r="Q71" s="2"/>
      <c r="R71" s="2"/>
      <c r="S71" s="2"/>
    </row>
    <row r="72" spans="1:19" ht="15.75" customHeight="1" x14ac:dyDescent="0.2">
      <c r="A72" s="2"/>
      <c r="B72" s="2"/>
      <c r="C72" s="2"/>
      <c r="D72" s="2"/>
      <c r="E72" s="2"/>
      <c r="F72" s="2"/>
      <c r="G72" s="2"/>
      <c r="H72" s="2"/>
      <c r="I72" s="2"/>
      <c r="J72" s="2"/>
      <c r="K72" s="2"/>
      <c r="L72" s="2"/>
      <c r="M72" s="2"/>
      <c r="N72" s="2"/>
      <c r="O72" s="2"/>
      <c r="P72" s="2"/>
      <c r="Q72" s="2"/>
      <c r="R72" s="2"/>
      <c r="S72" s="2"/>
    </row>
    <row r="73" spans="1:19" ht="15.75" customHeight="1" x14ac:dyDescent="0.2">
      <c r="A73" s="2"/>
      <c r="B73" s="2"/>
      <c r="C73" s="2"/>
      <c r="D73" s="2"/>
      <c r="E73" s="2"/>
      <c r="F73" s="2"/>
      <c r="G73" s="2"/>
      <c r="H73" s="2"/>
      <c r="I73" s="2"/>
      <c r="J73" s="2"/>
      <c r="K73" s="2"/>
      <c r="L73" s="2"/>
      <c r="M73" s="2"/>
      <c r="N73" s="2"/>
      <c r="O73" s="2"/>
      <c r="P73" s="2"/>
      <c r="Q73" s="2"/>
      <c r="R73" s="2"/>
      <c r="S73" s="2"/>
    </row>
    <row r="74" spans="1:19" ht="15.75" customHeight="1" x14ac:dyDescent="0.2">
      <c r="A74" s="2"/>
      <c r="B74" s="2"/>
      <c r="C74" s="2"/>
      <c r="D74" s="2"/>
      <c r="E74" s="2"/>
      <c r="F74" s="2"/>
      <c r="G74" s="2"/>
      <c r="H74" s="2"/>
      <c r="I74" s="2"/>
      <c r="J74" s="2"/>
      <c r="K74" s="2"/>
      <c r="L74" s="2"/>
      <c r="M74" s="2"/>
      <c r="N74" s="2"/>
      <c r="O74" s="2"/>
      <c r="P74" s="2"/>
      <c r="Q74" s="2"/>
      <c r="R74" s="2"/>
      <c r="S74" s="2"/>
    </row>
    <row r="75" spans="1:19" ht="15.75" customHeight="1" x14ac:dyDescent="0.2">
      <c r="A75" s="2"/>
      <c r="B75" s="2"/>
      <c r="C75" s="2"/>
      <c r="D75" s="2"/>
      <c r="E75" s="2"/>
      <c r="F75" s="2"/>
      <c r="G75" s="2"/>
      <c r="H75" s="2"/>
      <c r="I75" s="2"/>
      <c r="J75" s="2"/>
      <c r="K75" s="2"/>
      <c r="L75" s="2"/>
      <c r="M75" s="2"/>
      <c r="N75" s="2"/>
      <c r="O75" s="2"/>
      <c r="P75" s="2"/>
      <c r="Q75" s="2"/>
      <c r="R75" s="2"/>
      <c r="S75" s="2"/>
    </row>
    <row r="76" spans="1:19" ht="15.75" customHeight="1" x14ac:dyDescent="0.2">
      <c r="A76" s="2"/>
      <c r="B76" s="2"/>
      <c r="C76" s="2"/>
      <c r="D76" s="2"/>
      <c r="E76" s="2"/>
      <c r="F76" s="2"/>
      <c r="G76" s="2"/>
      <c r="H76" s="2"/>
      <c r="I76" s="2"/>
      <c r="J76" s="2"/>
      <c r="K76" s="2"/>
      <c r="L76" s="2"/>
      <c r="M76" s="2"/>
      <c r="N76" s="2"/>
      <c r="O76" s="2"/>
      <c r="P76" s="2"/>
      <c r="Q76" s="2"/>
      <c r="R76" s="2"/>
      <c r="S76" s="2"/>
    </row>
    <row r="77" spans="1:19" ht="15.75" customHeight="1" x14ac:dyDescent="0.2">
      <c r="A77" s="2"/>
      <c r="B77" s="2"/>
      <c r="C77" s="2"/>
      <c r="D77" s="2"/>
      <c r="E77" s="2"/>
      <c r="F77" s="2"/>
      <c r="G77" s="2"/>
      <c r="H77" s="2"/>
      <c r="I77" s="2"/>
      <c r="J77" s="2"/>
      <c r="K77" s="2"/>
      <c r="L77" s="2"/>
      <c r="M77" s="2"/>
      <c r="N77" s="2"/>
      <c r="O77" s="2"/>
      <c r="P77" s="2"/>
      <c r="Q77" s="2"/>
      <c r="R77" s="2"/>
      <c r="S77" s="2"/>
    </row>
    <row r="78" spans="1:19" ht="15.75" customHeight="1" x14ac:dyDescent="0.2">
      <c r="A78" s="2"/>
      <c r="B78" s="2"/>
      <c r="C78" s="2"/>
      <c r="D78" s="2"/>
      <c r="E78" s="2"/>
      <c r="F78" s="2"/>
      <c r="G78" s="2"/>
      <c r="H78" s="2"/>
      <c r="I78" s="2"/>
      <c r="J78" s="2"/>
      <c r="K78" s="2"/>
      <c r="L78" s="2"/>
      <c r="M78" s="2"/>
      <c r="N78" s="2"/>
      <c r="O78" s="2"/>
      <c r="P78" s="2"/>
      <c r="Q78" s="2"/>
      <c r="R78" s="2"/>
      <c r="S78" s="2"/>
    </row>
    <row r="79" spans="1:19" ht="15.75" customHeight="1" x14ac:dyDescent="0.2">
      <c r="A79" s="2"/>
      <c r="B79" s="2"/>
      <c r="C79" s="2"/>
      <c r="D79" s="2"/>
      <c r="E79" s="2"/>
      <c r="F79" s="2"/>
      <c r="G79" s="2"/>
      <c r="H79" s="2"/>
      <c r="I79" s="2"/>
      <c r="J79" s="2"/>
      <c r="K79" s="2"/>
      <c r="L79" s="2"/>
      <c r="M79" s="2"/>
      <c r="N79" s="2"/>
      <c r="O79" s="2"/>
      <c r="P79" s="2"/>
      <c r="Q79" s="2"/>
      <c r="R79" s="2"/>
      <c r="S79" s="2"/>
    </row>
    <row r="80" spans="1:19" ht="15.75" customHeight="1" x14ac:dyDescent="0.2">
      <c r="A80" s="2"/>
      <c r="B80" s="2"/>
      <c r="C80" s="2"/>
      <c r="D80" s="2"/>
      <c r="E80" s="2"/>
      <c r="F80" s="2"/>
      <c r="G80" s="2"/>
      <c r="H80" s="2"/>
      <c r="I80" s="2"/>
      <c r="J80" s="2"/>
      <c r="K80" s="2"/>
      <c r="L80" s="2"/>
      <c r="M80" s="2"/>
      <c r="N80" s="2"/>
      <c r="O80" s="2"/>
      <c r="P80" s="2"/>
      <c r="Q80" s="2"/>
      <c r="R80" s="2"/>
      <c r="S80" s="2"/>
    </row>
    <row r="81" spans="1:19" ht="15.75" customHeight="1" x14ac:dyDescent="0.2">
      <c r="A81" s="2"/>
      <c r="B81" s="2"/>
      <c r="C81" s="2"/>
      <c r="D81" s="2"/>
      <c r="E81" s="2"/>
      <c r="F81" s="2"/>
      <c r="G81" s="2"/>
      <c r="H81" s="2"/>
      <c r="I81" s="2"/>
      <c r="J81" s="2"/>
      <c r="K81" s="2"/>
      <c r="L81" s="2"/>
      <c r="M81" s="2"/>
      <c r="N81" s="2"/>
      <c r="O81" s="2"/>
      <c r="P81" s="2"/>
      <c r="Q81" s="2"/>
      <c r="R81" s="2"/>
      <c r="S81" s="2"/>
    </row>
    <row r="82" spans="1:19" ht="15.75" customHeight="1" x14ac:dyDescent="0.2">
      <c r="A82" s="2"/>
      <c r="B82" s="2"/>
      <c r="C82" s="2"/>
      <c r="D82" s="2"/>
      <c r="E82" s="2"/>
      <c r="F82" s="2"/>
      <c r="G82" s="2"/>
      <c r="H82" s="2"/>
      <c r="I82" s="2"/>
      <c r="J82" s="2"/>
      <c r="K82" s="2"/>
      <c r="L82" s="2"/>
      <c r="M82" s="2"/>
      <c r="N82" s="2"/>
      <c r="O82" s="2"/>
      <c r="P82" s="2"/>
      <c r="Q82" s="2"/>
      <c r="R82" s="2"/>
      <c r="S82" s="2"/>
    </row>
    <row r="83" spans="1:19" ht="15.75" customHeight="1" x14ac:dyDescent="0.2">
      <c r="A83" s="2"/>
      <c r="B83" s="2"/>
      <c r="C83" s="2"/>
      <c r="D83" s="2"/>
      <c r="E83" s="2"/>
      <c r="F83" s="2"/>
      <c r="G83" s="2"/>
      <c r="H83" s="2"/>
      <c r="I83" s="2"/>
      <c r="J83" s="2"/>
      <c r="K83" s="2"/>
      <c r="L83" s="2"/>
      <c r="M83" s="2"/>
      <c r="N83" s="2"/>
      <c r="O83" s="2"/>
      <c r="P83" s="2"/>
      <c r="Q83" s="2"/>
      <c r="R83" s="2"/>
      <c r="S83" s="2"/>
    </row>
    <row r="84" spans="1:19" ht="15.75" customHeight="1" x14ac:dyDescent="0.2">
      <c r="A84" s="2"/>
      <c r="B84" s="2"/>
      <c r="C84" s="2"/>
      <c r="D84" s="2"/>
      <c r="E84" s="2"/>
      <c r="F84" s="2"/>
      <c r="G84" s="2"/>
      <c r="H84" s="2"/>
      <c r="I84" s="2"/>
      <c r="J84" s="2"/>
      <c r="K84" s="2"/>
      <c r="L84" s="2"/>
      <c r="M84" s="2"/>
      <c r="N84" s="2"/>
      <c r="O84" s="2"/>
      <c r="P84" s="2"/>
      <c r="Q84" s="2"/>
      <c r="R84" s="2"/>
      <c r="S84" s="2"/>
    </row>
    <row r="85" spans="1:19" ht="15.75" customHeight="1" x14ac:dyDescent="0.2">
      <c r="A85" s="2"/>
      <c r="B85" s="2"/>
      <c r="C85" s="2"/>
      <c r="D85" s="2"/>
      <c r="E85" s="2"/>
      <c r="F85" s="2"/>
      <c r="G85" s="2"/>
      <c r="H85" s="2"/>
      <c r="I85" s="2"/>
      <c r="J85" s="2"/>
      <c r="K85" s="2"/>
      <c r="L85" s="2"/>
      <c r="M85" s="2"/>
      <c r="N85" s="2"/>
      <c r="O85" s="2"/>
      <c r="P85" s="2"/>
      <c r="Q85" s="2"/>
      <c r="R85" s="2"/>
      <c r="S85" s="2"/>
    </row>
    <row r="86" spans="1:19" ht="15.75" customHeight="1" x14ac:dyDescent="0.2">
      <c r="A86" s="2"/>
      <c r="B86" s="2"/>
      <c r="C86" s="2"/>
      <c r="D86" s="2"/>
      <c r="E86" s="2"/>
      <c r="F86" s="2"/>
      <c r="G86" s="2"/>
      <c r="H86" s="2"/>
      <c r="I86" s="2"/>
      <c r="J86" s="2"/>
      <c r="K86" s="2"/>
      <c r="L86" s="2"/>
      <c r="M86" s="2"/>
      <c r="N86" s="2"/>
      <c r="O86" s="2"/>
      <c r="P86" s="2"/>
      <c r="Q86" s="2"/>
      <c r="R86" s="2"/>
      <c r="S86" s="2"/>
    </row>
    <row r="87" spans="1:19" ht="15.75" customHeight="1" x14ac:dyDescent="0.2">
      <c r="A87" s="2"/>
      <c r="B87" s="2"/>
      <c r="C87" s="2"/>
      <c r="D87" s="2"/>
      <c r="E87" s="2"/>
      <c r="F87" s="2"/>
      <c r="G87" s="2"/>
      <c r="H87" s="2"/>
      <c r="I87" s="2"/>
      <c r="J87" s="2"/>
      <c r="K87" s="2"/>
      <c r="L87" s="2"/>
      <c r="M87" s="2"/>
      <c r="N87" s="2"/>
      <c r="O87" s="2"/>
      <c r="P87" s="2"/>
      <c r="Q87" s="2"/>
      <c r="R87" s="2"/>
      <c r="S87" s="2"/>
    </row>
    <row r="88" spans="1:19" ht="15.75" customHeight="1" x14ac:dyDescent="0.2">
      <c r="A88" s="2"/>
      <c r="B88" s="2"/>
      <c r="C88" s="2"/>
      <c r="D88" s="2"/>
      <c r="E88" s="2"/>
      <c r="F88" s="2"/>
      <c r="G88" s="2"/>
      <c r="H88" s="2"/>
      <c r="I88" s="2"/>
      <c r="J88" s="2"/>
      <c r="K88" s="2"/>
      <c r="L88" s="2"/>
      <c r="M88" s="2"/>
      <c r="N88" s="2"/>
      <c r="O88" s="2"/>
      <c r="P88" s="2"/>
      <c r="Q88" s="2"/>
      <c r="R88" s="2"/>
      <c r="S88" s="2"/>
    </row>
    <row r="89" spans="1:19" ht="15.75" customHeight="1" x14ac:dyDescent="0.2">
      <c r="A89" s="2"/>
      <c r="B89" s="2"/>
      <c r="C89" s="2"/>
      <c r="D89" s="2"/>
      <c r="E89" s="2"/>
      <c r="F89" s="2"/>
      <c r="G89" s="2"/>
      <c r="H89" s="2"/>
      <c r="I89" s="2"/>
      <c r="J89" s="2"/>
      <c r="K89" s="2"/>
      <c r="L89" s="2"/>
      <c r="M89" s="2"/>
      <c r="N89" s="2"/>
      <c r="O89" s="2"/>
      <c r="P89" s="2"/>
      <c r="Q89" s="2"/>
      <c r="R89" s="2"/>
      <c r="S89" s="2"/>
    </row>
    <row r="90" spans="1:19" ht="15.75" customHeight="1" x14ac:dyDescent="0.2">
      <c r="A90" s="2"/>
      <c r="B90" s="2"/>
      <c r="C90" s="2"/>
      <c r="D90" s="2"/>
      <c r="E90" s="2"/>
      <c r="F90" s="2"/>
      <c r="G90" s="2"/>
      <c r="H90" s="2"/>
      <c r="I90" s="2"/>
      <c r="J90" s="2"/>
      <c r="K90" s="2"/>
      <c r="L90" s="2"/>
      <c r="M90" s="2"/>
      <c r="N90" s="2"/>
      <c r="O90" s="2"/>
      <c r="P90" s="2"/>
      <c r="Q90" s="2"/>
      <c r="R90" s="2"/>
      <c r="S90" s="2"/>
    </row>
    <row r="91" spans="1:19" ht="15.75" customHeight="1" x14ac:dyDescent="0.2">
      <c r="A91" s="2"/>
      <c r="B91" s="2"/>
      <c r="C91" s="2"/>
      <c r="D91" s="2"/>
      <c r="E91" s="2"/>
      <c r="F91" s="2"/>
      <c r="G91" s="2"/>
      <c r="H91" s="2"/>
      <c r="I91" s="2"/>
      <c r="J91" s="2"/>
      <c r="K91" s="2"/>
      <c r="L91" s="2"/>
      <c r="M91" s="2"/>
      <c r="N91" s="2"/>
      <c r="O91" s="2"/>
      <c r="P91" s="2"/>
      <c r="Q91" s="2"/>
      <c r="R91" s="2"/>
      <c r="S91" s="2"/>
    </row>
    <row r="92" spans="1:19" ht="15.75" customHeight="1" x14ac:dyDescent="0.2">
      <c r="A92" s="2"/>
      <c r="B92" s="2"/>
      <c r="C92" s="2"/>
      <c r="D92" s="2"/>
      <c r="E92" s="2"/>
      <c r="F92" s="2"/>
      <c r="G92" s="2"/>
      <c r="H92" s="2"/>
      <c r="I92" s="2"/>
      <c r="J92" s="2"/>
      <c r="K92" s="2"/>
      <c r="L92" s="2"/>
      <c r="M92" s="2"/>
      <c r="N92" s="2"/>
      <c r="O92" s="2"/>
      <c r="P92" s="2"/>
      <c r="Q92" s="2"/>
      <c r="R92" s="2"/>
      <c r="S92" s="2"/>
    </row>
    <row r="93" spans="1:19" ht="15.75" customHeight="1" x14ac:dyDescent="0.2">
      <c r="A93" s="2"/>
      <c r="B93" s="2"/>
      <c r="C93" s="2"/>
      <c r="D93" s="2"/>
      <c r="E93" s="2"/>
      <c r="F93" s="2"/>
      <c r="G93" s="2"/>
      <c r="H93" s="2"/>
      <c r="I93" s="2"/>
      <c r="J93" s="2"/>
      <c r="K93" s="2"/>
      <c r="L93" s="2"/>
      <c r="M93" s="2"/>
      <c r="N93" s="2"/>
      <c r="O93" s="2"/>
      <c r="P93" s="2"/>
      <c r="Q93" s="2"/>
      <c r="R93" s="2"/>
      <c r="S93" s="2"/>
    </row>
    <row r="94" spans="1:19" ht="15.75" customHeight="1" x14ac:dyDescent="0.2">
      <c r="A94" s="2"/>
      <c r="B94" s="2"/>
      <c r="C94" s="2"/>
      <c r="D94" s="2"/>
      <c r="E94" s="2"/>
      <c r="F94" s="2"/>
      <c r="G94" s="2"/>
      <c r="H94" s="2"/>
      <c r="I94" s="2"/>
      <c r="J94" s="2"/>
      <c r="K94" s="2"/>
      <c r="L94" s="2"/>
      <c r="M94" s="2"/>
      <c r="N94" s="2"/>
      <c r="O94" s="2"/>
      <c r="P94" s="2"/>
      <c r="Q94" s="2"/>
      <c r="R94" s="2"/>
      <c r="S94" s="2"/>
    </row>
    <row r="95" spans="1:19" ht="15.75" customHeight="1" x14ac:dyDescent="0.2">
      <c r="A95" s="2"/>
      <c r="B95" s="2"/>
      <c r="C95" s="2"/>
      <c r="D95" s="2"/>
      <c r="E95" s="2"/>
      <c r="F95" s="2"/>
      <c r="G95" s="2"/>
      <c r="H95" s="2"/>
      <c r="I95" s="2"/>
      <c r="J95" s="2"/>
      <c r="K95" s="2"/>
      <c r="L95" s="2"/>
      <c r="M95" s="2"/>
      <c r="N95" s="2"/>
      <c r="O95" s="2"/>
      <c r="P95" s="2"/>
      <c r="Q95" s="2"/>
      <c r="R95" s="2"/>
      <c r="S95" s="2"/>
    </row>
    <row r="96" spans="1:19" ht="15.75" customHeight="1" x14ac:dyDescent="0.2">
      <c r="A96" s="2"/>
      <c r="B96" s="2"/>
      <c r="C96" s="2"/>
      <c r="D96" s="2"/>
      <c r="E96" s="2"/>
      <c r="F96" s="2"/>
      <c r="G96" s="2"/>
      <c r="H96" s="2"/>
      <c r="I96" s="2"/>
      <c r="J96" s="2"/>
      <c r="K96" s="2"/>
      <c r="L96" s="2"/>
      <c r="M96" s="2"/>
      <c r="N96" s="2"/>
      <c r="O96" s="2"/>
      <c r="P96" s="2"/>
      <c r="Q96" s="2"/>
      <c r="R96" s="2"/>
      <c r="S96" s="2"/>
    </row>
    <row r="97" spans="1:19" ht="15.75" customHeight="1" x14ac:dyDescent="0.2">
      <c r="A97" s="2"/>
      <c r="B97" s="2"/>
      <c r="C97" s="2"/>
      <c r="D97" s="2"/>
      <c r="E97" s="2"/>
      <c r="F97" s="2"/>
      <c r="G97" s="2"/>
      <c r="H97" s="2"/>
      <c r="I97" s="2"/>
      <c r="J97" s="2"/>
      <c r="K97" s="2"/>
      <c r="L97" s="2"/>
      <c r="M97" s="2"/>
      <c r="N97" s="2"/>
      <c r="O97" s="2"/>
      <c r="P97" s="2"/>
      <c r="Q97" s="2"/>
      <c r="R97" s="2"/>
      <c r="S97" s="2"/>
    </row>
    <row r="98" spans="1:19" ht="15.75" customHeight="1" x14ac:dyDescent="0.2">
      <c r="A98" s="2"/>
      <c r="B98" s="2"/>
      <c r="C98" s="2"/>
      <c r="D98" s="2"/>
      <c r="E98" s="2"/>
      <c r="F98" s="2"/>
      <c r="G98" s="2"/>
      <c r="H98" s="2"/>
      <c r="I98" s="2"/>
      <c r="J98" s="2"/>
      <c r="K98" s="2"/>
      <c r="L98" s="2"/>
      <c r="M98" s="2"/>
      <c r="N98" s="2"/>
      <c r="O98" s="2"/>
      <c r="P98" s="2"/>
      <c r="Q98" s="2"/>
      <c r="R98" s="2"/>
      <c r="S98" s="2"/>
    </row>
    <row r="99" spans="1:19" ht="15.75" customHeight="1" x14ac:dyDescent="0.2">
      <c r="A99" s="2"/>
      <c r="B99" s="2"/>
      <c r="C99" s="2"/>
      <c r="D99" s="2"/>
      <c r="E99" s="2"/>
      <c r="F99" s="2"/>
      <c r="G99" s="2"/>
      <c r="H99" s="2"/>
      <c r="I99" s="2"/>
      <c r="J99" s="2"/>
      <c r="K99" s="2"/>
      <c r="L99" s="2"/>
      <c r="M99" s="2"/>
      <c r="N99" s="2"/>
      <c r="O99" s="2"/>
      <c r="P99" s="2"/>
      <c r="Q99" s="2"/>
      <c r="R99" s="2"/>
      <c r="S99" s="2"/>
    </row>
    <row r="100" spans="1:19" ht="15.75" customHeight="1" x14ac:dyDescent="0.2">
      <c r="A100" s="2"/>
      <c r="B100" s="2"/>
      <c r="C100" s="2"/>
      <c r="D100" s="2"/>
      <c r="E100" s="2"/>
      <c r="F100" s="2"/>
      <c r="G100" s="2"/>
      <c r="H100" s="2"/>
      <c r="I100" s="2"/>
      <c r="J100" s="2"/>
      <c r="K100" s="2"/>
      <c r="L100" s="2"/>
      <c r="M100" s="2"/>
      <c r="N100" s="2"/>
      <c r="O100" s="2"/>
      <c r="P100" s="2"/>
      <c r="Q100" s="2"/>
      <c r="R100" s="2"/>
      <c r="S100" s="2"/>
    </row>
    <row r="101" spans="1:19" ht="15.75" customHeight="1" x14ac:dyDescent="0.2">
      <c r="A101" s="2"/>
      <c r="B101" s="2"/>
      <c r="C101" s="2"/>
      <c r="D101" s="2"/>
      <c r="E101" s="2"/>
      <c r="F101" s="2"/>
      <c r="G101" s="2"/>
      <c r="H101" s="2"/>
      <c r="I101" s="2"/>
      <c r="J101" s="2"/>
      <c r="K101" s="2"/>
      <c r="L101" s="2"/>
      <c r="M101" s="2"/>
      <c r="N101" s="2"/>
      <c r="O101" s="2"/>
      <c r="P101" s="2"/>
      <c r="Q101" s="2"/>
      <c r="R101" s="2"/>
      <c r="S101" s="2"/>
    </row>
    <row r="102" spans="1:19" ht="15.75" customHeight="1" x14ac:dyDescent="0.2">
      <c r="A102" s="2"/>
      <c r="B102" s="2"/>
      <c r="C102" s="2"/>
      <c r="D102" s="2"/>
      <c r="E102" s="2"/>
      <c r="F102" s="2"/>
      <c r="G102" s="2"/>
      <c r="H102" s="2"/>
      <c r="I102" s="2"/>
      <c r="J102" s="2"/>
      <c r="K102" s="2"/>
      <c r="L102" s="2"/>
      <c r="M102" s="2"/>
      <c r="N102" s="2"/>
      <c r="O102" s="2"/>
      <c r="P102" s="2"/>
      <c r="Q102" s="2"/>
      <c r="R102" s="2"/>
      <c r="S102" s="2"/>
    </row>
    <row r="103" spans="1:19" ht="15.75" customHeight="1" x14ac:dyDescent="0.2">
      <c r="A103" s="2"/>
      <c r="B103" s="2"/>
      <c r="C103" s="2"/>
      <c r="D103" s="2"/>
      <c r="E103" s="2"/>
      <c r="F103" s="2"/>
      <c r="G103" s="2"/>
      <c r="H103" s="2"/>
      <c r="I103" s="2"/>
      <c r="J103" s="2"/>
      <c r="K103" s="2"/>
      <c r="L103" s="2"/>
      <c r="M103" s="2"/>
      <c r="N103" s="2"/>
      <c r="O103" s="2"/>
      <c r="P103" s="2"/>
      <c r="Q103" s="2"/>
      <c r="R103" s="2"/>
      <c r="S103" s="2"/>
    </row>
    <row r="104" spans="1:19" ht="15.75" customHeight="1" x14ac:dyDescent="0.2">
      <c r="A104" s="2"/>
      <c r="B104" s="2"/>
      <c r="C104" s="2"/>
      <c r="D104" s="2"/>
      <c r="E104" s="2"/>
      <c r="F104" s="2"/>
      <c r="G104" s="2"/>
      <c r="H104" s="2"/>
      <c r="I104" s="2"/>
      <c r="J104" s="2"/>
      <c r="K104" s="2"/>
      <c r="L104" s="2"/>
      <c r="M104" s="2"/>
      <c r="N104" s="2"/>
      <c r="O104" s="2"/>
      <c r="P104" s="2"/>
      <c r="Q104" s="2"/>
      <c r="R104" s="2"/>
      <c r="S104" s="2"/>
    </row>
    <row r="105" spans="1:19" ht="15.75" customHeight="1" x14ac:dyDescent="0.2">
      <c r="A105" s="2"/>
      <c r="B105" s="2"/>
      <c r="C105" s="2"/>
      <c r="D105" s="2"/>
      <c r="E105" s="2"/>
      <c r="F105" s="2"/>
      <c r="G105" s="2"/>
      <c r="H105" s="2"/>
      <c r="I105" s="2"/>
      <c r="J105" s="2"/>
      <c r="K105" s="2"/>
      <c r="L105" s="2"/>
      <c r="M105" s="2"/>
      <c r="N105" s="2"/>
      <c r="O105" s="2"/>
      <c r="P105" s="2"/>
      <c r="Q105" s="2"/>
      <c r="R105" s="2"/>
      <c r="S105" s="2"/>
    </row>
    <row r="106" spans="1:19" ht="15.75" customHeight="1" x14ac:dyDescent="0.2">
      <c r="A106" s="2"/>
      <c r="B106" s="2"/>
      <c r="C106" s="2"/>
      <c r="D106" s="2"/>
      <c r="E106" s="2"/>
      <c r="F106" s="2"/>
      <c r="G106" s="2"/>
      <c r="H106" s="2"/>
      <c r="I106" s="2"/>
      <c r="J106" s="2"/>
      <c r="K106" s="2"/>
      <c r="L106" s="2"/>
      <c r="M106" s="2"/>
      <c r="N106" s="2"/>
      <c r="O106" s="2"/>
      <c r="P106" s="2"/>
      <c r="Q106" s="2"/>
      <c r="R106" s="2"/>
      <c r="S106" s="2"/>
    </row>
    <row r="107" spans="1:19" ht="15.75" customHeight="1" x14ac:dyDescent="0.2">
      <c r="A107" s="2"/>
      <c r="B107" s="2"/>
      <c r="C107" s="2"/>
      <c r="D107" s="2"/>
      <c r="E107" s="2"/>
      <c r="F107" s="2"/>
      <c r="G107" s="2"/>
      <c r="H107" s="2"/>
      <c r="I107" s="2"/>
      <c r="J107" s="2"/>
      <c r="K107" s="2"/>
      <c r="L107" s="2"/>
      <c r="M107" s="2"/>
      <c r="N107" s="2"/>
      <c r="O107" s="2"/>
      <c r="P107" s="2"/>
      <c r="Q107" s="2"/>
      <c r="R107" s="2"/>
      <c r="S107" s="2"/>
    </row>
    <row r="108" spans="1:19" ht="15.75" customHeight="1" x14ac:dyDescent="0.2">
      <c r="A108" s="2"/>
      <c r="B108" s="2"/>
      <c r="C108" s="2"/>
      <c r="D108" s="2"/>
      <c r="E108" s="2"/>
      <c r="F108" s="2"/>
      <c r="G108" s="2"/>
      <c r="H108" s="2"/>
      <c r="I108" s="2"/>
      <c r="J108" s="2"/>
      <c r="K108" s="2"/>
      <c r="L108" s="2"/>
      <c r="M108" s="2"/>
      <c r="N108" s="2"/>
      <c r="O108" s="2"/>
      <c r="P108" s="2"/>
      <c r="Q108" s="2"/>
      <c r="R108" s="2"/>
      <c r="S108" s="2"/>
    </row>
    <row r="109" spans="1:19" ht="15.75" customHeight="1" x14ac:dyDescent="0.2">
      <c r="A109" s="2"/>
      <c r="B109" s="2"/>
      <c r="C109" s="2"/>
      <c r="D109" s="2"/>
      <c r="E109" s="2"/>
      <c r="F109" s="2"/>
      <c r="G109" s="2"/>
      <c r="H109" s="2"/>
      <c r="I109" s="2"/>
      <c r="J109" s="2"/>
      <c r="K109" s="2"/>
      <c r="L109" s="2"/>
      <c r="M109" s="2"/>
      <c r="N109" s="2"/>
      <c r="O109" s="2"/>
      <c r="P109" s="2"/>
      <c r="Q109" s="2"/>
      <c r="R109" s="2"/>
      <c r="S109" s="2"/>
    </row>
    <row r="110" spans="1:19" ht="15.75" customHeight="1" x14ac:dyDescent="0.2">
      <c r="A110" s="2"/>
      <c r="B110" s="2"/>
      <c r="C110" s="2"/>
      <c r="D110" s="2"/>
      <c r="E110" s="2"/>
      <c r="F110" s="2"/>
      <c r="G110" s="2"/>
      <c r="H110" s="2"/>
      <c r="I110" s="2"/>
      <c r="J110" s="2"/>
      <c r="K110" s="2"/>
      <c r="L110" s="2"/>
      <c r="M110" s="2"/>
      <c r="N110" s="2"/>
      <c r="O110" s="2"/>
      <c r="P110" s="2"/>
      <c r="Q110" s="2"/>
      <c r="R110" s="2"/>
      <c r="S110" s="2"/>
    </row>
    <row r="111" spans="1:19" ht="15.75" customHeight="1" x14ac:dyDescent="0.2">
      <c r="A111" s="2"/>
      <c r="B111" s="2"/>
      <c r="C111" s="2"/>
      <c r="D111" s="2"/>
      <c r="E111" s="2"/>
      <c r="F111" s="2"/>
      <c r="G111" s="2"/>
      <c r="H111" s="2"/>
      <c r="I111" s="2"/>
      <c r="J111" s="2"/>
      <c r="K111" s="2"/>
      <c r="L111" s="2"/>
      <c r="M111" s="2"/>
      <c r="N111" s="2"/>
      <c r="O111" s="2"/>
      <c r="P111" s="2"/>
      <c r="Q111" s="2"/>
      <c r="R111" s="2"/>
      <c r="S111" s="2"/>
    </row>
    <row r="112" spans="1:19" ht="15.75" customHeight="1" x14ac:dyDescent="0.2">
      <c r="A112" s="2"/>
      <c r="B112" s="2"/>
      <c r="C112" s="2"/>
      <c r="D112" s="2"/>
      <c r="E112" s="2"/>
      <c r="F112" s="2"/>
      <c r="G112" s="2"/>
      <c r="H112" s="2"/>
      <c r="I112" s="2"/>
      <c r="J112" s="2"/>
      <c r="K112" s="2"/>
      <c r="L112" s="2"/>
      <c r="M112" s="2"/>
      <c r="N112" s="2"/>
      <c r="O112" s="2"/>
      <c r="P112" s="2"/>
      <c r="Q112" s="2"/>
      <c r="R112" s="2"/>
      <c r="S112" s="2"/>
    </row>
    <row r="113" spans="1:19" ht="15.75" customHeight="1" x14ac:dyDescent="0.2">
      <c r="A113" s="2"/>
      <c r="B113" s="2"/>
      <c r="C113" s="2"/>
      <c r="D113" s="2"/>
      <c r="E113" s="2"/>
      <c r="F113" s="2"/>
      <c r="G113" s="2"/>
      <c r="H113" s="2"/>
      <c r="I113" s="2"/>
      <c r="J113" s="2"/>
      <c r="K113" s="2"/>
      <c r="L113" s="2"/>
      <c r="M113" s="2"/>
      <c r="N113" s="2"/>
      <c r="O113" s="2"/>
      <c r="P113" s="2"/>
      <c r="Q113" s="2"/>
      <c r="R113" s="2"/>
      <c r="S113" s="2"/>
    </row>
    <row r="114" spans="1:19" ht="15.75" customHeight="1" x14ac:dyDescent="0.2">
      <c r="A114" s="2"/>
      <c r="B114" s="2"/>
      <c r="C114" s="2"/>
      <c r="D114" s="2"/>
      <c r="E114" s="2"/>
      <c r="F114" s="2"/>
      <c r="G114" s="2"/>
      <c r="H114" s="2"/>
      <c r="I114" s="2"/>
      <c r="J114" s="2"/>
      <c r="K114" s="2"/>
      <c r="L114" s="2"/>
      <c r="M114" s="2"/>
      <c r="N114" s="2"/>
      <c r="O114" s="2"/>
      <c r="P114" s="2"/>
      <c r="Q114" s="2"/>
      <c r="R114" s="2"/>
      <c r="S114" s="2"/>
    </row>
    <row r="115" spans="1:19" ht="15.75" customHeight="1" x14ac:dyDescent="0.2">
      <c r="A115" s="2"/>
      <c r="B115" s="2"/>
      <c r="C115" s="2"/>
      <c r="D115" s="2"/>
      <c r="E115" s="2"/>
      <c r="F115" s="2"/>
      <c r="G115" s="2"/>
      <c r="H115" s="2"/>
      <c r="I115" s="2"/>
      <c r="J115" s="2"/>
      <c r="K115" s="2"/>
      <c r="L115" s="2"/>
      <c r="M115" s="2"/>
      <c r="N115" s="2"/>
      <c r="O115" s="2"/>
      <c r="P115" s="2"/>
      <c r="Q115" s="2"/>
      <c r="R115" s="2"/>
      <c r="S115" s="2"/>
    </row>
    <row r="116" spans="1:19" ht="15.75" customHeight="1" x14ac:dyDescent="0.2">
      <c r="A116" s="2"/>
      <c r="B116" s="2"/>
      <c r="C116" s="2"/>
      <c r="D116" s="2"/>
      <c r="E116" s="2"/>
      <c r="F116" s="2"/>
      <c r="G116" s="2"/>
      <c r="H116" s="2"/>
      <c r="I116" s="2"/>
      <c r="J116" s="2"/>
      <c r="K116" s="2"/>
      <c r="L116" s="2"/>
      <c r="M116" s="2"/>
      <c r="N116" s="2"/>
      <c r="O116" s="2"/>
      <c r="P116" s="2"/>
      <c r="Q116" s="2"/>
      <c r="R116" s="2"/>
      <c r="S116" s="2"/>
    </row>
    <row r="117" spans="1:19" ht="15.75" customHeight="1" x14ac:dyDescent="0.2">
      <c r="A117" s="2"/>
      <c r="B117" s="2"/>
      <c r="C117" s="2"/>
      <c r="D117" s="2"/>
      <c r="E117" s="2"/>
      <c r="F117" s="2"/>
      <c r="G117" s="2"/>
      <c r="H117" s="2"/>
      <c r="I117" s="2"/>
      <c r="J117" s="2"/>
      <c r="K117" s="2"/>
      <c r="L117" s="2"/>
      <c r="M117" s="2"/>
      <c r="N117" s="2"/>
      <c r="O117" s="2"/>
      <c r="P117" s="2"/>
      <c r="Q117" s="2"/>
      <c r="R117" s="2"/>
      <c r="S117" s="2"/>
    </row>
    <row r="118" spans="1:19" ht="15.75" customHeight="1" x14ac:dyDescent="0.2">
      <c r="A118" s="2"/>
      <c r="B118" s="2"/>
      <c r="C118" s="2"/>
      <c r="D118" s="2"/>
      <c r="E118" s="2"/>
      <c r="F118" s="2"/>
      <c r="G118" s="2"/>
      <c r="H118" s="2"/>
      <c r="I118" s="2"/>
      <c r="J118" s="2"/>
      <c r="K118" s="2"/>
      <c r="L118" s="2"/>
      <c r="M118" s="2"/>
      <c r="N118" s="2"/>
      <c r="O118" s="2"/>
      <c r="P118" s="2"/>
      <c r="Q118" s="2"/>
      <c r="R118" s="2"/>
      <c r="S118" s="2"/>
    </row>
    <row r="119" spans="1:19" ht="15.75" customHeight="1" x14ac:dyDescent="0.2">
      <c r="A119" s="2"/>
      <c r="B119" s="2"/>
      <c r="C119" s="2"/>
      <c r="D119" s="2"/>
      <c r="E119" s="2"/>
      <c r="F119" s="2"/>
      <c r="G119" s="2"/>
      <c r="H119" s="2"/>
      <c r="I119" s="2"/>
      <c r="J119" s="2"/>
      <c r="K119" s="2"/>
      <c r="L119" s="2"/>
      <c r="M119" s="2"/>
      <c r="N119" s="2"/>
      <c r="O119" s="2"/>
      <c r="P119" s="2"/>
      <c r="Q119" s="2"/>
      <c r="R119" s="2"/>
      <c r="S119" s="2"/>
    </row>
    <row r="120" spans="1:19" ht="15.75" customHeight="1" x14ac:dyDescent="0.2">
      <c r="A120" s="2"/>
      <c r="B120" s="2"/>
      <c r="C120" s="2"/>
      <c r="D120" s="2"/>
      <c r="E120" s="2"/>
      <c r="F120" s="2"/>
      <c r="G120" s="2"/>
      <c r="H120" s="2"/>
      <c r="I120" s="2"/>
      <c r="J120" s="2"/>
      <c r="K120" s="2"/>
      <c r="L120" s="2"/>
      <c r="M120" s="2"/>
      <c r="N120" s="2"/>
      <c r="O120" s="2"/>
      <c r="P120" s="2"/>
      <c r="Q120" s="2"/>
      <c r="R120" s="2"/>
      <c r="S120" s="2"/>
    </row>
    <row r="121" spans="1:19" ht="15.75" customHeight="1" x14ac:dyDescent="0.2">
      <c r="A121" s="2"/>
      <c r="B121" s="2"/>
      <c r="C121" s="2"/>
      <c r="D121" s="2"/>
      <c r="E121" s="2"/>
      <c r="F121" s="2"/>
      <c r="G121" s="2"/>
      <c r="H121" s="2"/>
      <c r="I121" s="2"/>
      <c r="J121" s="2"/>
      <c r="K121" s="2"/>
      <c r="L121" s="2"/>
      <c r="M121" s="2"/>
      <c r="N121" s="2"/>
      <c r="O121" s="2"/>
      <c r="P121" s="2"/>
      <c r="Q121" s="2"/>
      <c r="R121" s="2"/>
      <c r="S121" s="2"/>
    </row>
    <row r="122" spans="1:19" ht="15.75" customHeight="1" x14ac:dyDescent="0.2">
      <c r="A122" s="2"/>
      <c r="B122" s="2"/>
      <c r="C122" s="2"/>
      <c r="D122" s="2"/>
      <c r="E122" s="2"/>
      <c r="F122" s="2"/>
      <c r="G122" s="2"/>
      <c r="H122" s="2"/>
      <c r="I122" s="2"/>
      <c r="J122" s="2"/>
      <c r="K122" s="2"/>
      <c r="L122" s="2"/>
      <c r="M122" s="2"/>
      <c r="N122" s="2"/>
      <c r="O122" s="2"/>
      <c r="P122" s="2"/>
      <c r="Q122" s="2"/>
      <c r="R122" s="2"/>
      <c r="S122" s="2"/>
    </row>
    <row r="123" spans="1:19" ht="15.75" customHeight="1" x14ac:dyDescent="0.2">
      <c r="A123" s="2"/>
      <c r="B123" s="2"/>
      <c r="C123" s="2"/>
      <c r="D123" s="2"/>
      <c r="E123" s="2"/>
      <c r="F123" s="2"/>
      <c r="G123" s="2"/>
      <c r="H123" s="2"/>
      <c r="I123" s="2"/>
      <c r="J123" s="2"/>
      <c r="K123" s="2"/>
      <c r="L123" s="2"/>
      <c r="M123" s="2"/>
      <c r="N123" s="2"/>
      <c r="O123" s="2"/>
      <c r="P123" s="2"/>
      <c r="Q123" s="2"/>
      <c r="R123" s="2"/>
      <c r="S123" s="2"/>
    </row>
    <row r="124" spans="1:19" ht="15.75" customHeight="1" x14ac:dyDescent="0.2">
      <c r="A124" s="2"/>
      <c r="B124" s="2"/>
      <c r="C124" s="2"/>
      <c r="D124" s="2"/>
      <c r="E124" s="2"/>
      <c r="F124" s="2"/>
      <c r="G124" s="2"/>
      <c r="H124" s="2"/>
      <c r="I124" s="2"/>
      <c r="J124" s="2"/>
      <c r="K124" s="2"/>
      <c r="L124" s="2"/>
      <c r="M124" s="2"/>
      <c r="N124" s="2"/>
      <c r="O124" s="2"/>
      <c r="P124" s="2"/>
      <c r="Q124" s="2"/>
      <c r="R124" s="2"/>
      <c r="S124" s="2"/>
    </row>
    <row r="125" spans="1:19" ht="15.75" customHeight="1" x14ac:dyDescent="0.2">
      <c r="A125" s="2"/>
      <c r="B125" s="2"/>
      <c r="C125" s="2"/>
      <c r="D125" s="2"/>
      <c r="E125" s="2"/>
      <c r="F125" s="2"/>
      <c r="G125" s="2"/>
      <c r="H125" s="2"/>
      <c r="I125" s="2"/>
      <c r="J125" s="2"/>
      <c r="K125" s="2"/>
      <c r="L125" s="2"/>
      <c r="M125" s="2"/>
      <c r="N125" s="2"/>
      <c r="O125" s="2"/>
      <c r="P125" s="2"/>
      <c r="Q125" s="2"/>
      <c r="R125" s="2"/>
      <c r="S125" s="2"/>
    </row>
    <row r="126" spans="1:19" ht="15.75" customHeight="1" x14ac:dyDescent="0.2">
      <c r="A126" s="2"/>
      <c r="B126" s="2"/>
      <c r="C126" s="2"/>
      <c r="D126" s="2"/>
      <c r="E126" s="2"/>
      <c r="F126" s="2"/>
      <c r="G126" s="2"/>
      <c r="H126" s="2"/>
      <c r="I126" s="2"/>
      <c r="J126" s="2"/>
      <c r="K126" s="2"/>
      <c r="L126" s="2"/>
      <c r="M126" s="2"/>
      <c r="N126" s="2"/>
      <c r="O126" s="2"/>
      <c r="P126" s="2"/>
      <c r="Q126" s="2"/>
      <c r="R126" s="2"/>
      <c r="S126" s="2"/>
    </row>
    <row r="127" spans="1:19" ht="15.75" customHeight="1" x14ac:dyDescent="0.2">
      <c r="A127" s="2"/>
      <c r="B127" s="2"/>
      <c r="C127" s="2"/>
      <c r="D127" s="2"/>
      <c r="E127" s="2"/>
      <c r="F127" s="2"/>
      <c r="G127" s="2"/>
      <c r="H127" s="2"/>
      <c r="I127" s="2"/>
      <c r="J127" s="2"/>
      <c r="K127" s="2"/>
      <c r="L127" s="2"/>
      <c r="M127" s="2"/>
      <c r="N127" s="2"/>
      <c r="O127" s="2"/>
      <c r="P127" s="2"/>
      <c r="Q127" s="2"/>
      <c r="R127" s="2"/>
      <c r="S127" s="2"/>
    </row>
    <row r="128" spans="1:19" ht="15.75" customHeight="1" x14ac:dyDescent="0.2">
      <c r="A128" s="2"/>
      <c r="B128" s="2"/>
      <c r="C128" s="2"/>
      <c r="D128" s="2"/>
      <c r="E128" s="2"/>
      <c r="F128" s="2"/>
      <c r="G128" s="2"/>
      <c r="H128" s="2"/>
      <c r="I128" s="2"/>
      <c r="J128" s="2"/>
      <c r="K128" s="2"/>
      <c r="L128" s="2"/>
      <c r="M128" s="2"/>
      <c r="N128" s="2"/>
      <c r="O128" s="2"/>
      <c r="P128" s="2"/>
      <c r="Q128" s="2"/>
      <c r="R128" s="2"/>
      <c r="S128" s="2"/>
    </row>
    <row r="129" spans="1:19" ht="15.75" customHeight="1" x14ac:dyDescent="0.2">
      <c r="A129" s="2"/>
      <c r="B129" s="2"/>
      <c r="C129" s="2"/>
      <c r="D129" s="2"/>
      <c r="E129" s="2"/>
      <c r="F129" s="2"/>
      <c r="G129" s="2"/>
      <c r="H129" s="2"/>
      <c r="I129" s="2"/>
      <c r="J129" s="2"/>
      <c r="K129" s="2"/>
      <c r="L129" s="2"/>
      <c r="M129" s="2"/>
      <c r="N129" s="2"/>
      <c r="O129" s="2"/>
      <c r="P129" s="2"/>
      <c r="Q129" s="2"/>
      <c r="R129" s="2"/>
      <c r="S129" s="2"/>
    </row>
    <row r="130" spans="1:19" ht="15.75" customHeight="1" x14ac:dyDescent="0.2">
      <c r="A130" s="2"/>
      <c r="B130" s="2"/>
      <c r="C130" s="2"/>
      <c r="D130" s="2"/>
      <c r="E130" s="2"/>
      <c r="F130" s="2"/>
      <c r="G130" s="2"/>
      <c r="H130" s="2"/>
      <c r="I130" s="2"/>
      <c r="J130" s="2"/>
      <c r="K130" s="2"/>
      <c r="L130" s="2"/>
      <c r="M130" s="2"/>
      <c r="N130" s="2"/>
      <c r="O130" s="2"/>
      <c r="P130" s="2"/>
      <c r="Q130" s="2"/>
      <c r="R130" s="2"/>
      <c r="S130" s="2"/>
    </row>
    <row r="131" spans="1:19" ht="15.75" customHeight="1" x14ac:dyDescent="0.2">
      <c r="A131" s="2"/>
      <c r="B131" s="2"/>
      <c r="C131" s="2"/>
      <c r="D131" s="2"/>
      <c r="E131" s="2"/>
      <c r="F131" s="2"/>
      <c r="G131" s="2"/>
      <c r="H131" s="2"/>
      <c r="I131" s="2"/>
      <c r="J131" s="2"/>
      <c r="K131" s="2"/>
      <c r="L131" s="2"/>
      <c r="M131" s="2"/>
      <c r="N131" s="2"/>
      <c r="O131" s="2"/>
      <c r="P131" s="2"/>
      <c r="Q131" s="2"/>
      <c r="R131" s="2"/>
      <c r="S131" s="2"/>
    </row>
    <row r="132" spans="1:19" ht="15.75" customHeight="1" x14ac:dyDescent="0.2">
      <c r="A132" s="2"/>
      <c r="B132" s="2"/>
      <c r="C132" s="2"/>
      <c r="D132" s="2"/>
      <c r="E132" s="2"/>
      <c r="F132" s="2"/>
      <c r="G132" s="2"/>
      <c r="H132" s="2"/>
      <c r="I132" s="2"/>
      <c r="J132" s="2"/>
      <c r="K132" s="2"/>
      <c r="L132" s="2"/>
      <c r="M132" s="2"/>
      <c r="N132" s="2"/>
      <c r="O132" s="2"/>
      <c r="P132" s="2"/>
      <c r="Q132" s="2"/>
      <c r="R132" s="2"/>
      <c r="S132" s="2"/>
    </row>
    <row r="133" spans="1:19" ht="15.75" customHeight="1" x14ac:dyDescent="0.2">
      <c r="A133" s="2"/>
      <c r="B133" s="2"/>
      <c r="C133" s="2"/>
      <c r="D133" s="2"/>
      <c r="E133" s="2"/>
      <c r="F133" s="2"/>
      <c r="G133" s="2"/>
      <c r="H133" s="2"/>
      <c r="I133" s="2"/>
      <c r="J133" s="2"/>
      <c r="K133" s="2"/>
      <c r="L133" s="2"/>
      <c r="M133" s="2"/>
      <c r="N133" s="2"/>
      <c r="O133" s="2"/>
      <c r="P133" s="2"/>
      <c r="Q133" s="2"/>
      <c r="R133" s="2"/>
      <c r="S133" s="2"/>
    </row>
    <row r="134" spans="1:19" ht="15.75" customHeight="1" x14ac:dyDescent="0.2">
      <c r="A134" s="2"/>
      <c r="B134" s="2"/>
      <c r="C134" s="2"/>
      <c r="D134" s="2"/>
      <c r="E134" s="2"/>
      <c r="F134" s="2"/>
      <c r="G134" s="2"/>
      <c r="H134" s="2"/>
      <c r="I134" s="2"/>
      <c r="J134" s="2"/>
      <c r="K134" s="2"/>
      <c r="L134" s="2"/>
      <c r="M134" s="2"/>
      <c r="N134" s="2"/>
      <c r="O134" s="2"/>
      <c r="P134" s="2"/>
      <c r="Q134" s="2"/>
      <c r="R134" s="2"/>
      <c r="S134" s="2"/>
    </row>
    <row r="135" spans="1:19" ht="15.75" customHeight="1" x14ac:dyDescent="0.2">
      <c r="A135" s="2"/>
      <c r="B135" s="2"/>
      <c r="C135" s="2"/>
      <c r="D135" s="2"/>
      <c r="E135" s="2"/>
      <c r="F135" s="2"/>
      <c r="G135" s="2"/>
      <c r="H135" s="2"/>
      <c r="I135" s="2"/>
      <c r="J135" s="2"/>
      <c r="K135" s="2"/>
      <c r="L135" s="2"/>
      <c r="M135" s="2"/>
      <c r="N135" s="2"/>
      <c r="O135" s="2"/>
      <c r="P135" s="2"/>
      <c r="Q135" s="2"/>
      <c r="R135" s="2"/>
      <c r="S135" s="2"/>
    </row>
    <row r="136" spans="1:19" ht="15.75" customHeight="1" x14ac:dyDescent="0.2">
      <c r="A136" s="2"/>
      <c r="B136" s="2"/>
      <c r="C136" s="2"/>
      <c r="D136" s="2"/>
      <c r="E136" s="2"/>
      <c r="F136" s="2"/>
      <c r="G136" s="2"/>
      <c r="H136" s="2"/>
      <c r="I136" s="2"/>
      <c r="J136" s="2"/>
      <c r="K136" s="2"/>
      <c r="L136" s="2"/>
      <c r="M136" s="2"/>
      <c r="N136" s="2"/>
      <c r="O136" s="2"/>
      <c r="P136" s="2"/>
      <c r="Q136" s="2"/>
      <c r="R136" s="2"/>
      <c r="S136" s="2"/>
    </row>
    <row r="137" spans="1:19" ht="15.75" customHeight="1" x14ac:dyDescent="0.2">
      <c r="A137" s="2"/>
      <c r="B137" s="2"/>
      <c r="C137" s="2"/>
      <c r="D137" s="2"/>
      <c r="E137" s="2"/>
      <c r="F137" s="2"/>
      <c r="G137" s="2"/>
      <c r="H137" s="2"/>
      <c r="I137" s="2"/>
      <c r="J137" s="2"/>
      <c r="K137" s="2"/>
      <c r="L137" s="2"/>
      <c r="M137" s="2"/>
      <c r="N137" s="2"/>
      <c r="O137" s="2"/>
      <c r="P137" s="2"/>
      <c r="Q137" s="2"/>
      <c r="R137" s="2"/>
      <c r="S137" s="2"/>
    </row>
    <row r="138" spans="1:19" ht="15.75" customHeight="1" x14ac:dyDescent="0.2">
      <c r="A138" s="2"/>
      <c r="B138" s="2"/>
      <c r="C138" s="2"/>
      <c r="D138" s="2"/>
      <c r="E138" s="2"/>
      <c r="F138" s="2"/>
      <c r="G138" s="2"/>
      <c r="H138" s="2"/>
      <c r="I138" s="2"/>
      <c r="J138" s="2"/>
      <c r="K138" s="2"/>
      <c r="L138" s="2"/>
      <c r="M138" s="2"/>
      <c r="N138" s="2"/>
      <c r="O138" s="2"/>
      <c r="P138" s="2"/>
      <c r="Q138" s="2"/>
      <c r="R138" s="2"/>
      <c r="S138" s="2"/>
    </row>
    <row r="139" spans="1:19" ht="15.75" customHeight="1" x14ac:dyDescent="0.2">
      <c r="A139" s="2"/>
      <c r="B139" s="2"/>
      <c r="C139" s="2"/>
      <c r="D139" s="2"/>
      <c r="E139" s="2"/>
      <c r="F139" s="2"/>
      <c r="G139" s="2"/>
      <c r="H139" s="2"/>
      <c r="I139" s="2"/>
      <c r="J139" s="2"/>
      <c r="K139" s="2"/>
      <c r="L139" s="2"/>
      <c r="M139" s="2"/>
      <c r="N139" s="2"/>
      <c r="O139" s="2"/>
      <c r="P139" s="2"/>
      <c r="Q139" s="2"/>
      <c r="R139" s="2"/>
      <c r="S139" s="2"/>
    </row>
    <row r="140" spans="1:19" ht="15.75" customHeight="1" x14ac:dyDescent="0.2">
      <c r="A140" s="2"/>
      <c r="B140" s="2"/>
      <c r="C140" s="2"/>
      <c r="D140" s="2"/>
      <c r="E140" s="2"/>
      <c r="F140" s="2"/>
      <c r="G140" s="2"/>
      <c r="H140" s="2"/>
      <c r="I140" s="2"/>
      <c r="J140" s="2"/>
      <c r="K140" s="2"/>
      <c r="L140" s="2"/>
      <c r="M140" s="2"/>
      <c r="N140" s="2"/>
      <c r="O140" s="2"/>
      <c r="P140" s="2"/>
      <c r="Q140" s="2"/>
      <c r="R140" s="2"/>
      <c r="S140" s="2"/>
    </row>
    <row r="141" spans="1:19" ht="15.75" customHeight="1" x14ac:dyDescent="0.2">
      <c r="A141" s="2"/>
      <c r="B141" s="2"/>
      <c r="C141" s="2"/>
      <c r="D141" s="2"/>
      <c r="E141" s="2"/>
      <c r="F141" s="2"/>
      <c r="G141" s="2"/>
      <c r="H141" s="2"/>
      <c r="I141" s="2"/>
      <c r="J141" s="2"/>
      <c r="K141" s="2"/>
      <c r="L141" s="2"/>
      <c r="M141" s="2"/>
      <c r="N141" s="2"/>
      <c r="O141" s="2"/>
      <c r="P141" s="2"/>
      <c r="Q141" s="2"/>
      <c r="R141" s="2"/>
      <c r="S141" s="2"/>
    </row>
    <row r="142" spans="1:19" ht="15.75" customHeight="1" x14ac:dyDescent="0.2">
      <c r="A142" s="2"/>
      <c r="B142" s="2"/>
      <c r="C142" s="2"/>
      <c r="D142" s="2"/>
      <c r="E142" s="2"/>
      <c r="F142" s="2"/>
      <c r="G142" s="2"/>
      <c r="H142" s="2"/>
      <c r="I142" s="2"/>
      <c r="J142" s="2"/>
      <c r="K142" s="2"/>
      <c r="L142" s="2"/>
      <c r="M142" s="2"/>
      <c r="N142" s="2"/>
      <c r="O142" s="2"/>
      <c r="P142" s="2"/>
      <c r="Q142" s="2"/>
      <c r="R142" s="2"/>
      <c r="S142" s="2"/>
    </row>
    <row r="143" spans="1:19" ht="15.75" customHeight="1" x14ac:dyDescent="0.2">
      <c r="A143" s="2"/>
      <c r="B143" s="2"/>
      <c r="C143" s="2"/>
      <c r="D143" s="2"/>
      <c r="E143" s="2"/>
      <c r="F143" s="2"/>
      <c r="G143" s="2"/>
      <c r="H143" s="2"/>
      <c r="I143" s="2"/>
      <c r="J143" s="2"/>
      <c r="K143" s="2"/>
      <c r="L143" s="2"/>
      <c r="M143" s="2"/>
      <c r="N143" s="2"/>
      <c r="O143" s="2"/>
      <c r="P143" s="2"/>
      <c r="Q143" s="2"/>
      <c r="R143" s="2"/>
      <c r="S143" s="2"/>
    </row>
    <row r="144" spans="1:19" ht="15.75" customHeight="1" x14ac:dyDescent="0.2">
      <c r="A144" s="2"/>
      <c r="B144" s="2"/>
      <c r="C144" s="2"/>
      <c r="D144" s="2"/>
      <c r="E144" s="2"/>
      <c r="F144" s="2"/>
      <c r="G144" s="2"/>
      <c r="H144" s="2"/>
      <c r="I144" s="2"/>
      <c r="J144" s="2"/>
      <c r="K144" s="2"/>
      <c r="L144" s="2"/>
      <c r="M144" s="2"/>
      <c r="N144" s="2"/>
      <c r="O144" s="2"/>
      <c r="P144" s="2"/>
      <c r="Q144" s="2"/>
      <c r="R144" s="2"/>
      <c r="S144" s="2"/>
    </row>
    <row r="145" spans="1:19" ht="15.75" customHeight="1" x14ac:dyDescent="0.2">
      <c r="A145" s="2"/>
      <c r="B145" s="2"/>
      <c r="C145" s="2"/>
      <c r="D145" s="2"/>
      <c r="E145" s="2"/>
      <c r="F145" s="2"/>
      <c r="G145" s="2"/>
      <c r="H145" s="2"/>
      <c r="I145" s="2"/>
      <c r="J145" s="2"/>
      <c r="K145" s="2"/>
      <c r="L145" s="2"/>
      <c r="M145" s="2"/>
      <c r="N145" s="2"/>
      <c r="O145" s="2"/>
      <c r="P145" s="2"/>
      <c r="Q145" s="2"/>
      <c r="R145" s="2"/>
      <c r="S145" s="2"/>
    </row>
    <row r="146" spans="1:19" ht="15.75" customHeight="1" x14ac:dyDescent="0.2">
      <c r="A146" s="2"/>
      <c r="B146" s="2"/>
      <c r="C146" s="2"/>
      <c r="D146" s="2"/>
      <c r="E146" s="2"/>
      <c r="F146" s="2"/>
      <c r="G146" s="2"/>
      <c r="H146" s="2"/>
      <c r="I146" s="2"/>
      <c r="J146" s="2"/>
      <c r="K146" s="2"/>
      <c r="L146" s="2"/>
      <c r="M146" s="2"/>
      <c r="N146" s="2"/>
      <c r="O146" s="2"/>
      <c r="P146" s="2"/>
      <c r="Q146" s="2"/>
      <c r="R146" s="2"/>
      <c r="S146" s="2"/>
    </row>
    <row r="147" spans="1:19" ht="15.75" customHeight="1" x14ac:dyDescent="0.2">
      <c r="A147" s="2"/>
      <c r="B147" s="2"/>
      <c r="C147" s="2"/>
      <c r="D147" s="2"/>
      <c r="E147" s="2"/>
      <c r="F147" s="2"/>
      <c r="G147" s="2"/>
      <c r="H147" s="2"/>
      <c r="I147" s="2"/>
      <c r="J147" s="2"/>
      <c r="K147" s="2"/>
      <c r="L147" s="2"/>
      <c r="M147" s="2"/>
      <c r="N147" s="2"/>
      <c r="O147" s="2"/>
      <c r="P147" s="2"/>
      <c r="Q147" s="2"/>
      <c r="R147" s="2"/>
      <c r="S147" s="2"/>
    </row>
    <row r="148" spans="1:19" ht="15.75" customHeight="1" x14ac:dyDescent="0.2">
      <c r="A148" s="2"/>
      <c r="B148" s="2"/>
      <c r="C148" s="2"/>
      <c r="D148" s="2"/>
      <c r="E148" s="2"/>
      <c r="F148" s="2"/>
      <c r="G148" s="2"/>
      <c r="H148" s="2"/>
      <c r="I148" s="2"/>
      <c r="J148" s="2"/>
      <c r="K148" s="2"/>
      <c r="L148" s="2"/>
      <c r="M148" s="2"/>
      <c r="N148" s="2"/>
      <c r="O148" s="2"/>
      <c r="P148" s="2"/>
      <c r="Q148" s="2"/>
      <c r="R148" s="2"/>
      <c r="S148" s="2"/>
    </row>
    <row r="149" spans="1:19" ht="15.75" customHeight="1" x14ac:dyDescent="0.2">
      <c r="A149" s="2"/>
      <c r="B149" s="2"/>
      <c r="C149" s="2"/>
      <c r="D149" s="2"/>
      <c r="E149" s="2"/>
      <c r="F149" s="2"/>
      <c r="G149" s="2"/>
      <c r="H149" s="2"/>
      <c r="I149" s="2"/>
      <c r="J149" s="2"/>
      <c r="K149" s="2"/>
      <c r="L149" s="2"/>
      <c r="M149" s="2"/>
      <c r="N149" s="2"/>
      <c r="O149" s="2"/>
      <c r="P149" s="2"/>
      <c r="Q149" s="2"/>
      <c r="R149" s="2"/>
      <c r="S149" s="2"/>
    </row>
    <row r="150" spans="1:19" ht="15.75" customHeight="1" x14ac:dyDescent="0.2">
      <c r="A150" s="2"/>
      <c r="B150" s="2"/>
      <c r="C150" s="2"/>
      <c r="D150" s="2"/>
      <c r="E150" s="2"/>
      <c r="F150" s="2"/>
      <c r="G150" s="2"/>
      <c r="H150" s="2"/>
      <c r="I150" s="2"/>
      <c r="J150" s="2"/>
      <c r="K150" s="2"/>
      <c r="L150" s="2"/>
      <c r="M150" s="2"/>
      <c r="N150" s="2"/>
      <c r="O150" s="2"/>
      <c r="P150" s="2"/>
      <c r="Q150" s="2"/>
      <c r="R150" s="2"/>
      <c r="S150" s="2"/>
    </row>
    <row r="151" spans="1:19" ht="15.75" customHeight="1" x14ac:dyDescent="0.2">
      <c r="A151" s="2"/>
      <c r="B151" s="2"/>
      <c r="C151" s="2"/>
      <c r="D151" s="2"/>
      <c r="E151" s="2"/>
      <c r="F151" s="2"/>
      <c r="G151" s="2"/>
      <c r="H151" s="2"/>
      <c r="I151" s="2"/>
      <c r="J151" s="2"/>
      <c r="K151" s="2"/>
      <c r="L151" s="2"/>
      <c r="M151" s="2"/>
      <c r="N151" s="2"/>
      <c r="O151" s="2"/>
      <c r="P151" s="2"/>
      <c r="Q151" s="2"/>
      <c r="R151" s="2"/>
      <c r="S151" s="2"/>
    </row>
    <row r="152" spans="1:19" ht="15.75" customHeight="1" x14ac:dyDescent="0.2">
      <c r="A152" s="2"/>
      <c r="B152" s="2"/>
      <c r="C152" s="2"/>
      <c r="D152" s="2"/>
      <c r="E152" s="2"/>
      <c r="F152" s="2"/>
      <c r="G152" s="2"/>
      <c r="H152" s="2"/>
      <c r="I152" s="2"/>
      <c r="J152" s="2"/>
      <c r="K152" s="2"/>
      <c r="L152" s="2"/>
      <c r="M152" s="2"/>
      <c r="N152" s="2"/>
      <c r="O152" s="2"/>
      <c r="P152" s="2"/>
      <c r="Q152" s="2"/>
      <c r="R152" s="2"/>
      <c r="S152" s="2"/>
    </row>
    <row r="153" spans="1:19" ht="15.75" customHeight="1" x14ac:dyDescent="0.2">
      <c r="A153" s="2"/>
      <c r="B153" s="2"/>
      <c r="C153" s="2"/>
      <c r="D153" s="2"/>
      <c r="E153" s="2"/>
      <c r="F153" s="2"/>
      <c r="G153" s="2"/>
      <c r="H153" s="2"/>
      <c r="I153" s="2"/>
      <c r="J153" s="2"/>
      <c r="K153" s="2"/>
      <c r="L153" s="2"/>
      <c r="M153" s="2"/>
      <c r="N153" s="2"/>
      <c r="O153" s="2"/>
      <c r="P153" s="2"/>
      <c r="Q153" s="2"/>
      <c r="R153" s="2"/>
      <c r="S153" s="2"/>
    </row>
    <row r="154" spans="1:19" ht="15.75" customHeight="1" x14ac:dyDescent="0.2">
      <c r="A154" s="2"/>
      <c r="B154" s="2"/>
      <c r="C154" s="2"/>
      <c r="D154" s="2"/>
      <c r="E154" s="2"/>
      <c r="F154" s="2"/>
      <c r="G154" s="2"/>
      <c r="H154" s="2"/>
      <c r="I154" s="2"/>
      <c r="J154" s="2"/>
      <c r="K154" s="2"/>
      <c r="L154" s="2"/>
      <c r="M154" s="2"/>
      <c r="N154" s="2"/>
      <c r="O154" s="2"/>
      <c r="P154" s="2"/>
      <c r="Q154" s="2"/>
      <c r="R154" s="2"/>
      <c r="S154" s="2"/>
    </row>
    <row r="155" spans="1:19" ht="15.75" customHeight="1" x14ac:dyDescent="0.2">
      <c r="A155" s="2"/>
      <c r="B155" s="2"/>
      <c r="C155" s="2"/>
      <c r="D155" s="2"/>
      <c r="E155" s="2"/>
      <c r="F155" s="2"/>
      <c r="G155" s="2"/>
      <c r="H155" s="2"/>
      <c r="I155" s="2"/>
      <c r="J155" s="2"/>
      <c r="K155" s="2"/>
      <c r="L155" s="2"/>
      <c r="M155" s="2"/>
      <c r="N155" s="2"/>
      <c r="O155" s="2"/>
      <c r="P155" s="2"/>
      <c r="Q155" s="2"/>
      <c r="R155" s="2"/>
      <c r="S155" s="2"/>
    </row>
    <row r="156" spans="1:19" ht="15.75" customHeight="1" x14ac:dyDescent="0.2">
      <c r="A156" s="2"/>
      <c r="B156" s="2"/>
      <c r="C156" s="2"/>
      <c r="D156" s="2"/>
      <c r="E156" s="2"/>
      <c r="F156" s="2"/>
      <c r="G156" s="2"/>
      <c r="H156" s="2"/>
      <c r="I156" s="2"/>
      <c r="J156" s="2"/>
      <c r="K156" s="2"/>
      <c r="L156" s="2"/>
      <c r="M156" s="2"/>
      <c r="N156" s="2"/>
      <c r="O156" s="2"/>
      <c r="P156" s="2"/>
      <c r="Q156" s="2"/>
      <c r="R156" s="2"/>
      <c r="S156" s="2"/>
    </row>
    <row r="157" spans="1:19" ht="15.75" customHeight="1" x14ac:dyDescent="0.2">
      <c r="A157" s="2"/>
      <c r="B157" s="2"/>
      <c r="C157" s="2"/>
      <c r="D157" s="2"/>
      <c r="E157" s="2"/>
      <c r="F157" s="2"/>
      <c r="G157" s="2"/>
      <c r="H157" s="2"/>
      <c r="I157" s="2"/>
      <c r="J157" s="2"/>
      <c r="K157" s="2"/>
      <c r="L157" s="2"/>
      <c r="M157" s="2"/>
      <c r="N157" s="2"/>
      <c r="O157" s="2"/>
      <c r="P157" s="2"/>
      <c r="Q157" s="2"/>
      <c r="R157" s="2"/>
      <c r="S157" s="2"/>
    </row>
    <row r="158" spans="1:19" ht="15.75" customHeight="1" x14ac:dyDescent="0.2">
      <c r="A158" s="2"/>
      <c r="B158" s="2"/>
      <c r="C158" s="2"/>
      <c r="D158" s="2"/>
      <c r="E158" s="2"/>
      <c r="F158" s="2"/>
      <c r="G158" s="2"/>
      <c r="H158" s="2"/>
      <c r="I158" s="2"/>
      <c r="J158" s="2"/>
      <c r="K158" s="2"/>
      <c r="L158" s="2"/>
      <c r="M158" s="2"/>
      <c r="N158" s="2"/>
      <c r="O158" s="2"/>
      <c r="P158" s="2"/>
      <c r="Q158" s="2"/>
      <c r="R158" s="2"/>
      <c r="S158" s="2"/>
    </row>
    <row r="159" spans="1:19" ht="15.75" customHeight="1" x14ac:dyDescent="0.2">
      <c r="A159" s="2"/>
      <c r="B159" s="2"/>
      <c r="C159" s="2"/>
      <c r="D159" s="2"/>
      <c r="E159" s="2"/>
      <c r="F159" s="2"/>
      <c r="G159" s="2"/>
      <c r="H159" s="2"/>
      <c r="I159" s="2"/>
      <c r="J159" s="2"/>
      <c r="K159" s="2"/>
      <c r="L159" s="2"/>
      <c r="M159" s="2"/>
      <c r="N159" s="2"/>
      <c r="O159" s="2"/>
      <c r="P159" s="2"/>
      <c r="Q159" s="2"/>
      <c r="R159" s="2"/>
      <c r="S159" s="2"/>
    </row>
    <row r="160" spans="1:19" ht="15.75" customHeight="1" x14ac:dyDescent="0.2">
      <c r="A160" s="2"/>
      <c r="B160" s="2"/>
      <c r="C160" s="2"/>
      <c r="D160" s="2"/>
      <c r="E160" s="2"/>
      <c r="F160" s="2"/>
      <c r="G160" s="2"/>
      <c r="H160" s="2"/>
      <c r="I160" s="2"/>
      <c r="J160" s="2"/>
      <c r="K160" s="2"/>
      <c r="L160" s="2"/>
      <c r="M160" s="2"/>
      <c r="N160" s="2"/>
      <c r="O160" s="2"/>
      <c r="P160" s="2"/>
      <c r="Q160" s="2"/>
      <c r="R160" s="2"/>
      <c r="S160" s="2"/>
    </row>
    <row r="161" spans="1:19" ht="15.75" customHeight="1" x14ac:dyDescent="0.2">
      <c r="A161" s="2"/>
      <c r="B161" s="2"/>
      <c r="C161" s="2"/>
      <c r="D161" s="2"/>
      <c r="E161" s="2"/>
      <c r="F161" s="2"/>
      <c r="G161" s="2"/>
      <c r="H161" s="2"/>
      <c r="I161" s="2"/>
      <c r="J161" s="2"/>
      <c r="K161" s="2"/>
      <c r="L161" s="2"/>
      <c r="M161" s="2"/>
      <c r="N161" s="2"/>
      <c r="O161" s="2"/>
      <c r="P161" s="2"/>
      <c r="Q161" s="2"/>
      <c r="R161" s="2"/>
      <c r="S161" s="2"/>
    </row>
    <row r="162" spans="1:19" ht="15.75" customHeight="1" x14ac:dyDescent="0.2">
      <c r="A162" s="2"/>
      <c r="B162" s="2"/>
      <c r="C162" s="2"/>
      <c r="D162" s="2"/>
      <c r="E162" s="2"/>
      <c r="F162" s="2"/>
      <c r="G162" s="2"/>
      <c r="H162" s="2"/>
      <c r="I162" s="2"/>
      <c r="J162" s="2"/>
      <c r="K162" s="2"/>
      <c r="L162" s="2"/>
      <c r="M162" s="2"/>
      <c r="N162" s="2"/>
      <c r="O162" s="2"/>
      <c r="P162" s="2"/>
      <c r="Q162" s="2"/>
      <c r="R162" s="2"/>
      <c r="S162" s="2"/>
    </row>
    <row r="163" spans="1:19" ht="15.75" customHeight="1" x14ac:dyDescent="0.2">
      <c r="A163" s="2"/>
      <c r="B163" s="2"/>
      <c r="C163" s="2"/>
      <c r="D163" s="2"/>
      <c r="E163" s="2"/>
      <c r="F163" s="2"/>
      <c r="G163" s="2"/>
      <c r="H163" s="2"/>
      <c r="I163" s="2"/>
      <c r="J163" s="2"/>
      <c r="K163" s="2"/>
      <c r="L163" s="2"/>
      <c r="M163" s="2"/>
      <c r="N163" s="2"/>
      <c r="O163" s="2"/>
      <c r="P163" s="2"/>
      <c r="Q163" s="2"/>
      <c r="R163" s="2"/>
      <c r="S163" s="2"/>
    </row>
    <row r="164" spans="1:19" ht="15.75" customHeight="1" x14ac:dyDescent="0.2">
      <c r="A164" s="2"/>
      <c r="B164" s="2"/>
      <c r="C164" s="2"/>
      <c r="D164" s="2"/>
      <c r="E164" s="2"/>
      <c r="F164" s="2"/>
      <c r="G164" s="2"/>
      <c r="H164" s="2"/>
      <c r="I164" s="2"/>
      <c r="J164" s="2"/>
      <c r="K164" s="2"/>
      <c r="L164" s="2"/>
      <c r="M164" s="2"/>
      <c r="N164" s="2"/>
      <c r="O164" s="2"/>
      <c r="P164" s="2"/>
      <c r="Q164" s="2"/>
      <c r="R164" s="2"/>
      <c r="S164" s="2"/>
    </row>
    <row r="165" spans="1:19" ht="15.75" customHeight="1" x14ac:dyDescent="0.2">
      <c r="A165" s="2"/>
      <c r="B165" s="2"/>
      <c r="C165" s="2"/>
      <c r="D165" s="2"/>
      <c r="E165" s="2"/>
      <c r="F165" s="2"/>
      <c r="G165" s="2"/>
      <c r="H165" s="2"/>
      <c r="I165" s="2"/>
      <c r="J165" s="2"/>
      <c r="K165" s="2"/>
      <c r="L165" s="2"/>
      <c r="M165" s="2"/>
      <c r="N165" s="2"/>
      <c r="O165" s="2"/>
      <c r="P165" s="2"/>
      <c r="Q165" s="2"/>
      <c r="R165" s="2"/>
      <c r="S165" s="2"/>
    </row>
    <row r="166" spans="1:19" ht="15.75" customHeight="1" x14ac:dyDescent="0.2">
      <c r="A166" s="2"/>
      <c r="B166" s="2"/>
      <c r="C166" s="2"/>
      <c r="D166" s="2"/>
      <c r="E166" s="2"/>
      <c r="F166" s="2"/>
      <c r="G166" s="2"/>
      <c r="H166" s="2"/>
      <c r="I166" s="2"/>
      <c r="J166" s="2"/>
      <c r="K166" s="2"/>
      <c r="L166" s="2"/>
      <c r="M166" s="2"/>
      <c r="N166" s="2"/>
      <c r="O166" s="2"/>
      <c r="P166" s="2"/>
      <c r="Q166" s="2"/>
      <c r="R166" s="2"/>
      <c r="S166" s="2"/>
    </row>
    <row r="167" spans="1:19" ht="15.75" customHeight="1" x14ac:dyDescent="0.2">
      <c r="A167" s="2"/>
      <c r="B167" s="2"/>
      <c r="C167" s="2"/>
      <c r="D167" s="2"/>
      <c r="E167" s="2"/>
      <c r="F167" s="2"/>
      <c r="G167" s="2"/>
      <c r="H167" s="2"/>
      <c r="I167" s="2"/>
      <c r="J167" s="2"/>
      <c r="K167" s="2"/>
      <c r="L167" s="2"/>
      <c r="M167" s="2"/>
      <c r="N167" s="2"/>
      <c r="O167" s="2"/>
      <c r="P167" s="2"/>
      <c r="Q167" s="2"/>
      <c r="R167" s="2"/>
      <c r="S167" s="2"/>
    </row>
    <row r="168" spans="1:19" ht="15.75" customHeight="1" x14ac:dyDescent="0.2">
      <c r="A168" s="2"/>
      <c r="B168" s="2"/>
      <c r="C168" s="2"/>
      <c r="D168" s="2"/>
      <c r="E168" s="2"/>
      <c r="F168" s="2"/>
      <c r="G168" s="2"/>
      <c r="H168" s="2"/>
      <c r="I168" s="2"/>
      <c r="J168" s="2"/>
      <c r="K168" s="2"/>
      <c r="L168" s="2"/>
      <c r="M168" s="2"/>
      <c r="N168" s="2"/>
      <c r="O168" s="2"/>
      <c r="P168" s="2"/>
      <c r="Q168" s="2"/>
      <c r="R168" s="2"/>
      <c r="S168" s="2"/>
    </row>
    <row r="169" spans="1:19" ht="15.75" customHeight="1" x14ac:dyDescent="0.2">
      <c r="A169" s="2"/>
      <c r="B169" s="2"/>
      <c r="C169" s="2"/>
      <c r="D169" s="2"/>
      <c r="E169" s="2"/>
      <c r="F169" s="2"/>
      <c r="G169" s="2"/>
      <c r="H169" s="2"/>
      <c r="I169" s="2"/>
      <c r="J169" s="2"/>
      <c r="K169" s="2"/>
      <c r="L169" s="2"/>
      <c r="M169" s="2"/>
      <c r="N169" s="2"/>
      <c r="O169" s="2"/>
      <c r="P169" s="2"/>
      <c r="Q169" s="2"/>
      <c r="R169" s="2"/>
      <c r="S169" s="2"/>
    </row>
    <row r="170" spans="1:19" ht="15.75" customHeight="1" x14ac:dyDescent="0.2">
      <c r="A170" s="2"/>
      <c r="B170" s="2"/>
      <c r="C170" s="2"/>
      <c r="D170" s="2"/>
      <c r="E170" s="2"/>
      <c r="F170" s="2"/>
      <c r="G170" s="2"/>
      <c r="H170" s="2"/>
      <c r="I170" s="2"/>
      <c r="J170" s="2"/>
      <c r="K170" s="2"/>
      <c r="L170" s="2"/>
      <c r="M170" s="2"/>
      <c r="N170" s="2"/>
      <c r="O170" s="2"/>
      <c r="P170" s="2"/>
      <c r="Q170" s="2"/>
      <c r="R170" s="2"/>
      <c r="S170" s="2"/>
    </row>
    <row r="171" spans="1:19" ht="15.75" customHeight="1" x14ac:dyDescent="0.2">
      <c r="A171" s="2"/>
      <c r="B171" s="2"/>
      <c r="C171" s="2"/>
      <c r="D171" s="2"/>
      <c r="E171" s="2"/>
      <c r="F171" s="2"/>
      <c r="G171" s="2"/>
      <c r="H171" s="2"/>
      <c r="I171" s="2"/>
      <c r="J171" s="2"/>
      <c r="K171" s="2"/>
      <c r="L171" s="2"/>
      <c r="M171" s="2"/>
      <c r="N171" s="2"/>
      <c r="O171" s="2"/>
      <c r="P171" s="2"/>
      <c r="Q171" s="2"/>
      <c r="R171" s="2"/>
      <c r="S171" s="2"/>
    </row>
    <row r="172" spans="1:19" ht="15.75" customHeight="1" x14ac:dyDescent="0.2">
      <c r="A172" s="2"/>
      <c r="B172" s="2"/>
      <c r="C172" s="2"/>
      <c r="D172" s="2"/>
      <c r="E172" s="2"/>
      <c r="F172" s="2"/>
      <c r="G172" s="2"/>
      <c r="H172" s="2"/>
      <c r="I172" s="2"/>
      <c r="J172" s="2"/>
      <c r="K172" s="2"/>
      <c r="L172" s="2"/>
      <c r="M172" s="2"/>
      <c r="N172" s="2"/>
      <c r="O172" s="2"/>
      <c r="P172" s="2"/>
      <c r="Q172" s="2"/>
      <c r="R172" s="2"/>
      <c r="S172" s="2"/>
    </row>
    <row r="173" spans="1:19" ht="15.75" customHeight="1" x14ac:dyDescent="0.2">
      <c r="A173" s="2"/>
      <c r="B173" s="2"/>
      <c r="C173" s="2"/>
      <c r="D173" s="2"/>
      <c r="E173" s="2"/>
      <c r="F173" s="2"/>
      <c r="G173" s="2"/>
      <c r="H173" s="2"/>
      <c r="I173" s="2"/>
      <c r="J173" s="2"/>
      <c r="K173" s="2"/>
      <c r="L173" s="2"/>
      <c r="M173" s="2"/>
      <c r="N173" s="2"/>
      <c r="O173" s="2"/>
      <c r="P173" s="2"/>
      <c r="Q173" s="2"/>
      <c r="R173" s="2"/>
      <c r="S173" s="2"/>
    </row>
    <row r="174" spans="1:19" ht="15.75" customHeight="1" x14ac:dyDescent="0.2">
      <c r="A174" s="2"/>
      <c r="B174" s="2"/>
      <c r="C174" s="2"/>
      <c r="D174" s="2"/>
      <c r="E174" s="2"/>
      <c r="F174" s="2"/>
      <c r="G174" s="2"/>
      <c r="H174" s="2"/>
      <c r="I174" s="2"/>
      <c r="J174" s="2"/>
      <c r="K174" s="2"/>
      <c r="L174" s="2"/>
      <c r="M174" s="2"/>
      <c r="N174" s="2"/>
      <c r="O174" s="2"/>
      <c r="P174" s="2"/>
      <c r="Q174" s="2"/>
      <c r="R174" s="2"/>
      <c r="S174" s="2"/>
    </row>
    <row r="175" spans="1:19" ht="15.75" customHeight="1" x14ac:dyDescent="0.2">
      <c r="A175" s="2"/>
      <c r="B175" s="2"/>
      <c r="C175" s="2"/>
      <c r="D175" s="2"/>
      <c r="E175" s="2"/>
      <c r="F175" s="2"/>
      <c r="G175" s="2"/>
      <c r="H175" s="2"/>
      <c r="I175" s="2"/>
      <c r="J175" s="2"/>
      <c r="K175" s="2"/>
      <c r="L175" s="2"/>
      <c r="M175" s="2"/>
      <c r="N175" s="2"/>
      <c r="O175" s="2"/>
      <c r="P175" s="2"/>
      <c r="Q175" s="2"/>
      <c r="R175" s="2"/>
      <c r="S175" s="2"/>
    </row>
    <row r="176" spans="1:19" ht="15.75" customHeight="1" x14ac:dyDescent="0.2">
      <c r="A176" s="2"/>
      <c r="B176" s="2"/>
      <c r="C176" s="2"/>
      <c r="D176" s="2"/>
      <c r="E176" s="2"/>
      <c r="F176" s="2"/>
      <c r="G176" s="2"/>
      <c r="H176" s="2"/>
      <c r="I176" s="2"/>
      <c r="J176" s="2"/>
      <c r="K176" s="2"/>
      <c r="L176" s="2"/>
      <c r="M176" s="2"/>
      <c r="N176" s="2"/>
      <c r="O176" s="2"/>
      <c r="P176" s="2"/>
      <c r="Q176" s="2"/>
      <c r="R176" s="2"/>
      <c r="S176" s="2"/>
    </row>
    <row r="177" spans="1:19" ht="15.75" customHeight="1" x14ac:dyDescent="0.2">
      <c r="A177" s="2"/>
      <c r="B177" s="2"/>
      <c r="C177" s="2"/>
      <c r="D177" s="2"/>
      <c r="E177" s="2"/>
      <c r="F177" s="2"/>
      <c r="G177" s="2"/>
      <c r="H177" s="2"/>
      <c r="I177" s="2"/>
      <c r="J177" s="2"/>
      <c r="K177" s="2"/>
      <c r="L177" s="2"/>
      <c r="M177" s="2"/>
      <c r="N177" s="2"/>
      <c r="O177" s="2"/>
      <c r="P177" s="2"/>
      <c r="Q177" s="2"/>
      <c r="R177" s="2"/>
      <c r="S177" s="2"/>
    </row>
    <row r="178" spans="1:19" ht="15.75" customHeight="1" x14ac:dyDescent="0.2">
      <c r="A178" s="2"/>
      <c r="B178" s="2"/>
      <c r="C178" s="2"/>
      <c r="D178" s="2"/>
      <c r="E178" s="2"/>
      <c r="F178" s="2"/>
      <c r="G178" s="2"/>
      <c r="H178" s="2"/>
      <c r="I178" s="2"/>
      <c r="J178" s="2"/>
      <c r="K178" s="2"/>
      <c r="L178" s="2"/>
      <c r="M178" s="2"/>
      <c r="N178" s="2"/>
      <c r="O178" s="2"/>
      <c r="P178" s="2"/>
      <c r="Q178" s="2"/>
      <c r="R178" s="2"/>
      <c r="S178" s="2"/>
    </row>
    <row r="179" spans="1:19" ht="15.75" customHeight="1" x14ac:dyDescent="0.2">
      <c r="A179" s="2"/>
      <c r="B179" s="2"/>
      <c r="C179" s="2"/>
      <c r="D179" s="2"/>
      <c r="E179" s="2"/>
      <c r="F179" s="2"/>
      <c r="G179" s="2"/>
      <c r="H179" s="2"/>
      <c r="I179" s="2"/>
      <c r="J179" s="2"/>
      <c r="K179" s="2"/>
      <c r="L179" s="2"/>
      <c r="M179" s="2"/>
      <c r="N179" s="2"/>
      <c r="O179" s="2"/>
      <c r="P179" s="2"/>
      <c r="Q179" s="2"/>
      <c r="R179" s="2"/>
      <c r="S179" s="2"/>
    </row>
    <row r="180" spans="1:19" ht="15.75" customHeight="1" x14ac:dyDescent="0.2">
      <c r="A180" s="2"/>
      <c r="B180" s="2"/>
      <c r="C180" s="2"/>
      <c r="D180" s="2"/>
      <c r="E180" s="2"/>
      <c r="F180" s="2"/>
      <c r="G180" s="2"/>
      <c r="H180" s="2"/>
      <c r="I180" s="2"/>
      <c r="J180" s="2"/>
      <c r="K180" s="2"/>
      <c r="L180" s="2"/>
      <c r="M180" s="2"/>
      <c r="N180" s="2"/>
      <c r="O180" s="2"/>
      <c r="P180" s="2"/>
      <c r="Q180" s="2"/>
      <c r="R180" s="2"/>
      <c r="S180" s="2"/>
    </row>
    <row r="181" spans="1:19" ht="15.75" customHeight="1" x14ac:dyDescent="0.2">
      <c r="A181" s="2"/>
      <c r="B181" s="2"/>
      <c r="C181" s="2"/>
      <c r="D181" s="2"/>
      <c r="E181" s="2"/>
      <c r="F181" s="2"/>
      <c r="G181" s="2"/>
      <c r="H181" s="2"/>
      <c r="I181" s="2"/>
      <c r="J181" s="2"/>
      <c r="K181" s="2"/>
      <c r="L181" s="2"/>
      <c r="M181" s="2"/>
      <c r="N181" s="2"/>
      <c r="O181" s="2"/>
      <c r="P181" s="2"/>
      <c r="Q181" s="2"/>
      <c r="R181" s="2"/>
      <c r="S181" s="2"/>
    </row>
    <row r="182" spans="1:19" ht="15.75" customHeight="1" x14ac:dyDescent="0.2">
      <c r="A182" s="2"/>
      <c r="B182" s="2"/>
      <c r="C182" s="2"/>
      <c r="D182" s="2"/>
      <c r="E182" s="2"/>
      <c r="F182" s="2"/>
      <c r="G182" s="2"/>
      <c r="H182" s="2"/>
      <c r="I182" s="2"/>
      <c r="J182" s="2"/>
      <c r="K182" s="2"/>
      <c r="L182" s="2"/>
      <c r="M182" s="2"/>
      <c r="N182" s="2"/>
      <c r="O182" s="2"/>
      <c r="P182" s="2"/>
      <c r="Q182" s="2"/>
      <c r="R182" s="2"/>
      <c r="S182" s="2"/>
    </row>
    <row r="183" spans="1:19" ht="15.75" customHeight="1" x14ac:dyDescent="0.2">
      <c r="A183" s="2"/>
      <c r="B183" s="2"/>
      <c r="C183" s="2"/>
      <c r="D183" s="2"/>
      <c r="E183" s="2"/>
      <c r="F183" s="2"/>
      <c r="G183" s="2"/>
      <c r="H183" s="2"/>
      <c r="I183" s="2"/>
      <c r="J183" s="2"/>
      <c r="K183" s="2"/>
      <c r="L183" s="2"/>
      <c r="M183" s="2"/>
      <c r="N183" s="2"/>
      <c r="O183" s="2"/>
      <c r="P183" s="2"/>
      <c r="Q183" s="2"/>
      <c r="R183" s="2"/>
      <c r="S183" s="2"/>
    </row>
    <row r="184" spans="1:19" ht="15.75" customHeight="1" x14ac:dyDescent="0.2">
      <c r="A184" s="2"/>
      <c r="B184" s="2"/>
      <c r="C184" s="2"/>
      <c r="D184" s="2"/>
      <c r="E184" s="2"/>
      <c r="F184" s="2"/>
      <c r="G184" s="2"/>
      <c r="H184" s="2"/>
      <c r="I184" s="2"/>
      <c r="J184" s="2"/>
      <c r="K184" s="2"/>
      <c r="L184" s="2"/>
      <c r="M184" s="2"/>
      <c r="N184" s="2"/>
      <c r="O184" s="2"/>
      <c r="P184" s="2"/>
      <c r="Q184" s="2"/>
      <c r="R184" s="2"/>
      <c r="S184" s="2"/>
    </row>
    <row r="185" spans="1:19" ht="15.75" customHeight="1" x14ac:dyDescent="0.2">
      <c r="A185" s="2"/>
      <c r="B185" s="2"/>
      <c r="C185" s="2"/>
      <c r="D185" s="2"/>
      <c r="E185" s="2"/>
      <c r="F185" s="2"/>
      <c r="G185" s="2"/>
      <c r="H185" s="2"/>
      <c r="I185" s="2"/>
      <c r="J185" s="2"/>
      <c r="K185" s="2"/>
      <c r="L185" s="2"/>
      <c r="M185" s="2"/>
      <c r="N185" s="2"/>
      <c r="O185" s="2"/>
      <c r="P185" s="2"/>
      <c r="Q185" s="2"/>
      <c r="R185" s="2"/>
      <c r="S185" s="2"/>
    </row>
    <row r="186" spans="1:19" ht="15.75" customHeight="1" x14ac:dyDescent="0.2">
      <c r="A186" s="2"/>
      <c r="B186" s="2"/>
      <c r="C186" s="2"/>
      <c r="D186" s="2"/>
      <c r="E186" s="2"/>
      <c r="F186" s="2"/>
      <c r="G186" s="2"/>
      <c r="H186" s="2"/>
      <c r="I186" s="2"/>
      <c r="J186" s="2"/>
      <c r="K186" s="2"/>
      <c r="L186" s="2"/>
      <c r="M186" s="2"/>
      <c r="N186" s="2"/>
      <c r="O186" s="2"/>
      <c r="P186" s="2"/>
      <c r="Q186" s="2"/>
      <c r="R186" s="2"/>
      <c r="S186" s="2"/>
    </row>
    <row r="187" spans="1:19" ht="15.75" customHeight="1" x14ac:dyDescent="0.2">
      <c r="A187" s="2"/>
      <c r="B187" s="2"/>
      <c r="C187" s="2"/>
      <c r="D187" s="2"/>
      <c r="E187" s="2"/>
      <c r="F187" s="2"/>
      <c r="G187" s="2"/>
      <c r="H187" s="2"/>
      <c r="I187" s="2"/>
      <c r="J187" s="2"/>
      <c r="K187" s="2"/>
      <c r="L187" s="2"/>
      <c r="M187" s="2"/>
      <c r="N187" s="2"/>
      <c r="O187" s="2"/>
      <c r="P187" s="2"/>
      <c r="Q187" s="2"/>
      <c r="R187" s="2"/>
      <c r="S187" s="2"/>
    </row>
    <row r="188" spans="1:19" ht="15.75" customHeight="1" x14ac:dyDescent="0.2">
      <c r="A188" s="2"/>
      <c r="B188" s="2"/>
      <c r="C188" s="2"/>
      <c r="D188" s="2"/>
      <c r="E188" s="2"/>
      <c r="F188" s="2"/>
      <c r="G188" s="2"/>
      <c r="H188" s="2"/>
      <c r="I188" s="2"/>
      <c r="J188" s="2"/>
      <c r="K188" s="2"/>
      <c r="L188" s="2"/>
      <c r="M188" s="2"/>
      <c r="N188" s="2"/>
      <c r="O188" s="2"/>
      <c r="P188" s="2"/>
      <c r="Q188" s="2"/>
      <c r="R188" s="2"/>
      <c r="S188" s="2"/>
    </row>
    <row r="189" spans="1:19" ht="15.75" customHeight="1" x14ac:dyDescent="0.2">
      <c r="A189" s="2"/>
      <c r="B189" s="2"/>
      <c r="C189" s="2"/>
      <c r="D189" s="2"/>
      <c r="E189" s="2"/>
      <c r="F189" s="2"/>
      <c r="G189" s="2"/>
      <c r="H189" s="2"/>
      <c r="I189" s="2"/>
      <c r="J189" s="2"/>
      <c r="K189" s="2"/>
      <c r="L189" s="2"/>
      <c r="M189" s="2"/>
      <c r="N189" s="2"/>
      <c r="O189" s="2"/>
      <c r="P189" s="2"/>
      <c r="Q189" s="2"/>
      <c r="R189" s="2"/>
      <c r="S189" s="2"/>
    </row>
    <row r="190" spans="1:19" ht="15.75" customHeight="1" x14ac:dyDescent="0.2">
      <c r="A190" s="2"/>
      <c r="B190" s="2"/>
      <c r="C190" s="2"/>
      <c r="D190" s="2"/>
      <c r="E190" s="2"/>
      <c r="F190" s="2"/>
      <c r="G190" s="2"/>
      <c r="H190" s="2"/>
      <c r="I190" s="2"/>
      <c r="J190" s="2"/>
      <c r="K190" s="2"/>
      <c r="L190" s="2"/>
      <c r="M190" s="2"/>
      <c r="N190" s="2"/>
      <c r="O190" s="2"/>
      <c r="P190" s="2"/>
      <c r="Q190" s="2"/>
      <c r="R190" s="2"/>
      <c r="S190" s="2"/>
    </row>
    <row r="191" spans="1:19" ht="15.75" customHeight="1" x14ac:dyDescent="0.2">
      <c r="A191" s="2"/>
      <c r="B191" s="2"/>
      <c r="C191" s="2"/>
      <c r="D191" s="2"/>
      <c r="E191" s="2"/>
      <c r="F191" s="2"/>
      <c r="G191" s="2"/>
      <c r="H191" s="2"/>
      <c r="I191" s="2"/>
      <c r="J191" s="2"/>
      <c r="K191" s="2"/>
      <c r="L191" s="2"/>
      <c r="M191" s="2"/>
      <c r="N191" s="2"/>
      <c r="O191" s="2"/>
      <c r="P191" s="2"/>
      <c r="Q191" s="2"/>
      <c r="R191" s="2"/>
      <c r="S191" s="2"/>
    </row>
    <row r="192" spans="1:19" ht="15.75" customHeight="1" x14ac:dyDescent="0.2">
      <c r="A192" s="2"/>
      <c r="B192" s="2"/>
      <c r="C192" s="2"/>
      <c r="D192" s="2"/>
      <c r="E192" s="2"/>
      <c r="F192" s="2"/>
      <c r="G192" s="2"/>
      <c r="H192" s="2"/>
      <c r="I192" s="2"/>
      <c r="J192" s="2"/>
      <c r="K192" s="2"/>
      <c r="L192" s="2"/>
      <c r="M192" s="2"/>
      <c r="N192" s="2"/>
      <c r="O192" s="2"/>
      <c r="P192" s="2"/>
      <c r="Q192" s="2"/>
      <c r="R192" s="2"/>
      <c r="S192" s="2"/>
    </row>
    <row r="193" spans="1:19" ht="15.75" customHeight="1" x14ac:dyDescent="0.2">
      <c r="A193" s="2"/>
      <c r="B193" s="2"/>
      <c r="C193" s="2"/>
      <c r="D193" s="2"/>
      <c r="E193" s="2"/>
      <c r="F193" s="2"/>
      <c r="G193" s="2"/>
      <c r="H193" s="2"/>
      <c r="I193" s="2"/>
      <c r="J193" s="2"/>
      <c r="K193" s="2"/>
      <c r="L193" s="2"/>
      <c r="M193" s="2"/>
      <c r="N193" s="2"/>
      <c r="O193" s="2"/>
      <c r="P193" s="2"/>
      <c r="Q193" s="2"/>
      <c r="R193" s="2"/>
      <c r="S193" s="2"/>
    </row>
    <row r="194" spans="1:19" ht="15.75" customHeight="1" x14ac:dyDescent="0.2">
      <c r="A194" s="2"/>
      <c r="B194" s="2"/>
      <c r="C194" s="2"/>
      <c r="D194" s="2"/>
      <c r="E194" s="2"/>
      <c r="F194" s="2"/>
      <c r="G194" s="2"/>
      <c r="H194" s="2"/>
      <c r="I194" s="2"/>
      <c r="J194" s="2"/>
      <c r="K194" s="2"/>
      <c r="L194" s="2"/>
      <c r="M194" s="2"/>
      <c r="N194" s="2"/>
      <c r="O194" s="2"/>
      <c r="P194" s="2"/>
      <c r="Q194" s="2"/>
      <c r="R194" s="2"/>
      <c r="S194" s="2"/>
    </row>
    <row r="195" spans="1:19" ht="15.75" customHeight="1" x14ac:dyDescent="0.2">
      <c r="A195" s="2"/>
      <c r="B195" s="2"/>
      <c r="C195" s="2"/>
      <c r="D195" s="2"/>
      <c r="E195" s="2"/>
      <c r="F195" s="2"/>
      <c r="G195" s="2"/>
      <c r="H195" s="2"/>
      <c r="I195" s="2"/>
      <c r="J195" s="2"/>
      <c r="K195" s="2"/>
      <c r="L195" s="2"/>
      <c r="M195" s="2"/>
      <c r="N195" s="2"/>
      <c r="O195" s="2"/>
      <c r="P195" s="2"/>
      <c r="Q195" s="2"/>
      <c r="R195" s="2"/>
      <c r="S195" s="2"/>
    </row>
    <row r="196" spans="1:19" ht="15.75" customHeight="1" x14ac:dyDescent="0.2">
      <c r="A196" s="2"/>
      <c r="B196" s="2"/>
      <c r="C196" s="2"/>
      <c r="D196" s="2"/>
      <c r="E196" s="2"/>
      <c r="F196" s="2"/>
      <c r="G196" s="2"/>
      <c r="H196" s="2"/>
      <c r="I196" s="2"/>
      <c r="J196" s="2"/>
      <c r="K196" s="2"/>
      <c r="L196" s="2"/>
      <c r="M196" s="2"/>
      <c r="N196" s="2"/>
      <c r="O196" s="2"/>
      <c r="P196" s="2"/>
      <c r="Q196" s="2"/>
      <c r="R196" s="2"/>
      <c r="S196" s="2"/>
    </row>
    <row r="197" spans="1:19" ht="15.75" customHeight="1" x14ac:dyDescent="0.2">
      <c r="A197" s="2"/>
      <c r="B197" s="2"/>
      <c r="C197" s="2"/>
      <c r="D197" s="2"/>
      <c r="E197" s="2"/>
      <c r="F197" s="2"/>
      <c r="G197" s="2"/>
      <c r="H197" s="2"/>
      <c r="I197" s="2"/>
      <c r="J197" s="2"/>
      <c r="K197" s="2"/>
      <c r="L197" s="2"/>
      <c r="M197" s="2"/>
      <c r="N197" s="2"/>
      <c r="O197" s="2"/>
      <c r="P197" s="2"/>
      <c r="Q197" s="2"/>
      <c r="R197" s="2"/>
      <c r="S197" s="2"/>
    </row>
    <row r="198" spans="1:19" ht="15.75" customHeight="1" x14ac:dyDescent="0.2">
      <c r="A198" s="2"/>
      <c r="B198" s="2"/>
      <c r="C198" s="2"/>
      <c r="D198" s="2"/>
      <c r="E198" s="2"/>
      <c r="F198" s="2"/>
      <c r="G198" s="2"/>
      <c r="H198" s="2"/>
      <c r="I198" s="2"/>
      <c r="J198" s="2"/>
      <c r="K198" s="2"/>
      <c r="L198" s="2"/>
      <c r="M198" s="2"/>
      <c r="N198" s="2"/>
      <c r="O198" s="2"/>
      <c r="P198" s="2"/>
      <c r="Q198" s="2"/>
      <c r="R198" s="2"/>
      <c r="S198" s="2"/>
    </row>
    <row r="199" spans="1:19" ht="15.75" customHeight="1" x14ac:dyDescent="0.2">
      <c r="A199" s="2"/>
      <c r="B199" s="2"/>
      <c r="C199" s="2"/>
      <c r="D199" s="2"/>
      <c r="E199" s="2"/>
      <c r="F199" s="2"/>
      <c r="G199" s="2"/>
      <c r="H199" s="2"/>
      <c r="I199" s="2"/>
      <c r="J199" s="2"/>
      <c r="K199" s="2"/>
      <c r="L199" s="2"/>
      <c r="M199" s="2"/>
      <c r="N199" s="2"/>
      <c r="O199" s="2"/>
      <c r="P199" s="2"/>
      <c r="Q199" s="2"/>
      <c r="R199" s="2"/>
      <c r="S199" s="2"/>
    </row>
    <row r="200" spans="1:19" ht="15.75" customHeight="1" x14ac:dyDescent="0.2">
      <c r="A200" s="2"/>
      <c r="B200" s="2"/>
      <c r="C200" s="2"/>
      <c r="D200" s="2"/>
      <c r="E200" s="2"/>
      <c r="F200" s="2"/>
      <c r="G200" s="2"/>
      <c r="H200" s="2"/>
      <c r="I200" s="2"/>
      <c r="J200" s="2"/>
      <c r="K200" s="2"/>
      <c r="L200" s="2"/>
      <c r="M200" s="2"/>
      <c r="N200" s="2"/>
      <c r="O200" s="2"/>
      <c r="P200" s="2"/>
      <c r="Q200" s="2"/>
      <c r="R200" s="2"/>
      <c r="S200" s="2"/>
    </row>
    <row r="201" spans="1:19" ht="15.75" customHeight="1" x14ac:dyDescent="0.2">
      <c r="A201" s="2"/>
      <c r="B201" s="2"/>
      <c r="C201" s="2"/>
      <c r="D201" s="2"/>
      <c r="E201" s="2"/>
      <c r="F201" s="2"/>
      <c r="G201" s="2"/>
      <c r="H201" s="2"/>
      <c r="I201" s="2"/>
      <c r="J201" s="2"/>
      <c r="K201" s="2"/>
      <c r="L201" s="2"/>
      <c r="M201" s="2"/>
      <c r="N201" s="2"/>
      <c r="O201" s="2"/>
      <c r="P201" s="2"/>
      <c r="Q201" s="2"/>
      <c r="R201" s="2"/>
      <c r="S201" s="2"/>
    </row>
    <row r="202" spans="1:19" ht="15.75" customHeight="1" x14ac:dyDescent="0.2">
      <c r="A202" s="2"/>
      <c r="B202" s="2"/>
      <c r="C202" s="2"/>
      <c r="D202" s="2"/>
      <c r="E202" s="2"/>
      <c r="F202" s="2"/>
      <c r="G202" s="2"/>
      <c r="H202" s="2"/>
      <c r="I202" s="2"/>
      <c r="J202" s="2"/>
      <c r="K202" s="2"/>
      <c r="L202" s="2"/>
      <c r="M202" s="2"/>
      <c r="N202" s="2"/>
      <c r="O202" s="2"/>
      <c r="P202" s="2"/>
      <c r="Q202" s="2"/>
      <c r="R202" s="2"/>
      <c r="S202" s="2"/>
    </row>
    <row r="203" spans="1:19" ht="15.75" customHeight="1" x14ac:dyDescent="0.2">
      <c r="A203" s="2"/>
      <c r="B203" s="2"/>
      <c r="C203" s="2"/>
      <c r="D203" s="2"/>
      <c r="E203" s="2"/>
      <c r="F203" s="2"/>
      <c r="G203" s="2"/>
      <c r="H203" s="2"/>
      <c r="I203" s="2"/>
      <c r="J203" s="2"/>
      <c r="K203" s="2"/>
      <c r="L203" s="2"/>
      <c r="M203" s="2"/>
      <c r="N203" s="2"/>
      <c r="O203" s="2"/>
      <c r="P203" s="2"/>
      <c r="Q203" s="2"/>
      <c r="R203" s="2"/>
      <c r="S203" s="2"/>
    </row>
    <row r="204" spans="1:19" ht="15.75" customHeight="1" x14ac:dyDescent="0.2">
      <c r="A204" s="2"/>
      <c r="B204" s="2"/>
      <c r="C204" s="2"/>
      <c r="D204" s="2"/>
      <c r="E204" s="2"/>
      <c r="F204" s="2"/>
      <c r="G204" s="2"/>
      <c r="H204" s="2"/>
      <c r="I204" s="2"/>
      <c r="J204" s="2"/>
      <c r="K204" s="2"/>
      <c r="L204" s="2"/>
      <c r="M204" s="2"/>
      <c r="N204" s="2"/>
      <c r="O204" s="2"/>
      <c r="P204" s="2"/>
      <c r="Q204" s="2"/>
      <c r="R204" s="2"/>
      <c r="S204" s="2"/>
    </row>
    <row r="205" spans="1:19" ht="15.75" customHeight="1" x14ac:dyDescent="0.2">
      <c r="A205" s="2"/>
      <c r="B205" s="2"/>
      <c r="C205" s="2"/>
      <c r="D205" s="2"/>
      <c r="E205" s="2"/>
      <c r="F205" s="2"/>
      <c r="G205" s="2"/>
      <c r="H205" s="2"/>
      <c r="I205" s="2"/>
      <c r="J205" s="2"/>
      <c r="K205" s="2"/>
      <c r="L205" s="2"/>
      <c r="M205" s="2"/>
      <c r="N205" s="2"/>
      <c r="O205" s="2"/>
      <c r="P205" s="2"/>
      <c r="Q205" s="2"/>
      <c r="R205" s="2"/>
      <c r="S205" s="2"/>
    </row>
    <row r="206" spans="1:19" ht="15.75" customHeight="1" x14ac:dyDescent="0.2">
      <c r="A206" s="2"/>
      <c r="B206" s="2"/>
      <c r="C206" s="2"/>
      <c r="D206" s="2"/>
      <c r="E206" s="2"/>
      <c r="F206" s="2"/>
      <c r="G206" s="2"/>
      <c r="H206" s="2"/>
      <c r="I206" s="2"/>
      <c r="J206" s="2"/>
      <c r="K206" s="2"/>
      <c r="L206" s="2"/>
      <c r="M206" s="2"/>
      <c r="N206" s="2"/>
      <c r="O206" s="2"/>
      <c r="P206" s="2"/>
      <c r="Q206" s="2"/>
      <c r="R206" s="2"/>
      <c r="S206" s="2"/>
    </row>
    <row r="207" spans="1:19" ht="15.75" customHeight="1" x14ac:dyDescent="0.2">
      <c r="A207" s="2"/>
      <c r="B207" s="2"/>
      <c r="C207" s="2"/>
      <c r="D207" s="2"/>
      <c r="E207" s="2"/>
      <c r="F207" s="2"/>
      <c r="G207" s="2"/>
      <c r="H207" s="2"/>
      <c r="I207" s="2"/>
      <c r="J207" s="2"/>
      <c r="K207" s="2"/>
      <c r="L207" s="2"/>
      <c r="M207" s="2"/>
      <c r="N207" s="2"/>
      <c r="O207" s="2"/>
      <c r="P207" s="2"/>
      <c r="Q207" s="2"/>
      <c r="R207" s="2"/>
      <c r="S207" s="2"/>
    </row>
    <row r="208" spans="1:19" ht="15.75" customHeight="1" x14ac:dyDescent="0.2">
      <c r="A208" s="2"/>
      <c r="B208" s="2"/>
      <c r="C208" s="2"/>
      <c r="D208" s="2"/>
      <c r="E208" s="2"/>
      <c r="F208" s="2"/>
      <c r="G208" s="2"/>
      <c r="H208" s="2"/>
      <c r="I208" s="2"/>
      <c r="J208" s="2"/>
      <c r="K208" s="2"/>
      <c r="L208" s="2"/>
      <c r="M208" s="2"/>
      <c r="N208" s="2"/>
      <c r="O208" s="2"/>
      <c r="P208" s="2"/>
      <c r="Q208" s="2"/>
      <c r="R208" s="2"/>
      <c r="S208" s="2"/>
    </row>
    <row r="209" spans="1:19" ht="15.75" customHeight="1" x14ac:dyDescent="0.2">
      <c r="A209" s="2"/>
      <c r="B209" s="2"/>
      <c r="C209" s="2"/>
      <c r="D209" s="2"/>
      <c r="E209" s="2"/>
      <c r="F209" s="2"/>
      <c r="G209" s="2"/>
      <c r="H209" s="2"/>
      <c r="I209" s="2"/>
      <c r="J209" s="2"/>
      <c r="K209" s="2"/>
      <c r="L209" s="2"/>
      <c r="M209" s="2"/>
      <c r="N209" s="2"/>
      <c r="O209" s="2"/>
      <c r="P209" s="2"/>
      <c r="Q209" s="2"/>
      <c r="R209" s="2"/>
      <c r="S209" s="2"/>
    </row>
    <row r="210" spans="1:19" ht="15.75" customHeight="1" x14ac:dyDescent="0.2">
      <c r="A210" s="2"/>
      <c r="B210" s="2"/>
      <c r="C210" s="2"/>
      <c r="D210" s="2"/>
      <c r="E210" s="2"/>
      <c r="F210" s="2"/>
      <c r="G210" s="2"/>
      <c r="H210" s="2"/>
      <c r="I210" s="2"/>
      <c r="J210" s="2"/>
      <c r="K210" s="2"/>
      <c r="L210" s="2"/>
      <c r="M210" s="2"/>
      <c r="N210" s="2"/>
      <c r="O210" s="2"/>
      <c r="P210" s="2"/>
      <c r="Q210" s="2"/>
      <c r="R210" s="2"/>
      <c r="S210" s="2"/>
    </row>
    <row r="211" spans="1:19" ht="15.75" customHeight="1" x14ac:dyDescent="0.2">
      <c r="A211" s="2"/>
      <c r="B211" s="2"/>
      <c r="C211" s="2"/>
      <c r="D211" s="2"/>
      <c r="E211" s="2"/>
      <c r="F211" s="2"/>
      <c r="G211" s="2"/>
      <c r="H211" s="2"/>
      <c r="I211" s="2"/>
      <c r="J211" s="2"/>
      <c r="K211" s="2"/>
      <c r="L211" s="2"/>
      <c r="M211" s="2"/>
      <c r="N211" s="2"/>
      <c r="O211" s="2"/>
      <c r="P211" s="2"/>
      <c r="Q211" s="2"/>
      <c r="R211" s="2"/>
      <c r="S211" s="2"/>
    </row>
    <row r="212" spans="1:19" ht="15.75" customHeight="1" x14ac:dyDescent="0.2">
      <c r="A212" s="2"/>
      <c r="B212" s="2"/>
      <c r="C212" s="2"/>
      <c r="D212" s="2"/>
      <c r="E212" s="2"/>
      <c r="F212" s="2"/>
      <c r="G212" s="2"/>
      <c r="H212" s="2"/>
      <c r="I212" s="2"/>
      <c r="J212" s="2"/>
      <c r="K212" s="2"/>
      <c r="L212" s="2"/>
      <c r="M212" s="2"/>
      <c r="N212" s="2"/>
      <c r="O212" s="2"/>
      <c r="P212" s="2"/>
      <c r="Q212" s="2"/>
      <c r="R212" s="2"/>
      <c r="S212" s="2"/>
    </row>
    <row r="213" spans="1:19" ht="15.75" customHeight="1" x14ac:dyDescent="0.2">
      <c r="A213" s="2"/>
      <c r="B213" s="2"/>
      <c r="C213" s="2"/>
      <c r="D213" s="2"/>
      <c r="E213" s="2"/>
      <c r="F213" s="2"/>
      <c r="G213" s="2"/>
      <c r="H213" s="2"/>
      <c r="I213" s="2"/>
      <c r="J213" s="2"/>
      <c r="K213" s="2"/>
      <c r="L213" s="2"/>
      <c r="M213" s="2"/>
      <c r="N213" s="2"/>
      <c r="O213" s="2"/>
      <c r="P213" s="2"/>
      <c r="Q213" s="2"/>
      <c r="R213" s="2"/>
      <c r="S213" s="2"/>
    </row>
    <row r="214" spans="1:19" ht="15.75" customHeight="1" x14ac:dyDescent="0.2">
      <c r="A214" s="2"/>
      <c r="B214" s="2"/>
      <c r="C214" s="2"/>
      <c r="D214" s="2"/>
      <c r="E214" s="2"/>
      <c r="F214" s="2"/>
      <c r="G214" s="2"/>
      <c r="H214" s="2"/>
      <c r="I214" s="2"/>
      <c r="J214" s="2"/>
      <c r="K214" s="2"/>
      <c r="L214" s="2"/>
      <c r="M214" s="2"/>
      <c r="N214" s="2"/>
      <c r="O214" s="2"/>
      <c r="P214" s="2"/>
      <c r="Q214" s="2"/>
      <c r="R214" s="2"/>
      <c r="S214" s="2"/>
    </row>
    <row r="215" spans="1:19" ht="15.75" customHeight="1" x14ac:dyDescent="0.2">
      <c r="A215" s="2"/>
      <c r="B215" s="2"/>
      <c r="C215" s="2"/>
      <c r="D215" s="2"/>
      <c r="E215" s="2"/>
      <c r="F215" s="2"/>
      <c r="G215" s="2"/>
      <c r="H215" s="2"/>
      <c r="I215" s="2"/>
      <c r="J215" s="2"/>
      <c r="K215" s="2"/>
      <c r="L215" s="2"/>
      <c r="M215" s="2"/>
      <c r="N215" s="2"/>
      <c r="O215" s="2"/>
      <c r="P215" s="2"/>
      <c r="Q215" s="2"/>
      <c r="R215" s="2"/>
      <c r="S215" s="2"/>
    </row>
    <row r="216" spans="1:19" ht="15.75" customHeight="1" x14ac:dyDescent="0.2">
      <c r="A216" s="2"/>
      <c r="B216" s="2"/>
      <c r="C216" s="2"/>
      <c r="D216" s="2"/>
      <c r="E216" s="2"/>
      <c r="F216" s="2"/>
      <c r="G216" s="2"/>
      <c r="H216" s="2"/>
      <c r="I216" s="2"/>
      <c r="J216" s="2"/>
      <c r="K216" s="2"/>
      <c r="L216" s="2"/>
      <c r="M216" s="2"/>
      <c r="N216" s="2"/>
      <c r="O216" s="2"/>
      <c r="P216" s="2"/>
      <c r="Q216" s="2"/>
      <c r="R216" s="2"/>
      <c r="S216" s="2"/>
    </row>
    <row r="217" spans="1:19" ht="15.75" customHeight="1" x14ac:dyDescent="0.2">
      <c r="A217" s="2"/>
      <c r="B217" s="2"/>
      <c r="C217" s="2"/>
      <c r="D217" s="2"/>
      <c r="E217" s="2"/>
      <c r="F217" s="2"/>
      <c r="G217" s="2"/>
      <c r="H217" s="2"/>
      <c r="I217" s="2"/>
      <c r="J217" s="2"/>
      <c r="K217" s="2"/>
      <c r="L217" s="2"/>
      <c r="M217" s="2"/>
      <c r="N217" s="2"/>
      <c r="O217" s="2"/>
      <c r="P217" s="2"/>
      <c r="Q217" s="2"/>
      <c r="R217" s="2"/>
      <c r="S217" s="2"/>
    </row>
    <row r="218" spans="1:19" ht="15.75" customHeight="1" x14ac:dyDescent="0.2">
      <c r="A218" s="2"/>
      <c r="B218" s="2"/>
      <c r="C218" s="2"/>
      <c r="D218" s="2"/>
      <c r="E218" s="2"/>
      <c r="F218" s="2"/>
      <c r="G218" s="2"/>
      <c r="H218" s="2"/>
      <c r="I218" s="2"/>
      <c r="J218" s="2"/>
      <c r="K218" s="2"/>
      <c r="L218" s="2"/>
      <c r="M218" s="2"/>
      <c r="N218" s="2"/>
      <c r="O218" s="2"/>
      <c r="P218" s="2"/>
      <c r="Q218" s="2"/>
      <c r="R218" s="2"/>
      <c r="S218" s="2"/>
    </row>
    <row r="219" spans="1:19" ht="15.75" customHeight="1" x14ac:dyDescent="0.2">
      <c r="A219" s="2"/>
      <c r="B219" s="2"/>
      <c r="C219" s="2"/>
      <c r="D219" s="2"/>
      <c r="E219" s="2"/>
      <c r="F219" s="2"/>
      <c r="G219" s="2"/>
      <c r="H219" s="2"/>
      <c r="I219" s="2"/>
      <c r="J219" s="2"/>
      <c r="K219" s="2"/>
      <c r="L219" s="2"/>
      <c r="M219" s="2"/>
      <c r="N219" s="2"/>
      <c r="O219" s="2"/>
      <c r="P219" s="2"/>
      <c r="Q219" s="2"/>
      <c r="R219" s="2"/>
      <c r="S219" s="2"/>
    </row>
    <row r="220" spans="1:19" ht="15.75" customHeight="1" x14ac:dyDescent="0.2">
      <c r="A220" s="2"/>
      <c r="B220" s="2"/>
      <c r="C220" s="2"/>
      <c r="D220" s="2"/>
      <c r="E220" s="2"/>
      <c r="F220" s="2"/>
      <c r="G220" s="2"/>
      <c r="H220" s="2"/>
      <c r="I220" s="2"/>
      <c r="J220" s="2"/>
      <c r="K220" s="2"/>
      <c r="L220" s="2"/>
      <c r="M220" s="2"/>
      <c r="N220" s="2"/>
      <c r="O220" s="2"/>
      <c r="P220" s="2"/>
      <c r="Q220" s="2"/>
      <c r="R220" s="2"/>
      <c r="S220" s="2"/>
    </row>
    <row r="221" spans="1:19" ht="15.75" customHeight="1" x14ac:dyDescent="0.2">
      <c r="A221" s="2"/>
      <c r="B221" s="2"/>
      <c r="C221" s="2"/>
      <c r="D221" s="2"/>
      <c r="E221" s="2"/>
      <c r="F221" s="2"/>
      <c r="G221" s="2"/>
      <c r="H221" s="2"/>
      <c r="I221" s="2"/>
      <c r="J221" s="2"/>
      <c r="K221" s="2"/>
      <c r="L221" s="2"/>
      <c r="M221" s="2"/>
      <c r="N221" s="2"/>
      <c r="O221" s="2"/>
      <c r="P221" s="2"/>
      <c r="Q221" s="2"/>
      <c r="R221" s="2"/>
      <c r="S221" s="2"/>
    </row>
    <row r="222" spans="1:19" ht="15.75" customHeight="1" x14ac:dyDescent="0.2">
      <c r="A222" s="2"/>
      <c r="B222" s="2"/>
      <c r="C222" s="2"/>
      <c r="D222" s="2"/>
      <c r="E222" s="2"/>
      <c r="F222" s="2"/>
      <c r="G222" s="2"/>
      <c r="H222" s="2"/>
      <c r="I222" s="2"/>
      <c r="J222" s="2"/>
      <c r="K222" s="2"/>
      <c r="L222" s="2"/>
      <c r="M222" s="2"/>
      <c r="N222" s="2"/>
      <c r="O222" s="2"/>
      <c r="P222" s="2"/>
      <c r="Q222" s="2"/>
      <c r="R222" s="2"/>
      <c r="S222" s="2"/>
    </row>
    <row r="223" spans="1:19" ht="15.75" customHeight="1" x14ac:dyDescent="0.2">
      <c r="A223" s="2"/>
      <c r="B223" s="2"/>
      <c r="C223" s="2"/>
      <c r="D223" s="2"/>
      <c r="E223" s="2"/>
      <c r="F223" s="2"/>
      <c r="G223" s="2"/>
      <c r="H223" s="2"/>
      <c r="I223" s="2"/>
      <c r="J223" s="2"/>
      <c r="K223" s="2"/>
      <c r="L223" s="2"/>
      <c r="M223" s="2"/>
      <c r="N223" s="2"/>
      <c r="O223" s="2"/>
      <c r="P223" s="2"/>
      <c r="Q223" s="2"/>
      <c r="R223" s="2"/>
      <c r="S223" s="2"/>
    </row>
    <row r="224" spans="1:19" ht="15.75" customHeight="1" x14ac:dyDescent="0.2">
      <c r="A224" s="2"/>
      <c r="B224" s="2"/>
      <c r="C224" s="2"/>
      <c r="D224" s="2"/>
      <c r="E224" s="2"/>
      <c r="F224" s="2"/>
      <c r="G224" s="2"/>
      <c r="H224" s="2"/>
      <c r="I224" s="2"/>
      <c r="J224" s="2"/>
      <c r="K224" s="2"/>
      <c r="L224" s="2"/>
      <c r="M224" s="2"/>
      <c r="N224" s="2"/>
      <c r="O224" s="2"/>
      <c r="P224" s="2"/>
      <c r="Q224" s="2"/>
      <c r="R224" s="2"/>
      <c r="S224" s="2"/>
    </row>
    <row r="225" spans="1:19" ht="15.75" customHeight="1" x14ac:dyDescent="0.2">
      <c r="A225" s="2"/>
      <c r="B225" s="2"/>
      <c r="C225" s="2"/>
      <c r="D225" s="2"/>
      <c r="E225" s="2"/>
      <c r="F225" s="2"/>
      <c r="G225" s="2"/>
      <c r="H225" s="2"/>
      <c r="I225" s="2"/>
      <c r="J225" s="2"/>
      <c r="K225" s="2"/>
      <c r="L225" s="2"/>
      <c r="M225" s="2"/>
      <c r="N225" s="2"/>
      <c r="O225" s="2"/>
      <c r="P225" s="2"/>
      <c r="Q225" s="2"/>
      <c r="R225" s="2"/>
      <c r="S225" s="2"/>
    </row>
    <row r="226" spans="1:19" ht="15.75" customHeight="1" x14ac:dyDescent="0.2">
      <c r="A226" s="2"/>
      <c r="B226" s="2"/>
      <c r="C226" s="2"/>
      <c r="D226" s="2"/>
      <c r="E226" s="2"/>
      <c r="F226" s="2"/>
      <c r="G226" s="2"/>
      <c r="H226" s="2"/>
      <c r="I226" s="2"/>
      <c r="J226" s="2"/>
      <c r="K226" s="2"/>
      <c r="L226" s="2"/>
      <c r="M226" s="2"/>
      <c r="N226" s="2"/>
      <c r="O226" s="2"/>
      <c r="P226" s="2"/>
      <c r="Q226" s="2"/>
      <c r="R226" s="2"/>
      <c r="S226" s="2"/>
    </row>
    <row r="227" spans="1:19" ht="15.75" customHeight="1" x14ac:dyDescent="0.2">
      <c r="A227" s="2"/>
      <c r="B227" s="2"/>
      <c r="C227" s="2"/>
      <c r="D227" s="2"/>
      <c r="E227" s="2"/>
      <c r="F227" s="2"/>
      <c r="G227" s="2"/>
      <c r="H227" s="2"/>
      <c r="I227" s="2"/>
      <c r="J227" s="2"/>
      <c r="K227" s="2"/>
      <c r="L227" s="2"/>
      <c r="M227" s="2"/>
      <c r="N227" s="2"/>
      <c r="O227" s="2"/>
      <c r="P227" s="2"/>
      <c r="Q227" s="2"/>
      <c r="R227" s="2"/>
      <c r="S227" s="2"/>
    </row>
    <row r="228" spans="1:19" ht="15.75" customHeight="1" x14ac:dyDescent="0.2">
      <c r="A228" s="2"/>
      <c r="B228" s="2"/>
      <c r="C228" s="2"/>
      <c r="D228" s="2"/>
      <c r="E228" s="2"/>
      <c r="F228" s="2"/>
      <c r="G228" s="2"/>
      <c r="H228" s="2"/>
      <c r="I228" s="2"/>
      <c r="J228" s="2"/>
      <c r="K228" s="2"/>
      <c r="L228" s="2"/>
      <c r="M228" s="2"/>
      <c r="N228" s="2"/>
      <c r="O228" s="2"/>
      <c r="P228" s="2"/>
      <c r="Q228" s="2"/>
      <c r="R228" s="2"/>
      <c r="S228" s="2"/>
    </row>
    <row r="229" spans="1:19" ht="15.75" customHeight="1" x14ac:dyDescent="0.2">
      <c r="A229" s="2"/>
      <c r="B229" s="2"/>
      <c r="C229" s="2"/>
      <c r="D229" s="2"/>
      <c r="E229" s="2"/>
      <c r="F229" s="2"/>
      <c r="G229" s="2"/>
      <c r="H229" s="2"/>
      <c r="I229" s="2"/>
      <c r="J229" s="2"/>
      <c r="K229" s="2"/>
      <c r="L229" s="2"/>
      <c r="M229" s="2"/>
      <c r="N229" s="2"/>
      <c r="O229" s="2"/>
      <c r="P229" s="2"/>
      <c r="Q229" s="2"/>
      <c r="R229" s="2"/>
      <c r="S229" s="2"/>
    </row>
    <row r="230" spans="1:19" ht="15.75" customHeight="1" x14ac:dyDescent="0.2">
      <c r="A230" s="2"/>
      <c r="B230" s="2"/>
      <c r="C230" s="2"/>
      <c r="D230" s="2"/>
      <c r="E230" s="2"/>
      <c r="F230" s="2"/>
      <c r="G230" s="2"/>
      <c r="H230" s="2"/>
      <c r="I230" s="2"/>
      <c r="J230" s="2"/>
      <c r="K230" s="2"/>
      <c r="L230" s="2"/>
      <c r="M230" s="2"/>
      <c r="N230" s="2"/>
      <c r="O230" s="2"/>
      <c r="P230" s="2"/>
      <c r="Q230" s="2"/>
      <c r="R230" s="2"/>
      <c r="S230" s="2"/>
    </row>
    <row r="231" spans="1:19" ht="15.75" customHeight="1" x14ac:dyDescent="0.2">
      <c r="A231" s="2"/>
      <c r="B231" s="2"/>
      <c r="C231" s="2"/>
      <c r="D231" s="2"/>
      <c r="E231" s="2"/>
      <c r="F231" s="2"/>
      <c r="G231" s="2"/>
      <c r="H231" s="2"/>
      <c r="I231" s="2"/>
      <c r="J231" s="2"/>
      <c r="K231" s="2"/>
      <c r="L231" s="2"/>
      <c r="M231" s="2"/>
      <c r="N231" s="2"/>
      <c r="O231" s="2"/>
      <c r="P231" s="2"/>
      <c r="Q231" s="2"/>
      <c r="R231" s="2"/>
      <c r="S231" s="2"/>
    </row>
    <row r="232" spans="1:19" ht="15.75" customHeight="1" x14ac:dyDescent="0.2">
      <c r="A232" s="2"/>
      <c r="B232" s="2"/>
      <c r="C232" s="2"/>
      <c r="D232" s="2"/>
      <c r="E232" s="2"/>
      <c r="F232" s="2"/>
      <c r="G232" s="2"/>
      <c r="H232" s="2"/>
      <c r="I232" s="2"/>
      <c r="J232" s="2"/>
      <c r="K232" s="2"/>
      <c r="L232" s="2"/>
      <c r="M232" s="2"/>
      <c r="N232" s="2"/>
      <c r="O232" s="2"/>
      <c r="P232" s="2"/>
      <c r="Q232" s="2"/>
      <c r="R232" s="2"/>
      <c r="S232" s="2"/>
    </row>
    <row r="233" spans="1:19" ht="15.75" customHeight="1" x14ac:dyDescent="0.2">
      <c r="A233" s="2"/>
      <c r="B233" s="2"/>
      <c r="C233" s="2"/>
      <c r="D233" s="2"/>
      <c r="E233" s="2"/>
      <c r="F233" s="2"/>
      <c r="G233" s="2"/>
      <c r="H233" s="2"/>
      <c r="I233" s="2"/>
      <c r="J233" s="2"/>
      <c r="K233" s="2"/>
      <c r="L233" s="2"/>
      <c r="M233" s="2"/>
      <c r="N233" s="2"/>
      <c r="O233" s="2"/>
      <c r="P233" s="2"/>
      <c r="Q233" s="2"/>
      <c r="R233" s="2"/>
      <c r="S233" s="2"/>
    </row>
    <row r="234" spans="1:19" ht="15.75" customHeight="1" x14ac:dyDescent="0.2">
      <c r="A234" s="2"/>
      <c r="B234" s="2"/>
      <c r="C234" s="2"/>
      <c r="D234" s="2"/>
      <c r="E234" s="2"/>
      <c r="F234" s="2"/>
      <c r="G234" s="2"/>
      <c r="H234" s="2"/>
      <c r="I234" s="2"/>
      <c r="J234" s="2"/>
      <c r="K234" s="2"/>
      <c r="L234" s="2"/>
      <c r="M234" s="2"/>
      <c r="N234" s="2"/>
      <c r="O234" s="2"/>
      <c r="P234" s="2"/>
      <c r="Q234" s="2"/>
      <c r="R234" s="2"/>
      <c r="S234" s="2"/>
    </row>
    <row r="235" spans="1:19" ht="15.75" customHeight="1" x14ac:dyDescent="0.2">
      <c r="A235" s="2"/>
      <c r="B235" s="2"/>
      <c r="C235" s="2"/>
      <c r="D235" s="2"/>
      <c r="E235" s="2"/>
      <c r="F235" s="2"/>
      <c r="G235" s="2"/>
      <c r="H235" s="2"/>
      <c r="I235" s="2"/>
      <c r="J235" s="2"/>
      <c r="K235" s="2"/>
      <c r="L235" s="2"/>
      <c r="M235" s="2"/>
      <c r="N235" s="2"/>
      <c r="O235" s="2"/>
      <c r="P235" s="2"/>
      <c r="Q235" s="2"/>
      <c r="R235" s="2"/>
      <c r="S235" s="2"/>
    </row>
    <row r="236" spans="1:19" ht="15.75" customHeight="1" x14ac:dyDescent="0.2">
      <c r="A236" s="2"/>
      <c r="B236" s="2"/>
      <c r="C236" s="2"/>
      <c r="D236" s="2"/>
      <c r="E236" s="2"/>
      <c r="F236" s="2"/>
      <c r="G236" s="2"/>
      <c r="H236" s="2"/>
      <c r="I236" s="2"/>
      <c r="J236" s="2"/>
      <c r="K236" s="2"/>
      <c r="L236" s="2"/>
      <c r="M236" s="2"/>
      <c r="N236" s="2"/>
      <c r="O236" s="2"/>
      <c r="P236" s="2"/>
      <c r="Q236" s="2"/>
      <c r="R236" s="2"/>
      <c r="S236" s="2"/>
    </row>
    <row r="237" spans="1:19" ht="15.75" customHeight="1" x14ac:dyDescent="0.2">
      <c r="A237" s="2"/>
      <c r="B237" s="2"/>
      <c r="C237" s="2"/>
      <c r="D237" s="2"/>
      <c r="E237" s="2"/>
      <c r="F237" s="2"/>
      <c r="G237" s="2"/>
      <c r="H237" s="2"/>
      <c r="I237" s="2"/>
      <c r="J237" s="2"/>
      <c r="K237" s="2"/>
      <c r="L237" s="2"/>
      <c r="M237" s="2"/>
      <c r="N237" s="2"/>
      <c r="O237" s="2"/>
      <c r="P237" s="2"/>
      <c r="Q237" s="2"/>
      <c r="R237" s="2"/>
      <c r="S237" s="2"/>
    </row>
    <row r="238" spans="1:19" ht="15.75" customHeight="1" x14ac:dyDescent="0.2">
      <c r="A238" s="2"/>
      <c r="B238" s="2"/>
      <c r="C238" s="2"/>
      <c r="D238" s="2"/>
      <c r="E238" s="2"/>
      <c r="F238" s="2"/>
      <c r="G238" s="2"/>
      <c r="H238" s="2"/>
      <c r="I238" s="2"/>
      <c r="J238" s="2"/>
      <c r="K238" s="2"/>
      <c r="L238" s="2"/>
      <c r="M238" s="2"/>
      <c r="N238" s="2"/>
      <c r="O238" s="2"/>
      <c r="P238" s="2"/>
      <c r="Q238" s="2"/>
      <c r="R238" s="2"/>
      <c r="S238" s="2"/>
    </row>
    <row r="239" spans="1:19" ht="15.75" customHeight="1" x14ac:dyDescent="0.2">
      <c r="A239" s="2"/>
      <c r="B239" s="2"/>
      <c r="C239" s="2"/>
      <c r="D239" s="2"/>
      <c r="E239" s="2"/>
      <c r="F239" s="2"/>
      <c r="G239" s="2"/>
      <c r="H239" s="2"/>
      <c r="I239" s="2"/>
      <c r="J239" s="2"/>
      <c r="K239" s="2"/>
      <c r="L239" s="2"/>
      <c r="M239" s="2"/>
      <c r="N239" s="2"/>
      <c r="O239" s="2"/>
      <c r="P239" s="2"/>
      <c r="Q239" s="2"/>
      <c r="R239" s="2"/>
      <c r="S239" s="2"/>
    </row>
    <row r="240" spans="1:19" ht="15.75" customHeight="1" x14ac:dyDescent="0.2">
      <c r="A240" s="2"/>
      <c r="B240" s="2"/>
      <c r="C240" s="2"/>
      <c r="D240" s="2"/>
      <c r="E240" s="2"/>
      <c r="F240" s="2"/>
      <c r="G240" s="2"/>
      <c r="H240" s="2"/>
      <c r="I240" s="2"/>
      <c r="J240" s="2"/>
      <c r="K240" s="2"/>
      <c r="L240" s="2"/>
      <c r="M240" s="2"/>
      <c r="N240" s="2"/>
      <c r="O240" s="2"/>
      <c r="P240" s="2"/>
      <c r="Q240" s="2"/>
      <c r="R240" s="2"/>
      <c r="S240" s="2"/>
    </row>
    <row r="241" spans="1:19" ht="15.75" customHeight="1" x14ac:dyDescent="0.2">
      <c r="A241" s="2"/>
      <c r="B241" s="2"/>
      <c r="C241" s="2"/>
      <c r="D241" s="2"/>
      <c r="E241" s="2"/>
      <c r="F241" s="2"/>
      <c r="G241" s="2"/>
      <c r="H241" s="2"/>
      <c r="I241" s="2"/>
      <c r="J241" s="2"/>
      <c r="K241" s="2"/>
      <c r="L241" s="2"/>
      <c r="M241" s="2"/>
      <c r="N241" s="2"/>
      <c r="O241" s="2"/>
      <c r="P241" s="2"/>
      <c r="Q241" s="2"/>
      <c r="R241" s="2"/>
      <c r="S241" s="2"/>
    </row>
    <row r="242" spans="1:19" ht="15.75" customHeight="1" x14ac:dyDescent="0.2">
      <c r="A242" s="2"/>
      <c r="B242" s="2"/>
      <c r="C242" s="2"/>
      <c r="D242" s="2"/>
      <c r="E242" s="2"/>
      <c r="F242" s="2"/>
      <c r="G242" s="2"/>
      <c r="H242" s="2"/>
      <c r="I242" s="2"/>
      <c r="J242" s="2"/>
      <c r="K242" s="2"/>
      <c r="L242" s="2"/>
      <c r="M242" s="2"/>
      <c r="N242" s="2"/>
      <c r="O242" s="2"/>
      <c r="P242" s="2"/>
      <c r="Q242" s="2"/>
      <c r="R242" s="2"/>
      <c r="S242" s="2"/>
    </row>
    <row r="243" spans="1:19" ht="15.75" customHeight="1" x14ac:dyDescent="0.2">
      <c r="A243" s="2"/>
      <c r="B243" s="2"/>
      <c r="C243" s="2"/>
      <c r="D243" s="2"/>
      <c r="E243" s="2"/>
      <c r="F243" s="2"/>
      <c r="G243" s="2"/>
      <c r="H243" s="2"/>
      <c r="I243" s="2"/>
      <c r="J243" s="2"/>
      <c r="K243" s="2"/>
      <c r="L243" s="2"/>
      <c r="M243" s="2"/>
      <c r="N243" s="2"/>
      <c r="O243" s="2"/>
      <c r="P243" s="2"/>
      <c r="Q243" s="2"/>
      <c r="R243" s="2"/>
      <c r="S243" s="2"/>
    </row>
    <row r="244" spans="1:19" ht="15.75" customHeight="1" x14ac:dyDescent="0.2">
      <c r="A244" s="2"/>
      <c r="B244" s="2"/>
      <c r="C244" s="2"/>
      <c r="D244" s="2"/>
      <c r="E244" s="2"/>
      <c r="F244" s="2"/>
      <c r="G244" s="2"/>
      <c r="H244" s="2"/>
      <c r="I244" s="2"/>
      <c r="J244" s="2"/>
      <c r="K244" s="2"/>
      <c r="L244" s="2"/>
      <c r="M244" s="2"/>
      <c r="N244" s="2"/>
      <c r="O244" s="2"/>
      <c r="P244" s="2"/>
      <c r="Q244" s="2"/>
      <c r="R244" s="2"/>
      <c r="S244" s="2"/>
    </row>
    <row r="245" spans="1:19" ht="15.75" customHeight="1" x14ac:dyDescent="0.2">
      <c r="A245" s="2"/>
      <c r="B245" s="2"/>
      <c r="C245" s="2"/>
      <c r="D245" s="2"/>
      <c r="E245" s="2"/>
      <c r="F245" s="2"/>
      <c r="G245" s="2"/>
      <c r="H245" s="2"/>
      <c r="I245" s="2"/>
      <c r="J245" s="2"/>
      <c r="K245" s="2"/>
      <c r="L245" s="2"/>
      <c r="M245" s="2"/>
      <c r="N245" s="2"/>
      <c r="O245" s="2"/>
      <c r="P245" s="2"/>
      <c r="Q245" s="2"/>
      <c r="R245" s="2"/>
      <c r="S245" s="2"/>
    </row>
    <row r="246" spans="1:19" ht="15.75" customHeight="1" x14ac:dyDescent="0.2">
      <c r="A246" s="2"/>
      <c r="B246" s="2"/>
      <c r="C246" s="2"/>
      <c r="D246" s="2"/>
      <c r="E246" s="2"/>
      <c r="F246" s="2"/>
      <c r="G246" s="2"/>
      <c r="H246" s="2"/>
      <c r="I246" s="2"/>
      <c r="J246" s="2"/>
      <c r="K246" s="2"/>
      <c r="L246" s="2"/>
      <c r="M246" s="2"/>
      <c r="N246" s="2"/>
      <c r="O246" s="2"/>
      <c r="P246" s="2"/>
      <c r="Q246" s="2"/>
      <c r="R246" s="2"/>
      <c r="S246" s="2"/>
    </row>
    <row r="247" spans="1:19" ht="15.75" customHeight="1" x14ac:dyDescent="0.2">
      <c r="A247" s="2"/>
      <c r="B247" s="2"/>
      <c r="C247" s="2"/>
      <c r="D247" s="2"/>
      <c r="E247" s="2"/>
      <c r="F247" s="2"/>
      <c r="G247" s="2"/>
      <c r="H247" s="2"/>
      <c r="I247" s="2"/>
      <c r="J247" s="2"/>
      <c r="K247" s="2"/>
      <c r="L247" s="2"/>
      <c r="M247" s="2"/>
      <c r="N247" s="2"/>
      <c r="O247" s="2"/>
      <c r="P247" s="2"/>
      <c r="Q247" s="2"/>
      <c r="R247" s="2"/>
      <c r="S247" s="2"/>
    </row>
    <row r="248" spans="1:19" ht="15.75" customHeight="1" x14ac:dyDescent="0.2">
      <c r="A248" s="2"/>
      <c r="B248" s="2"/>
      <c r="C248" s="2"/>
      <c r="D248" s="2"/>
      <c r="E248" s="2"/>
      <c r="F248" s="2"/>
      <c r="G248" s="2"/>
      <c r="H248" s="2"/>
      <c r="I248" s="2"/>
      <c r="J248" s="2"/>
      <c r="K248" s="2"/>
      <c r="L248" s="2"/>
      <c r="M248" s="2"/>
      <c r="N248" s="2"/>
      <c r="O248" s="2"/>
      <c r="P248" s="2"/>
      <c r="Q248" s="2"/>
      <c r="R248" s="2"/>
      <c r="S248" s="2"/>
    </row>
    <row r="249" spans="1:19" ht="15.75" customHeight="1" x14ac:dyDescent="0.2">
      <c r="A249" s="2"/>
      <c r="B249" s="2"/>
      <c r="C249" s="2"/>
      <c r="D249" s="2"/>
      <c r="E249" s="2"/>
      <c r="F249" s="2"/>
      <c r="G249" s="2"/>
      <c r="H249" s="2"/>
      <c r="I249" s="2"/>
      <c r="J249" s="2"/>
      <c r="K249" s="2"/>
      <c r="L249" s="2"/>
      <c r="M249" s="2"/>
      <c r="N249" s="2"/>
      <c r="O249" s="2"/>
      <c r="P249" s="2"/>
      <c r="Q249" s="2"/>
      <c r="R249" s="2"/>
      <c r="S249" s="2"/>
    </row>
    <row r="250" spans="1:19" ht="15.75" customHeight="1" x14ac:dyDescent="0.2">
      <c r="A250" s="2"/>
      <c r="B250" s="2"/>
      <c r="C250" s="2"/>
      <c r="D250" s="2"/>
      <c r="E250" s="2"/>
      <c r="F250" s="2"/>
      <c r="G250" s="2"/>
      <c r="H250" s="2"/>
      <c r="I250" s="2"/>
      <c r="J250" s="2"/>
      <c r="K250" s="2"/>
      <c r="L250" s="2"/>
      <c r="M250" s="2"/>
      <c r="N250" s="2"/>
      <c r="O250" s="2"/>
      <c r="P250" s="2"/>
      <c r="Q250" s="2"/>
      <c r="R250" s="2"/>
      <c r="S250" s="2"/>
    </row>
    <row r="251" spans="1:19" ht="15.75" customHeight="1" x14ac:dyDescent="0.2">
      <c r="A251" s="2"/>
      <c r="B251" s="2"/>
      <c r="C251" s="2"/>
      <c r="D251" s="2"/>
      <c r="E251" s="2"/>
      <c r="F251" s="2"/>
      <c r="G251" s="2"/>
      <c r="H251" s="2"/>
      <c r="I251" s="2"/>
      <c r="J251" s="2"/>
      <c r="K251" s="2"/>
      <c r="L251" s="2"/>
      <c r="M251" s="2"/>
      <c r="N251" s="2"/>
      <c r="O251" s="2"/>
      <c r="P251" s="2"/>
      <c r="Q251" s="2"/>
      <c r="R251" s="2"/>
      <c r="S251" s="2"/>
    </row>
    <row r="252" spans="1:19" ht="15.75" customHeight="1" x14ac:dyDescent="0.2">
      <c r="A252" s="2"/>
      <c r="B252" s="2"/>
      <c r="C252" s="2"/>
      <c r="D252" s="2"/>
      <c r="E252" s="2"/>
      <c r="F252" s="2"/>
      <c r="G252" s="2"/>
      <c r="H252" s="2"/>
      <c r="I252" s="2"/>
      <c r="J252" s="2"/>
      <c r="K252" s="2"/>
      <c r="L252" s="2"/>
      <c r="M252" s="2"/>
      <c r="N252" s="2"/>
      <c r="O252" s="2"/>
      <c r="P252" s="2"/>
      <c r="Q252" s="2"/>
      <c r="R252" s="2"/>
      <c r="S252" s="2"/>
    </row>
    <row r="253" spans="1:19" ht="15.75" customHeight="1" x14ac:dyDescent="0.2">
      <c r="A253" s="2"/>
      <c r="B253" s="2"/>
      <c r="C253" s="2"/>
      <c r="D253" s="2"/>
      <c r="E253" s="2"/>
      <c r="F253" s="2"/>
      <c r="G253" s="2"/>
      <c r="H253" s="2"/>
      <c r="I253" s="2"/>
      <c r="J253" s="2"/>
      <c r="K253" s="2"/>
      <c r="L253" s="2"/>
      <c r="M253" s="2"/>
      <c r="N253" s="2"/>
      <c r="O253" s="2"/>
      <c r="P253" s="2"/>
      <c r="Q253" s="2"/>
      <c r="R253" s="2"/>
      <c r="S253" s="2"/>
    </row>
    <row r="254" spans="1:19" ht="15.75" customHeight="1" x14ac:dyDescent="0.2">
      <c r="A254" s="2"/>
      <c r="B254" s="2"/>
      <c r="C254" s="2"/>
      <c r="D254" s="2"/>
      <c r="E254" s="2"/>
      <c r="F254" s="2"/>
      <c r="G254" s="2"/>
      <c r="H254" s="2"/>
      <c r="I254" s="2"/>
      <c r="J254" s="2"/>
      <c r="K254" s="2"/>
      <c r="L254" s="2"/>
      <c r="M254" s="2"/>
      <c r="N254" s="2"/>
      <c r="O254" s="2"/>
      <c r="P254" s="2"/>
      <c r="Q254" s="2"/>
      <c r="R254" s="2"/>
      <c r="S254" s="2"/>
    </row>
    <row r="255" spans="1:19" ht="15.75" customHeight="1" x14ac:dyDescent="0.2">
      <c r="A255" s="2"/>
      <c r="B255" s="2"/>
      <c r="C255" s="2"/>
      <c r="D255" s="2"/>
      <c r="E255" s="2"/>
      <c r="F255" s="2"/>
      <c r="G255" s="2"/>
      <c r="H255" s="2"/>
      <c r="I255" s="2"/>
      <c r="J255" s="2"/>
      <c r="K255" s="2"/>
      <c r="L255" s="2"/>
      <c r="M255" s="2"/>
      <c r="N255" s="2"/>
      <c r="O255" s="2"/>
      <c r="P255" s="2"/>
      <c r="Q255" s="2"/>
      <c r="R255" s="2"/>
      <c r="S255" s="2"/>
    </row>
    <row r="256" spans="1:19" ht="15.75" customHeight="1" x14ac:dyDescent="0.2">
      <c r="A256" s="2"/>
      <c r="B256" s="2"/>
      <c r="C256" s="2"/>
      <c r="D256" s="2"/>
      <c r="E256" s="2"/>
      <c r="F256" s="2"/>
      <c r="G256" s="2"/>
      <c r="H256" s="2"/>
      <c r="I256" s="2"/>
      <c r="J256" s="2"/>
      <c r="K256" s="2"/>
      <c r="L256" s="2"/>
      <c r="M256" s="2"/>
      <c r="N256" s="2"/>
      <c r="O256" s="2"/>
      <c r="P256" s="2"/>
      <c r="Q256" s="2"/>
      <c r="R256" s="2"/>
      <c r="S256" s="2"/>
    </row>
    <row r="257" spans="1:19" ht="15.75" customHeight="1" x14ac:dyDescent="0.2">
      <c r="A257" s="2"/>
      <c r="B257" s="2"/>
      <c r="C257" s="2"/>
      <c r="D257" s="2"/>
      <c r="E257" s="2"/>
      <c r="F257" s="2"/>
      <c r="G257" s="2"/>
      <c r="H257" s="2"/>
      <c r="I257" s="2"/>
      <c r="J257" s="2"/>
      <c r="K257" s="2"/>
      <c r="L257" s="2"/>
      <c r="M257" s="2"/>
      <c r="N257" s="2"/>
      <c r="O257" s="2"/>
      <c r="P257" s="2"/>
      <c r="Q257" s="2"/>
      <c r="R257" s="2"/>
      <c r="S257" s="2"/>
    </row>
    <row r="258" spans="1:19" ht="15.75" customHeight="1" x14ac:dyDescent="0.2">
      <c r="A258" s="2"/>
      <c r="B258" s="2"/>
      <c r="C258" s="2"/>
      <c r="D258" s="2"/>
      <c r="E258" s="2"/>
      <c r="F258" s="2"/>
      <c r="G258" s="2"/>
      <c r="H258" s="2"/>
      <c r="I258" s="2"/>
      <c r="J258" s="2"/>
      <c r="K258" s="2"/>
      <c r="L258" s="2"/>
      <c r="M258" s="2"/>
      <c r="N258" s="2"/>
      <c r="O258" s="2"/>
      <c r="P258" s="2"/>
      <c r="Q258" s="2"/>
      <c r="R258" s="2"/>
      <c r="S258" s="2"/>
    </row>
    <row r="259" spans="1:19" ht="15.75" customHeight="1" x14ac:dyDescent="0.2">
      <c r="A259" s="2"/>
      <c r="B259" s="2"/>
      <c r="C259" s="2"/>
      <c r="D259" s="2"/>
      <c r="E259" s="2"/>
      <c r="F259" s="2"/>
      <c r="G259" s="2"/>
      <c r="H259" s="2"/>
      <c r="I259" s="2"/>
      <c r="J259" s="2"/>
      <c r="K259" s="2"/>
      <c r="L259" s="2"/>
      <c r="M259" s="2"/>
      <c r="N259" s="2"/>
      <c r="O259" s="2"/>
      <c r="P259" s="2"/>
      <c r="Q259" s="2"/>
      <c r="R259" s="2"/>
      <c r="S259" s="2"/>
    </row>
    <row r="260" spans="1:19" ht="15.75" customHeight="1" x14ac:dyDescent="0.2">
      <c r="A260" s="2"/>
      <c r="B260" s="2"/>
      <c r="C260" s="2"/>
      <c r="D260" s="2"/>
      <c r="E260" s="2"/>
      <c r="F260" s="2"/>
      <c r="G260" s="2"/>
      <c r="H260" s="2"/>
      <c r="I260" s="2"/>
      <c r="J260" s="2"/>
      <c r="K260" s="2"/>
      <c r="L260" s="2"/>
      <c r="M260" s="2"/>
      <c r="N260" s="2"/>
      <c r="O260" s="2"/>
      <c r="P260" s="2"/>
      <c r="Q260" s="2"/>
      <c r="R260" s="2"/>
      <c r="S260" s="2"/>
    </row>
    <row r="261" spans="1:19" ht="15.75" customHeight="1" x14ac:dyDescent="0.2">
      <c r="A261" s="2"/>
      <c r="B261" s="2"/>
      <c r="C261" s="2"/>
      <c r="D261" s="2"/>
      <c r="E261" s="2"/>
      <c r="F261" s="2"/>
      <c r="G261" s="2"/>
      <c r="H261" s="2"/>
      <c r="I261" s="2"/>
      <c r="J261" s="2"/>
      <c r="K261" s="2"/>
      <c r="L261" s="2"/>
      <c r="M261" s="2"/>
      <c r="N261" s="2"/>
      <c r="O261" s="2"/>
      <c r="P261" s="2"/>
      <c r="Q261" s="2"/>
      <c r="R261" s="2"/>
      <c r="S261" s="2"/>
    </row>
    <row r="262" spans="1:19" ht="15.75" customHeight="1" x14ac:dyDescent="0.2">
      <c r="A262" s="2"/>
      <c r="B262" s="2"/>
      <c r="C262" s="2"/>
      <c r="D262" s="2"/>
      <c r="E262" s="2"/>
      <c r="F262" s="2"/>
      <c r="G262" s="2"/>
      <c r="H262" s="2"/>
      <c r="I262" s="2"/>
      <c r="J262" s="2"/>
      <c r="K262" s="2"/>
      <c r="L262" s="2"/>
      <c r="M262" s="2"/>
      <c r="N262" s="2"/>
      <c r="O262" s="2"/>
      <c r="P262" s="2"/>
      <c r="Q262" s="2"/>
      <c r="R262" s="2"/>
      <c r="S262" s="2"/>
    </row>
    <row r="263" spans="1:19" ht="15.75" customHeight="1" x14ac:dyDescent="0.2">
      <c r="A263" s="2"/>
      <c r="B263" s="2"/>
      <c r="C263" s="2"/>
      <c r="D263" s="2"/>
      <c r="E263" s="2"/>
      <c r="F263" s="2"/>
      <c r="G263" s="2"/>
      <c r="H263" s="2"/>
      <c r="I263" s="2"/>
      <c r="J263" s="2"/>
      <c r="K263" s="2"/>
      <c r="L263" s="2"/>
      <c r="M263" s="2"/>
      <c r="N263" s="2"/>
      <c r="O263" s="2"/>
      <c r="P263" s="2"/>
      <c r="Q263" s="2"/>
      <c r="R263" s="2"/>
      <c r="S263" s="2"/>
    </row>
    <row r="264" spans="1:19" ht="15.75" customHeight="1" x14ac:dyDescent="0.2">
      <c r="A264" s="2"/>
      <c r="B264" s="2"/>
      <c r="C264" s="2"/>
      <c r="D264" s="2"/>
      <c r="E264" s="2"/>
      <c r="F264" s="2"/>
      <c r="G264" s="2"/>
      <c r="H264" s="2"/>
      <c r="I264" s="2"/>
      <c r="J264" s="2"/>
      <c r="K264" s="2"/>
      <c r="L264" s="2"/>
      <c r="M264" s="2"/>
      <c r="N264" s="2"/>
      <c r="O264" s="2"/>
      <c r="P264" s="2"/>
      <c r="Q264" s="2"/>
      <c r="R264" s="2"/>
      <c r="S264" s="2"/>
    </row>
    <row r="265" spans="1:19" ht="15.75" customHeight="1" x14ac:dyDescent="0.2">
      <c r="A265" s="2"/>
      <c r="B265" s="2"/>
      <c r="C265" s="2"/>
      <c r="D265" s="2"/>
      <c r="E265" s="2"/>
      <c r="F265" s="2"/>
      <c r="G265" s="2"/>
      <c r="H265" s="2"/>
      <c r="I265" s="2"/>
      <c r="J265" s="2"/>
      <c r="K265" s="2"/>
      <c r="L265" s="2"/>
      <c r="M265" s="2"/>
      <c r="N265" s="2"/>
      <c r="O265" s="2"/>
      <c r="P265" s="2"/>
      <c r="Q265" s="2"/>
      <c r="R265" s="2"/>
      <c r="S265" s="2"/>
    </row>
    <row r="266" spans="1:19" ht="15.75" customHeight="1" x14ac:dyDescent="0.2">
      <c r="A266" s="2"/>
      <c r="B266" s="2"/>
      <c r="C266" s="2"/>
      <c r="D266" s="2"/>
      <c r="E266" s="2"/>
      <c r="F266" s="2"/>
      <c r="G266" s="2"/>
      <c r="H266" s="2"/>
      <c r="I266" s="2"/>
      <c r="J266" s="2"/>
      <c r="K266" s="2"/>
      <c r="L266" s="2"/>
      <c r="M266" s="2"/>
      <c r="N266" s="2"/>
      <c r="O266" s="2"/>
      <c r="P266" s="2"/>
      <c r="Q266" s="2"/>
      <c r="R266" s="2"/>
      <c r="S266" s="2"/>
    </row>
    <row r="267" spans="1:19" ht="15.75" customHeight="1" x14ac:dyDescent="0.2">
      <c r="A267" s="2"/>
      <c r="B267" s="2"/>
      <c r="C267" s="2"/>
      <c r="D267" s="2"/>
      <c r="E267" s="2"/>
      <c r="F267" s="2"/>
      <c r="G267" s="2"/>
      <c r="H267" s="2"/>
      <c r="I267" s="2"/>
      <c r="J267" s="2"/>
      <c r="K267" s="2"/>
      <c r="L267" s="2"/>
      <c r="M267" s="2"/>
      <c r="N267" s="2"/>
      <c r="O267" s="2"/>
      <c r="P267" s="2"/>
      <c r="Q267" s="2"/>
      <c r="R267" s="2"/>
      <c r="S267" s="2"/>
    </row>
    <row r="268" spans="1:19" ht="15.75" customHeight="1" x14ac:dyDescent="0.2">
      <c r="A268" s="2"/>
      <c r="B268" s="2"/>
      <c r="C268" s="2"/>
      <c r="D268" s="2"/>
      <c r="E268" s="2"/>
      <c r="F268" s="2"/>
      <c r="G268" s="2"/>
      <c r="H268" s="2"/>
      <c r="I268" s="2"/>
      <c r="J268" s="2"/>
      <c r="K268" s="2"/>
      <c r="L268" s="2"/>
      <c r="M268" s="2"/>
      <c r="N268" s="2"/>
      <c r="O268" s="2"/>
      <c r="P268" s="2"/>
      <c r="Q268" s="2"/>
      <c r="R268" s="2"/>
      <c r="S268" s="2"/>
    </row>
    <row r="269" spans="1:19" ht="15.75" customHeight="1" x14ac:dyDescent="0.2">
      <c r="A269" s="2"/>
      <c r="B269" s="2"/>
      <c r="C269" s="2"/>
      <c r="D269" s="2"/>
      <c r="E269" s="2"/>
      <c r="F269" s="2"/>
      <c r="G269" s="2"/>
      <c r="H269" s="2"/>
      <c r="I269" s="2"/>
      <c r="J269" s="2"/>
      <c r="K269" s="2"/>
      <c r="L269" s="2"/>
      <c r="M269" s="2"/>
      <c r="N269" s="2"/>
      <c r="O269" s="2"/>
      <c r="P269" s="2"/>
      <c r="Q269" s="2"/>
      <c r="R269" s="2"/>
      <c r="S269" s="2"/>
    </row>
    <row r="270" spans="1:19" ht="15.75" customHeight="1" x14ac:dyDescent="0.2">
      <c r="A270" s="2"/>
      <c r="B270" s="2"/>
      <c r="C270" s="2"/>
      <c r="D270" s="2"/>
      <c r="E270" s="2"/>
      <c r="F270" s="2"/>
      <c r="G270" s="2"/>
      <c r="H270" s="2"/>
      <c r="I270" s="2"/>
      <c r="J270" s="2"/>
      <c r="K270" s="2"/>
      <c r="L270" s="2"/>
      <c r="M270" s="2"/>
      <c r="N270" s="2"/>
      <c r="O270" s="2"/>
      <c r="P270" s="2"/>
      <c r="Q270" s="2"/>
      <c r="R270" s="2"/>
      <c r="S270" s="2"/>
    </row>
    <row r="271" spans="1:19" ht="15.75" customHeight="1" x14ac:dyDescent="0.2">
      <c r="A271" s="2"/>
      <c r="B271" s="2"/>
      <c r="C271" s="2"/>
      <c r="D271" s="2"/>
      <c r="E271" s="2"/>
      <c r="F271" s="2"/>
      <c r="G271" s="2"/>
      <c r="H271" s="2"/>
      <c r="I271" s="2"/>
      <c r="J271" s="2"/>
      <c r="K271" s="2"/>
      <c r="L271" s="2"/>
      <c r="M271" s="2"/>
      <c r="N271" s="2"/>
      <c r="O271" s="2"/>
      <c r="P271" s="2"/>
      <c r="Q271" s="2"/>
      <c r="R271" s="2"/>
      <c r="S271" s="2"/>
    </row>
    <row r="272" spans="1:19" ht="15.75" customHeight="1" x14ac:dyDescent="0.2">
      <c r="A272" s="2"/>
      <c r="B272" s="2"/>
      <c r="C272" s="2"/>
      <c r="D272" s="2"/>
      <c r="E272" s="2"/>
      <c r="F272" s="2"/>
      <c r="G272" s="2"/>
      <c r="H272" s="2"/>
      <c r="I272" s="2"/>
      <c r="J272" s="2"/>
      <c r="K272" s="2"/>
      <c r="L272" s="2"/>
      <c r="M272" s="2"/>
      <c r="N272" s="2"/>
      <c r="O272" s="2"/>
      <c r="P272" s="2"/>
      <c r="Q272" s="2"/>
      <c r="R272" s="2"/>
      <c r="S272" s="2"/>
    </row>
    <row r="273" spans="1:19" ht="15.75" customHeight="1" x14ac:dyDescent="0.2">
      <c r="A273" s="2"/>
      <c r="B273" s="2"/>
      <c r="C273" s="2"/>
      <c r="D273" s="2"/>
      <c r="E273" s="2"/>
      <c r="F273" s="2"/>
      <c r="G273" s="2"/>
      <c r="H273" s="2"/>
      <c r="I273" s="2"/>
      <c r="J273" s="2"/>
      <c r="K273" s="2"/>
      <c r="L273" s="2"/>
      <c r="M273" s="2"/>
      <c r="N273" s="2"/>
      <c r="O273" s="2"/>
      <c r="P273" s="2"/>
      <c r="Q273" s="2"/>
      <c r="R273" s="2"/>
      <c r="S273" s="2"/>
    </row>
    <row r="274" spans="1:19" ht="15.75" customHeight="1" x14ac:dyDescent="0.2">
      <c r="A274" s="2"/>
      <c r="B274" s="2"/>
      <c r="C274" s="2"/>
      <c r="D274" s="2"/>
      <c r="E274" s="2"/>
      <c r="F274" s="2"/>
      <c r="G274" s="2"/>
      <c r="H274" s="2"/>
      <c r="I274" s="2"/>
      <c r="J274" s="2"/>
      <c r="K274" s="2"/>
      <c r="L274" s="2"/>
      <c r="M274" s="2"/>
      <c r="N274" s="2"/>
      <c r="O274" s="2"/>
      <c r="P274" s="2"/>
      <c r="Q274" s="2"/>
      <c r="R274" s="2"/>
      <c r="S274" s="2"/>
    </row>
    <row r="275" spans="1:19" ht="15.75" customHeight="1" x14ac:dyDescent="0.2">
      <c r="A275" s="2"/>
      <c r="B275" s="2"/>
      <c r="C275" s="2"/>
      <c r="D275" s="2"/>
      <c r="E275" s="2"/>
      <c r="F275" s="2"/>
      <c r="G275" s="2"/>
      <c r="H275" s="2"/>
      <c r="I275" s="2"/>
      <c r="J275" s="2"/>
      <c r="K275" s="2"/>
      <c r="L275" s="2"/>
      <c r="M275" s="2"/>
      <c r="N275" s="2"/>
      <c r="O275" s="2"/>
      <c r="P275" s="2"/>
      <c r="Q275" s="2"/>
      <c r="R275" s="2"/>
      <c r="S275" s="2"/>
    </row>
    <row r="276" spans="1:19" ht="15.75" customHeight="1" x14ac:dyDescent="0.2">
      <c r="A276" s="2"/>
      <c r="B276" s="2"/>
      <c r="C276" s="2"/>
      <c r="D276" s="2"/>
      <c r="E276" s="2"/>
      <c r="F276" s="2"/>
      <c r="G276" s="2"/>
      <c r="H276" s="2"/>
      <c r="I276" s="2"/>
      <c r="J276" s="2"/>
      <c r="K276" s="2"/>
      <c r="L276" s="2"/>
      <c r="M276" s="2"/>
      <c r="N276" s="2"/>
      <c r="O276" s="2"/>
      <c r="P276" s="2"/>
      <c r="Q276" s="2"/>
      <c r="R276" s="2"/>
      <c r="S276" s="2"/>
    </row>
    <row r="277" spans="1:19" ht="15.75" customHeight="1" x14ac:dyDescent="0.2">
      <c r="A277" s="2"/>
      <c r="B277" s="2"/>
      <c r="C277" s="2"/>
      <c r="D277" s="2"/>
      <c r="E277" s="2"/>
      <c r="F277" s="2"/>
      <c r="G277" s="2"/>
      <c r="H277" s="2"/>
      <c r="I277" s="2"/>
      <c r="J277" s="2"/>
      <c r="K277" s="2"/>
      <c r="L277" s="2"/>
      <c r="M277" s="2"/>
      <c r="N277" s="2"/>
      <c r="O277" s="2"/>
      <c r="P277" s="2"/>
      <c r="Q277" s="2"/>
      <c r="R277" s="2"/>
      <c r="S277" s="2"/>
    </row>
    <row r="278" spans="1:19" ht="15.75" customHeight="1" x14ac:dyDescent="0.2">
      <c r="A278" s="2"/>
      <c r="B278" s="2"/>
      <c r="C278" s="2"/>
      <c r="D278" s="2"/>
      <c r="E278" s="2"/>
      <c r="F278" s="2"/>
      <c r="G278" s="2"/>
      <c r="H278" s="2"/>
      <c r="I278" s="2"/>
      <c r="J278" s="2"/>
      <c r="K278" s="2"/>
      <c r="L278" s="2"/>
      <c r="M278" s="2"/>
      <c r="N278" s="2"/>
      <c r="O278" s="2"/>
      <c r="P278" s="2"/>
      <c r="Q278" s="2"/>
      <c r="R278" s="2"/>
      <c r="S278" s="2"/>
    </row>
    <row r="279" spans="1:19" ht="15.75" customHeight="1" x14ac:dyDescent="0.2">
      <c r="A279" s="2"/>
      <c r="B279" s="2"/>
      <c r="C279" s="2"/>
      <c r="D279" s="2"/>
      <c r="E279" s="2"/>
      <c r="F279" s="2"/>
      <c r="G279" s="2"/>
      <c r="H279" s="2"/>
      <c r="I279" s="2"/>
      <c r="J279" s="2"/>
      <c r="K279" s="2"/>
      <c r="L279" s="2"/>
      <c r="M279" s="2"/>
      <c r="N279" s="2"/>
      <c r="O279" s="2"/>
      <c r="P279" s="2"/>
      <c r="Q279" s="2"/>
      <c r="R279" s="2"/>
      <c r="S279" s="2"/>
    </row>
    <row r="280" spans="1:19" ht="15.75" customHeight="1" x14ac:dyDescent="0.2">
      <c r="A280" s="2"/>
      <c r="B280" s="2"/>
      <c r="C280" s="2"/>
      <c r="D280" s="2"/>
      <c r="E280" s="2"/>
      <c r="F280" s="2"/>
      <c r="G280" s="2"/>
      <c r="H280" s="2"/>
      <c r="I280" s="2"/>
      <c r="J280" s="2"/>
      <c r="K280" s="2"/>
      <c r="L280" s="2"/>
      <c r="M280" s="2"/>
      <c r="N280" s="2"/>
      <c r="O280" s="2"/>
      <c r="P280" s="2"/>
      <c r="Q280" s="2"/>
      <c r="R280" s="2"/>
      <c r="S280" s="2"/>
    </row>
    <row r="281" spans="1:19" ht="15.75" customHeight="1" x14ac:dyDescent="0.2">
      <c r="A281" s="2"/>
      <c r="B281" s="2"/>
      <c r="C281" s="2"/>
      <c r="D281" s="2"/>
      <c r="E281" s="2"/>
      <c r="F281" s="2"/>
      <c r="G281" s="2"/>
      <c r="H281" s="2"/>
      <c r="I281" s="2"/>
      <c r="J281" s="2"/>
      <c r="K281" s="2"/>
      <c r="L281" s="2"/>
      <c r="M281" s="2"/>
      <c r="N281" s="2"/>
      <c r="O281" s="2"/>
      <c r="P281" s="2"/>
      <c r="Q281" s="2"/>
      <c r="R281" s="2"/>
      <c r="S281" s="2"/>
    </row>
    <row r="282" spans="1:19" ht="15.75" customHeight="1" x14ac:dyDescent="0.2">
      <c r="A282" s="2"/>
      <c r="B282" s="2"/>
      <c r="C282" s="2"/>
      <c r="D282" s="2"/>
      <c r="E282" s="2"/>
      <c r="F282" s="2"/>
      <c r="G282" s="2"/>
      <c r="H282" s="2"/>
      <c r="I282" s="2"/>
      <c r="J282" s="2"/>
      <c r="K282" s="2"/>
      <c r="L282" s="2"/>
      <c r="M282" s="2"/>
      <c r="N282" s="2"/>
      <c r="O282" s="2"/>
      <c r="P282" s="2"/>
      <c r="Q282" s="2"/>
      <c r="R282" s="2"/>
      <c r="S282" s="2"/>
    </row>
    <row r="283" spans="1:19" ht="15.75" customHeight="1" x14ac:dyDescent="0.2">
      <c r="A283" s="2"/>
      <c r="B283" s="2"/>
      <c r="C283" s="2"/>
      <c r="D283" s="2"/>
      <c r="E283" s="2"/>
      <c r="F283" s="2"/>
      <c r="G283" s="2"/>
      <c r="H283" s="2"/>
      <c r="I283" s="2"/>
      <c r="J283" s="2"/>
      <c r="K283" s="2"/>
      <c r="L283" s="2"/>
      <c r="M283" s="2"/>
      <c r="N283" s="2"/>
      <c r="O283" s="2"/>
      <c r="P283" s="2"/>
      <c r="Q283" s="2"/>
      <c r="R283" s="2"/>
      <c r="S283" s="2"/>
    </row>
    <row r="284" spans="1:19" ht="15.75" customHeight="1" x14ac:dyDescent="0.2">
      <c r="A284" s="2"/>
      <c r="B284" s="2"/>
      <c r="C284" s="2"/>
      <c r="D284" s="2"/>
      <c r="E284" s="2"/>
      <c r="F284" s="2"/>
      <c r="G284" s="2"/>
      <c r="H284" s="2"/>
      <c r="I284" s="2"/>
      <c r="J284" s="2"/>
      <c r="K284" s="2"/>
      <c r="L284" s="2"/>
      <c r="M284" s="2"/>
      <c r="N284" s="2"/>
      <c r="O284" s="2"/>
      <c r="P284" s="2"/>
      <c r="Q284" s="2"/>
      <c r="R284" s="2"/>
      <c r="S284" s="2"/>
    </row>
    <row r="285" spans="1:19" ht="15.75" customHeight="1" x14ac:dyDescent="0.2">
      <c r="A285" s="2"/>
      <c r="B285" s="2"/>
      <c r="C285" s="2"/>
      <c r="D285" s="2"/>
      <c r="E285" s="2"/>
      <c r="F285" s="2"/>
      <c r="G285" s="2"/>
      <c r="H285" s="2"/>
      <c r="I285" s="2"/>
      <c r="J285" s="2"/>
      <c r="K285" s="2"/>
      <c r="L285" s="2"/>
      <c r="M285" s="2"/>
      <c r="N285" s="2"/>
      <c r="O285" s="2"/>
      <c r="P285" s="2"/>
      <c r="Q285" s="2"/>
      <c r="R285" s="2"/>
      <c r="S285" s="2"/>
    </row>
    <row r="286" spans="1:19" ht="15.75" customHeight="1" x14ac:dyDescent="0.2">
      <c r="A286" s="2"/>
      <c r="B286" s="2"/>
      <c r="C286" s="2"/>
      <c r="D286" s="2"/>
      <c r="E286" s="2"/>
      <c r="F286" s="2"/>
      <c r="G286" s="2"/>
      <c r="H286" s="2"/>
      <c r="I286" s="2"/>
      <c r="J286" s="2"/>
      <c r="K286" s="2"/>
      <c r="L286" s="2"/>
      <c r="M286" s="2"/>
      <c r="N286" s="2"/>
      <c r="O286" s="2"/>
      <c r="P286" s="2"/>
      <c r="Q286" s="2"/>
      <c r="R286" s="2"/>
      <c r="S286" s="2"/>
    </row>
    <row r="287" spans="1:19" ht="15.75" customHeight="1" x14ac:dyDescent="0.2">
      <c r="A287" s="2"/>
      <c r="B287" s="2"/>
      <c r="C287" s="2"/>
      <c r="D287" s="2"/>
      <c r="E287" s="2"/>
      <c r="F287" s="2"/>
      <c r="G287" s="2"/>
      <c r="H287" s="2"/>
      <c r="I287" s="2"/>
      <c r="J287" s="2"/>
      <c r="K287" s="2"/>
      <c r="L287" s="2"/>
      <c r="M287" s="2"/>
      <c r="N287" s="2"/>
      <c r="O287" s="2"/>
      <c r="P287" s="2"/>
      <c r="Q287" s="2"/>
      <c r="R287" s="2"/>
      <c r="S287" s="2"/>
    </row>
    <row r="288" spans="1:19" ht="15.75" customHeight="1" x14ac:dyDescent="0.2">
      <c r="A288" s="2"/>
      <c r="B288" s="2"/>
      <c r="C288" s="2"/>
      <c r="D288" s="2"/>
      <c r="E288" s="2"/>
      <c r="F288" s="2"/>
      <c r="G288" s="2"/>
      <c r="H288" s="2"/>
      <c r="I288" s="2"/>
      <c r="J288" s="2"/>
      <c r="K288" s="2"/>
      <c r="L288" s="2"/>
      <c r="M288" s="2"/>
      <c r="N288" s="2"/>
      <c r="O288" s="2"/>
      <c r="P288" s="2"/>
      <c r="Q288" s="2"/>
      <c r="R288" s="2"/>
      <c r="S288" s="2"/>
    </row>
    <row r="289" spans="1:19" ht="15.75" customHeight="1" x14ac:dyDescent="0.2">
      <c r="A289" s="2"/>
      <c r="B289" s="2"/>
      <c r="C289" s="2"/>
      <c r="D289" s="2"/>
      <c r="E289" s="2"/>
      <c r="F289" s="2"/>
      <c r="G289" s="2"/>
      <c r="H289" s="2"/>
      <c r="I289" s="2"/>
      <c r="J289" s="2"/>
      <c r="K289" s="2"/>
      <c r="L289" s="2"/>
      <c r="M289" s="2"/>
      <c r="N289" s="2"/>
      <c r="O289" s="2"/>
      <c r="P289" s="2"/>
      <c r="Q289" s="2"/>
      <c r="R289" s="2"/>
      <c r="S289" s="2"/>
    </row>
    <row r="290" spans="1:19" ht="15.75" customHeight="1" x14ac:dyDescent="0.2">
      <c r="A290" s="2"/>
      <c r="B290" s="2"/>
      <c r="C290" s="2"/>
      <c r="D290" s="2"/>
      <c r="E290" s="2"/>
      <c r="F290" s="2"/>
      <c r="G290" s="2"/>
      <c r="H290" s="2"/>
      <c r="I290" s="2"/>
      <c r="J290" s="2"/>
      <c r="K290" s="2"/>
      <c r="L290" s="2"/>
      <c r="M290" s="2"/>
      <c r="N290" s="2"/>
      <c r="O290" s="2"/>
      <c r="P290" s="2"/>
      <c r="Q290" s="2"/>
      <c r="R290" s="2"/>
      <c r="S290" s="2"/>
    </row>
    <row r="291" spans="1:19" ht="15.75" customHeight="1" x14ac:dyDescent="0.2">
      <c r="A291" s="2"/>
      <c r="B291" s="2"/>
      <c r="C291" s="2"/>
      <c r="D291" s="2"/>
      <c r="E291" s="2"/>
      <c r="F291" s="2"/>
      <c r="G291" s="2"/>
      <c r="H291" s="2"/>
      <c r="I291" s="2"/>
      <c r="J291" s="2"/>
      <c r="K291" s="2"/>
      <c r="L291" s="2"/>
      <c r="M291" s="2"/>
      <c r="N291" s="2"/>
      <c r="O291" s="2"/>
      <c r="P291" s="2"/>
      <c r="Q291" s="2"/>
      <c r="R291" s="2"/>
      <c r="S291" s="2"/>
    </row>
    <row r="292" spans="1:19" ht="15.75" customHeight="1" x14ac:dyDescent="0.2">
      <c r="A292" s="2"/>
      <c r="B292" s="2"/>
      <c r="C292" s="2"/>
      <c r="D292" s="2"/>
      <c r="E292" s="2"/>
      <c r="F292" s="2"/>
      <c r="G292" s="2"/>
      <c r="H292" s="2"/>
      <c r="I292" s="2"/>
      <c r="J292" s="2"/>
      <c r="K292" s="2"/>
      <c r="L292" s="2"/>
      <c r="M292" s="2"/>
      <c r="N292" s="2"/>
      <c r="O292" s="2"/>
      <c r="P292" s="2"/>
      <c r="Q292" s="2"/>
      <c r="R292" s="2"/>
      <c r="S292" s="2"/>
    </row>
    <row r="293" spans="1:19" ht="15.75" customHeight="1" x14ac:dyDescent="0.2">
      <c r="A293" s="2"/>
      <c r="B293" s="2"/>
      <c r="C293" s="2"/>
      <c r="D293" s="2"/>
      <c r="E293" s="2"/>
      <c r="F293" s="2"/>
      <c r="G293" s="2"/>
      <c r="H293" s="2"/>
      <c r="I293" s="2"/>
      <c r="J293" s="2"/>
      <c r="K293" s="2"/>
      <c r="L293" s="2"/>
      <c r="M293" s="2"/>
      <c r="N293" s="2"/>
      <c r="O293" s="2"/>
      <c r="P293" s="2"/>
      <c r="Q293" s="2"/>
      <c r="R293" s="2"/>
      <c r="S293" s="2"/>
    </row>
    <row r="294" spans="1:19" ht="15.75" customHeight="1" x14ac:dyDescent="0.2">
      <c r="A294" s="2"/>
      <c r="B294" s="2"/>
      <c r="C294" s="2"/>
      <c r="D294" s="2"/>
      <c r="E294" s="2"/>
      <c r="F294" s="2"/>
      <c r="G294" s="2"/>
      <c r="H294" s="2"/>
      <c r="I294" s="2"/>
      <c r="J294" s="2"/>
      <c r="K294" s="2"/>
      <c r="L294" s="2"/>
      <c r="M294" s="2"/>
      <c r="N294" s="2"/>
      <c r="O294" s="2"/>
      <c r="P294" s="2"/>
      <c r="Q294" s="2"/>
      <c r="R294" s="2"/>
      <c r="S294" s="2"/>
    </row>
    <row r="295" spans="1:19" ht="15.75" customHeight="1" x14ac:dyDescent="0.2">
      <c r="A295" s="2"/>
      <c r="B295" s="2"/>
      <c r="C295" s="2"/>
      <c r="D295" s="2"/>
      <c r="E295" s="2"/>
      <c r="F295" s="2"/>
      <c r="G295" s="2"/>
      <c r="H295" s="2"/>
      <c r="I295" s="2"/>
      <c r="J295" s="2"/>
      <c r="K295" s="2"/>
      <c r="L295" s="2"/>
      <c r="M295" s="2"/>
      <c r="N295" s="2"/>
      <c r="O295" s="2"/>
      <c r="P295" s="2"/>
      <c r="Q295" s="2"/>
      <c r="R295" s="2"/>
      <c r="S295" s="2"/>
    </row>
    <row r="296" spans="1:19" ht="15.75" customHeight="1" x14ac:dyDescent="0.2">
      <c r="A296" s="2"/>
      <c r="B296" s="2"/>
      <c r="C296" s="2"/>
      <c r="D296" s="2"/>
      <c r="E296" s="2"/>
      <c r="F296" s="2"/>
      <c r="G296" s="2"/>
      <c r="H296" s="2"/>
      <c r="I296" s="2"/>
      <c r="J296" s="2"/>
      <c r="K296" s="2"/>
      <c r="L296" s="2"/>
      <c r="M296" s="2"/>
      <c r="N296" s="2"/>
      <c r="O296" s="2"/>
      <c r="P296" s="2"/>
      <c r="Q296" s="2"/>
      <c r="R296" s="2"/>
      <c r="S296" s="2"/>
    </row>
    <row r="297" spans="1:19" ht="15.75" customHeight="1" x14ac:dyDescent="0.2">
      <c r="A297" s="2"/>
      <c r="B297" s="2"/>
      <c r="C297" s="2"/>
      <c r="D297" s="2"/>
      <c r="E297" s="2"/>
      <c r="F297" s="2"/>
      <c r="G297" s="2"/>
      <c r="H297" s="2"/>
      <c r="I297" s="2"/>
      <c r="J297" s="2"/>
      <c r="K297" s="2"/>
      <c r="L297" s="2"/>
      <c r="M297" s="2"/>
      <c r="N297" s="2"/>
      <c r="O297" s="2"/>
      <c r="P297" s="2"/>
      <c r="Q297" s="2"/>
      <c r="R297" s="2"/>
      <c r="S297" s="2"/>
    </row>
    <row r="298" spans="1:19" ht="15.75" customHeight="1" x14ac:dyDescent="0.2">
      <c r="A298" s="2"/>
      <c r="B298" s="2"/>
      <c r="C298" s="2"/>
      <c r="D298" s="2"/>
      <c r="E298" s="2"/>
      <c r="F298" s="2"/>
      <c r="G298" s="2"/>
      <c r="H298" s="2"/>
      <c r="I298" s="2"/>
      <c r="J298" s="2"/>
      <c r="K298" s="2"/>
      <c r="L298" s="2"/>
      <c r="M298" s="2"/>
      <c r="N298" s="2"/>
      <c r="O298" s="2"/>
      <c r="P298" s="2"/>
      <c r="Q298" s="2"/>
      <c r="R298" s="2"/>
      <c r="S298" s="2"/>
    </row>
    <row r="299" spans="1:19" ht="15.75" customHeight="1" x14ac:dyDescent="0.2">
      <c r="A299" s="2"/>
      <c r="B299" s="2"/>
      <c r="C299" s="2"/>
      <c r="D299" s="2"/>
      <c r="E299" s="2"/>
      <c r="F299" s="2"/>
      <c r="G299" s="2"/>
      <c r="H299" s="2"/>
      <c r="I299" s="2"/>
      <c r="J299" s="2"/>
      <c r="K299" s="2"/>
      <c r="L299" s="2"/>
      <c r="M299" s="2"/>
      <c r="N299" s="2"/>
      <c r="O299" s="2"/>
      <c r="P299" s="2"/>
      <c r="Q299" s="2"/>
      <c r="R299" s="2"/>
      <c r="S299" s="2"/>
    </row>
    <row r="300" spans="1:19" ht="15.75" customHeight="1" x14ac:dyDescent="0.2">
      <c r="A300" s="2"/>
      <c r="B300" s="2"/>
      <c r="C300" s="2"/>
      <c r="D300" s="2"/>
      <c r="E300" s="2"/>
      <c r="F300" s="2"/>
      <c r="G300" s="2"/>
      <c r="H300" s="2"/>
      <c r="I300" s="2"/>
      <c r="J300" s="2"/>
      <c r="K300" s="2"/>
      <c r="L300" s="2"/>
      <c r="M300" s="2"/>
      <c r="N300" s="2"/>
      <c r="O300" s="2"/>
      <c r="P300" s="2"/>
      <c r="Q300" s="2"/>
      <c r="R300" s="2"/>
      <c r="S300" s="2"/>
    </row>
    <row r="301" spans="1:19" ht="15.75" customHeight="1" x14ac:dyDescent="0.2">
      <c r="A301" s="2"/>
      <c r="B301" s="2"/>
      <c r="C301" s="2"/>
      <c r="D301" s="2"/>
      <c r="E301" s="2"/>
      <c r="F301" s="2"/>
      <c r="G301" s="2"/>
      <c r="H301" s="2"/>
      <c r="I301" s="2"/>
      <c r="J301" s="2"/>
      <c r="K301" s="2"/>
      <c r="L301" s="2"/>
      <c r="M301" s="2"/>
      <c r="N301" s="2"/>
      <c r="O301" s="2"/>
      <c r="P301" s="2"/>
      <c r="Q301" s="2"/>
      <c r="R301" s="2"/>
      <c r="S301" s="2"/>
    </row>
    <row r="302" spans="1:19" ht="15.75" customHeight="1" x14ac:dyDescent="0.2">
      <c r="A302" s="2"/>
      <c r="B302" s="2"/>
      <c r="C302" s="2"/>
      <c r="D302" s="2"/>
      <c r="E302" s="2"/>
      <c r="F302" s="2"/>
      <c r="G302" s="2"/>
      <c r="H302" s="2"/>
      <c r="I302" s="2"/>
      <c r="J302" s="2"/>
      <c r="K302" s="2"/>
      <c r="L302" s="2"/>
      <c r="M302" s="2"/>
      <c r="N302" s="2"/>
      <c r="O302" s="2"/>
      <c r="P302" s="2"/>
      <c r="Q302" s="2"/>
      <c r="R302" s="2"/>
      <c r="S302" s="2"/>
    </row>
    <row r="303" spans="1:19" ht="15.75" customHeight="1" x14ac:dyDescent="0.2">
      <c r="A303" s="2"/>
      <c r="B303" s="2"/>
      <c r="C303" s="2"/>
      <c r="D303" s="2"/>
      <c r="E303" s="2"/>
      <c r="F303" s="2"/>
      <c r="G303" s="2"/>
      <c r="H303" s="2"/>
      <c r="I303" s="2"/>
      <c r="J303" s="2"/>
      <c r="K303" s="2"/>
      <c r="L303" s="2"/>
      <c r="M303" s="2"/>
      <c r="N303" s="2"/>
      <c r="O303" s="2"/>
      <c r="P303" s="2"/>
      <c r="Q303" s="2"/>
      <c r="R303" s="2"/>
      <c r="S303" s="2"/>
    </row>
    <row r="304" spans="1:19" ht="15.75" customHeight="1" x14ac:dyDescent="0.2">
      <c r="A304" s="2"/>
      <c r="B304" s="2"/>
      <c r="C304" s="2"/>
      <c r="D304" s="2"/>
      <c r="E304" s="2"/>
      <c r="F304" s="2"/>
      <c r="G304" s="2"/>
      <c r="H304" s="2"/>
      <c r="I304" s="2"/>
      <c r="J304" s="2"/>
      <c r="K304" s="2"/>
      <c r="L304" s="2"/>
      <c r="M304" s="2"/>
      <c r="N304" s="2"/>
      <c r="O304" s="2"/>
      <c r="P304" s="2"/>
      <c r="Q304" s="2"/>
      <c r="R304" s="2"/>
      <c r="S304" s="2"/>
    </row>
    <row r="305" spans="1:19" ht="15.75" customHeight="1" x14ac:dyDescent="0.2">
      <c r="A305" s="2"/>
      <c r="B305" s="2"/>
      <c r="C305" s="2"/>
      <c r="D305" s="2"/>
      <c r="E305" s="2"/>
      <c r="F305" s="2"/>
      <c r="G305" s="2"/>
      <c r="H305" s="2"/>
      <c r="I305" s="2"/>
      <c r="J305" s="2"/>
      <c r="K305" s="2"/>
      <c r="L305" s="2"/>
      <c r="M305" s="2"/>
      <c r="N305" s="2"/>
      <c r="O305" s="2"/>
      <c r="P305" s="2"/>
      <c r="Q305" s="2"/>
      <c r="R305" s="2"/>
      <c r="S305" s="2"/>
    </row>
    <row r="306" spans="1:19" ht="15.75" customHeight="1" x14ac:dyDescent="0.2">
      <c r="A306" s="2"/>
      <c r="B306" s="2"/>
      <c r="C306" s="2"/>
      <c r="D306" s="2"/>
      <c r="E306" s="2"/>
      <c r="F306" s="2"/>
      <c r="G306" s="2"/>
      <c r="H306" s="2"/>
      <c r="I306" s="2"/>
      <c r="J306" s="2"/>
      <c r="K306" s="2"/>
      <c r="L306" s="2"/>
      <c r="M306" s="2"/>
      <c r="N306" s="2"/>
      <c r="O306" s="2"/>
      <c r="P306" s="2"/>
      <c r="Q306" s="2"/>
      <c r="R306" s="2"/>
      <c r="S306" s="2"/>
    </row>
    <row r="307" spans="1:19" ht="15.75" customHeight="1" x14ac:dyDescent="0.2">
      <c r="A307" s="2"/>
      <c r="B307" s="2"/>
      <c r="C307" s="2"/>
      <c r="D307" s="2"/>
      <c r="E307" s="2"/>
      <c r="F307" s="2"/>
      <c r="G307" s="2"/>
      <c r="H307" s="2"/>
      <c r="I307" s="2"/>
      <c r="J307" s="2"/>
      <c r="K307" s="2"/>
      <c r="L307" s="2"/>
      <c r="M307" s="2"/>
      <c r="N307" s="2"/>
      <c r="O307" s="2"/>
      <c r="P307" s="2"/>
      <c r="Q307" s="2"/>
      <c r="R307" s="2"/>
      <c r="S307" s="2"/>
    </row>
    <row r="308" spans="1:19" ht="15.75" customHeight="1" x14ac:dyDescent="0.2">
      <c r="A308" s="2"/>
      <c r="B308" s="2"/>
      <c r="C308" s="2"/>
      <c r="D308" s="2"/>
      <c r="E308" s="2"/>
      <c r="F308" s="2"/>
      <c r="G308" s="2"/>
      <c r="H308" s="2"/>
      <c r="I308" s="2"/>
      <c r="J308" s="2"/>
      <c r="K308" s="2"/>
      <c r="L308" s="2"/>
      <c r="M308" s="2"/>
      <c r="N308" s="2"/>
      <c r="O308" s="2"/>
      <c r="P308" s="2"/>
      <c r="Q308" s="2"/>
      <c r="R308" s="2"/>
      <c r="S308" s="2"/>
    </row>
    <row r="309" spans="1:19" ht="15.75" customHeight="1" x14ac:dyDescent="0.2">
      <c r="A309" s="2"/>
      <c r="B309" s="2"/>
      <c r="C309" s="2"/>
      <c r="D309" s="2"/>
      <c r="E309" s="2"/>
      <c r="F309" s="2"/>
      <c r="G309" s="2"/>
      <c r="H309" s="2"/>
      <c r="I309" s="2"/>
      <c r="J309" s="2"/>
      <c r="K309" s="2"/>
      <c r="L309" s="2"/>
      <c r="M309" s="2"/>
      <c r="N309" s="2"/>
      <c r="O309" s="2"/>
      <c r="P309" s="2"/>
      <c r="Q309" s="2"/>
      <c r="R309" s="2"/>
      <c r="S309" s="2"/>
    </row>
    <row r="310" spans="1:19" ht="15.75" customHeight="1" x14ac:dyDescent="0.2">
      <c r="A310" s="2"/>
      <c r="B310" s="2"/>
      <c r="C310" s="2"/>
      <c r="D310" s="2"/>
      <c r="E310" s="2"/>
      <c r="F310" s="2"/>
      <c r="G310" s="2"/>
      <c r="H310" s="2"/>
      <c r="I310" s="2"/>
      <c r="J310" s="2"/>
      <c r="K310" s="2"/>
      <c r="L310" s="2"/>
      <c r="M310" s="2"/>
      <c r="N310" s="2"/>
      <c r="O310" s="2"/>
      <c r="P310" s="2"/>
      <c r="Q310" s="2"/>
      <c r="R310" s="2"/>
      <c r="S310" s="2"/>
    </row>
    <row r="311" spans="1:19" ht="15.75" customHeight="1" x14ac:dyDescent="0.2">
      <c r="A311" s="2"/>
      <c r="B311" s="2"/>
      <c r="C311" s="2"/>
      <c r="D311" s="2"/>
      <c r="E311" s="2"/>
      <c r="F311" s="2"/>
      <c r="G311" s="2"/>
      <c r="H311" s="2"/>
      <c r="I311" s="2"/>
      <c r="J311" s="2"/>
      <c r="K311" s="2"/>
      <c r="L311" s="2"/>
      <c r="M311" s="2"/>
      <c r="N311" s="2"/>
      <c r="O311" s="2"/>
      <c r="P311" s="2"/>
      <c r="Q311" s="2"/>
      <c r="R311" s="2"/>
      <c r="S311" s="2"/>
    </row>
    <row r="312" spans="1:19" ht="15.75" customHeight="1" x14ac:dyDescent="0.2">
      <c r="A312" s="2"/>
      <c r="B312" s="2"/>
      <c r="C312" s="2"/>
      <c r="D312" s="2"/>
      <c r="E312" s="2"/>
      <c r="F312" s="2"/>
      <c r="G312" s="2"/>
      <c r="H312" s="2"/>
      <c r="I312" s="2"/>
      <c r="J312" s="2"/>
      <c r="K312" s="2"/>
      <c r="L312" s="2"/>
      <c r="M312" s="2"/>
      <c r="N312" s="2"/>
      <c r="O312" s="2"/>
      <c r="P312" s="2"/>
      <c r="Q312" s="2"/>
      <c r="R312" s="2"/>
      <c r="S312" s="2"/>
    </row>
    <row r="313" spans="1:19" ht="15.75" customHeight="1" x14ac:dyDescent="0.2">
      <c r="A313" s="2"/>
      <c r="B313" s="2"/>
      <c r="C313" s="2"/>
      <c r="D313" s="2"/>
      <c r="E313" s="2"/>
      <c r="F313" s="2"/>
      <c r="G313" s="2"/>
      <c r="H313" s="2"/>
      <c r="I313" s="2"/>
      <c r="J313" s="2"/>
      <c r="K313" s="2"/>
      <c r="L313" s="2"/>
      <c r="M313" s="2"/>
      <c r="N313" s="2"/>
      <c r="O313" s="2"/>
      <c r="P313" s="2"/>
      <c r="Q313" s="2"/>
      <c r="R313" s="2"/>
      <c r="S313" s="2"/>
    </row>
    <row r="314" spans="1:19" ht="15.75" customHeight="1" x14ac:dyDescent="0.2">
      <c r="A314" s="2"/>
      <c r="B314" s="2"/>
      <c r="C314" s="2"/>
      <c r="D314" s="2"/>
      <c r="E314" s="2"/>
      <c r="F314" s="2"/>
      <c r="G314" s="2"/>
      <c r="H314" s="2"/>
      <c r="I314" s="2"/>
      <c r="J314" s="2"/>
      <c r="K314" s="2"/>
      <c r="L314" s="2"/>
      <c r="M314" s="2"/>
      <c r="N314" s="2"/>
      <c r="O314" s="2"/>
      <c r="P314" s="2"/>
      <c r="Q314" s="2"/>
      <c r="R314" s="2"/>
      <c r="S314" s="2"/>
    </row>
    <row r="315" spans="1:19" ht="15.75" customHeight="1" x14ac:dyDescent="0.2">
      <c r="A315" s="2"/>
      <c r="B315" s="2"/>
      <c r="C315" s="2"/>
      <c r="D315" s="2"/>
      <c r="E315" s="2"/>
      <c r="F315" s="2"/>
      <c r="G315" s="2"/>
      <c r="H315" s="2"/>
      <c r="I315" s="2"/>
      <c r="J315" s="2"/>
      <c r="K315" s="2"/>
      <c r="L315" s="2"/>
      <c r="M315" s="2"/>
      <c r="N315" s="2"/>
      <c r="O315" s="2"/>
      <c r="P315" s="2"/>
      <c r="Q315" s="2"/>
      <c r="R315" s="2"/>
      <c r="S315" s="2"/>
    </row>
    <row r="316" spans="1:19" ht="15.75" customHeight="1" x14ac:dyDescent="0.2">
      <c r="A316" s="2"/>
      <c r="B316" s="2"/>
      <c r="C316" s="2"/>
      <c r="D316" s="2"/>
      <c r="E316" s="2"/>
      <c r="F316" s="2"/>
      <c r="G316" s="2"/>
      <c r="H316" s="2"/>
      <c r="I316" s="2"/>
      <c r="J316" s="2"/>
      <c r="K316" s="2"/>
      <c r="L316" s="2"/>
      <c r="M316" s="2"/>
      <c r="N316" s="2"/>
      <c r="O316" s="2"/>
      <c r="P316" s="2"/>
      <c r="Q316" s="2"/>
      <c r="R316" s="2"/>
      <c r="S316" s="2"/>
    </row>
    <row r="317" spans="1:19" ht="15.75" customHeight="1" x14ac:dyDescent="0.2">
      <c r="A317" s="2"/>
      <c r="B317" s="2"/>
      <c r="C317" s="2"/>
      <c r="D317" s="2"/>
      <c r="E317" s="2"/>
      <c r="F317" s="2"/>
      <c r="G317" s="2"/>
      <c r="H317" s="2"/>
      <c r="I317" s="2"/>
      <c r="J317" s="2"/>
      <c r="K317" s="2"/>
      <c r="L317" s="2"/>
      <c r="M317" s="2"/>
      <c r="N317" s="2"/>
      <c r="O317" s="2"/>
      <c r="P317" s="2"/>
      <c r="Q317" s="2"/>
      <c r="R317" s="2"/>
      <c r="S317" s="2"/>
    </row>
    <row r="318" spans="1:19" ht="15.75" customHeight="1" x14ac:dyDescent="0.2">
      <c r="A318" s="2"/>
      <c r="B318" s="2"/>
      <c r="C318" s="2"/>
      <c r="D318" s="2"/>
      <c r="E318" s="2"/>
      <c r="F318" s="2"/>
      <c r="G318" s="2"/>
      <c r="H318" s="2"/>
      <c r="I318" s="2"/>
      <c r="J318" s="2"/>
      <c r="K318" s="2"/>
      <c r="L318" s="2"/>
      <c r="M318" s="2"/>
      <c r="N318" s="2"/>
      <c r="O318" s="2"/>
      <c r="P318" s="2"/>
      <c r="Q318" s="2"/>
      <c r="R318" s="2"/>
      <c r="S318" s="2"/>
    </row>
    <row r="319" spans="1:19" ht="15.75" customHeight="1" x14ac:dyDescent="0.2">
      <c r="A319" s="2"/>
      <c r="B319" s="2"/>
      <c r="C319" s="2"/>
      <c r="D319" s="2"/>
      <c r="E319" s="2"/>
      <c r="F319" s="2"/>
      <c r="G319" s="2"/>
      <c r="H319" s="2"/>
      <c r="I319" s="2"/>
      <c r="J319" s="2"/>
      <c r="K319" s="2"/>
      <c r="L319" s="2"/>
      <c r="M319" s="2"/>
      <c r="N319" s="2"/>
      <c r="O319" s="2"/>
      <c r="P319" s="2"/>
      <c r="Q319" s="2"/>
      <c r="R319" s="2"/>
      <c r="S319" s="2"/>
    </row>
    <row r="320" spans="1:19" ht="15.75" customHeight="1" x14ac:dyDescent="0.2">
      <c r="A320" s="2"/>
      <c r="B320" s="2"/>
      <c r="C320" s="2"/>
      <c r="D320" s="2"/>
      <c r="E320" s="2"/>
      <c r="F320" s="2"/>
      <c r="G320" s="2"/>
      <c r="H320" s="2"/>
      <c r="I320" s="2"/>
      <c r="J320" s="2"/>
      <c r="K320" s="2"/>
      <c r="L320" s="2"/>
      <c r="M320" s="2"/>
      <c r="N320" s="2"/>
      <c r="O320" s="2"/>
      <c r="P320" s="2"/>
      <c r="Q320" s="2"/>
      <c r="R320" s="2"/>
      <c r="S320" s="2"/>
    </row>
    <row r="321" spans="1:19" ht="15.75" customHeight="1" x14ac:dyDescent="0.2">
      <c r="A321" s="2"/>
      <c r="B321" s="2"/>
      <c r="C321" s="2"/>
      <c r="D321" s="2"/>
      <c r="E321" s="2"/>
      <c r="F321" s="2"/>
      <c r="G321" s="2"/>
      <c r="H321" s="2"/>
      <c r="I321" s="2"/>
      <c r="J321" s="2"/>
      <c r="K321" s="2"/>
      <c r="L321" s="2"/>
      <c r="M321" s="2"/>
      <c r="N321" s="2"/>
      <c r="O321" s="2"/>
      <c r="P321" s="2"/>
      <c r="Q321" s="2"/>
      <c r="R321" s="2"/>
      <c r="S321" s="2"/>
    </row>
    <row r="322" spans="1:19" ht="15.75" customHeight="1" x14ac:dyDescent="0.2">
      <c r="A322" s="2"/>
      <c r="B322" s="2"/>
      <c r="C322" s="2"/>
      <c r="D322" s="2"/>
      <c r="E322" s="2"/>
      <c r="F322" s="2"/>
      <c r="G322" s="2"/>
      <c r="H322" s="2"/>
      <c r="I322" s="2"/>
      <c r="J322" s="2"/>
      <c r="K322" s="2"/>
      <c r="L322" s="2"/>
      <c r="M322" s="2"/>
      <c r="N322" s="2"/>
      <c r="O322" s="2"/>
      <c r="P322" s="2"/>
      <c r="Q322" s="2"/>
      <c r="R322" s="2"/>
      <c r="S322" s="2"/>
    </row>
    <row r="323" spans="1:19" ht="15.75" customHeight="1" x14ac:dyDescent="0.2">
      <c r="A323" s="2"/>
      <c r="B323" s="2"/>
      <c r="C323" s="2"/>
      <c r="D323" s="2"/>
      <c r="E323" s="2"/>
      <c r="F323" s="2"/>
      <c r="G323" s="2"/>
      <c r="H323" s="2"/>
      <c r="I323" s="2"/>
      <c r="J323" s="2"/>
      <c r="K323" s="2"/>
      <c r="L323" s="2"/>
      <c r="M323" s="2"/>
      <c r="N323" s="2"/>
      <c r="O323" s="2"/>
      <c r="P323" s="2"/>
      <c r="Q323" s="2"/>
      <c r="R323" s="2"/>
      <c r="S323" s="2"/>
    </row>
    <row r="324" spans="1:19" ht="15.75" customHeight="1" x14ac:dyDescent="0.2">
      <c r="A324" s="2"/>
      <c r="B324" s="2"/>
      <c r="C324" s="2"/>
      <c r="D324" s="2"/>
      <c r="E324" s="2"/>
      <c r="F324" s="2"/>
      <c r="G324" s="2"/>
      <c r="H324" s="2"/>
      <c r="I324" s="2"/>
      <c r="J324" s="2"/>
      <c r="K324" s="2"/>
      <c r="L324" s="2"/>
      <c r="M324" s="2"/>
      <c r="N324" s="2"/>
      <c r="O324" s="2"/>
      <c r="P324" s="2"/>
      <c r="Q324" s="2"/>
      <c r="R324" s="2"/>
      <c r="S324" s="2"/>
    </row>
    <row r="325" spans="1:19" ht="15.75" customHeight="1" x14ac:dyDescent="0.2">
      <c r="A325" s="2"/>
      <c r="B325" s="2"/>
      <c r="C325" s="2"/>
      <c r="D325" s="2"/>
      <c r="E325" s="2"/>
      <c r="F325" s="2"/>
      <c r="G325" s="2"/>
      <c r="H325" s="2"/>
      <c r="I325" s="2"/>
      <c r="J325" s="2"/>
      <c r="K325" s="2"/>
      <c r="L325" s="2"/>
      <c r="M325" s="2"/>
      <c r="N325" s="2"/>
      <c r="O325" s="2"/>
      <c r="P325" s="2"/>
      <c r="Q325" s="2"/>
      <c r="R325" s="2"/>
      <c r="S325" s="2"/>
    </row>
    <row r="326" spans="1:19" ht="15.75" customHeight="1" x14ac:dyDescent="0.2">
      <c r="A326" s="2"/>
      <c r="B326" s="2"/>
      <c r="C326" s="2"/>
      <c r="D326" s="2"/>
      <c r="E326" s="2"/>
      <c r="F326" s="2"/>
      <c r="G326" s="2"/>
      <c r="H326" s="2"/>
      <c r="I326" s="2"/>
      <c r="J326" s="2"/>
      <c r="K326" s="2"/>
      <c r="L326" s="2"/>
      <c r="M326" s="2"/>
      <c r="N326" s="2"/>
      <c r="O326" s="2"/>
      <c r="P326" s="2"/>
      <c r="Q326" s="2"/>
      <c r="R326" s="2"/>
      <c r="S326" s="2"/>
    </row>
    <row r="327" spans="1:19" ht="15.75" customHeight="1" x14ac:dyDescent="0.2">
      <c r="A327" s="2"/>
      <c r="B327" s="2"/>
      <c r="C327" s="2"/>
      <c r="D327" s="2"/>
      <c r="E327" s="2"/>
      <c r="F327" s="2"/>
      <c r="G327" s="2"/>
      <c r="H327" s="2"/>
      <c r="I327" s="2"/>
      <c r="J327" s="2"/>
      <c r="K327" s="2"/>
      <c r="L327" s="2"/>
      <c r="M327" s="2"/>
      <c r="N327" s="2"/>
      <c r="O327" s="2"/>
      <c r="P327" s="2"/>
      <c r="Q327" s="2"/>
      <c r="R327" s="2"/>
      <c r="S327" s="2"/>
    </row>
    <row r="328" spans="1:19" ht="15.75" customHeight="1" x14ac:dyDescent="0.2">
      <c r="A328" s="2"/>
      <c r="B328" s="2"/>
      <c r="C328" s="2"/>
      <c r="D328" s="2"/>
      <c r="E328" s="2"/>
      <c r="F328" s="2"/>
      <c r="G328" s="2"/>
      <c r="H328" s="2"/>
      <c r="I328" s="2"/>
      <c r="J328" s="2"/>
      <c r="K328" s="2"/>
      <c r="L328" s="2"/>
      <c r="M328" s="2"/>
      <c r="N328" s="2"/>
      <c r="O328" s="2"/>
      <c r="P328" s="2"/>
      <c r="Q328" s="2"/>
      <c r="R328" s="2"/>
      <c r="S328" s="2"/>
    </row>
    <row r="329" spans="1:19" ht="15.75" customHeight="1" x14ac:dyDescent="0.2">
      <c r="A329" s="2"/>
      <c r="B329" s="2"/>
      <c r="C329" s="2"/>
      <c r="D329" s="2"/>
      <c r="E329" s="2"/>
      <c r="F329" s="2"/>
      <c r="G329" s="2"/>
      <c r="H329" s="2"/>
      <c r="I329" s="2"/>
      <c r="J329" s="2"/>
      <c r="K329" s="2"/>
      <c r="L329" s="2"/>
      <c r="M329" s="2"/>
      <c r="N329" s="2"/>
      <c r="O329" s="2"/>
      <c r="P329" s="2"/>
      <c r="Q329" s="2"/>
      <c r="R329" s="2"/>
      <c r="S329" s="2"/>
    </row>
    <row r="330" spans="1:19" ht="15.75" customHeight="1" x14ac:dyDescent="0.2">
      <c r="A330" s="2"/>
      <c r="B330" s="2"/>
      <c r="C330" s="2"/>
      <c r="D330" s="2"/>
      <c r="E330" s="2"/>
      <c r="F330" s="2"/>
      <c r="G330" s="2"/>
      <c r="H330" s="2"/>
      <c r="I330" s="2"/>
      <c r="J330" s="2"/>
      <c r="K330" s="2"/>
      <c r="L330" s="2"/>
      <c r="M330" s="2"/>
      <c r="N330" s="2"/>
      <c r="O330" s="2"/>
      <c r="P330" s="2"/>
      <c r="Q330" s="2"/>
      <c r="R330" s="2"/>
      <c r="S330" s="2"/>
    </row>
    <row r="331" spans="1:19" ht="15.75" customHeight="1" x14ac:dyDescent="0.2">
      <c r="A331" s="2"/>
      <c r="B331" s="2"/>
      <c r="C331" s="2"/>
      <c r="D331" s="2"/>
      <c r="E331" s="2"/>
      <c r="F331" s="2"/>
      <c r="G331" s="2"/>
      <c r="H331" s="2"/>
      <c r="I331" s="2"/>
      <c r="J331" s="2"/>
      <c r="K331" s="2"/>
      <c r="L331" s="2"/>
      <c r="M331" s="2"/>
      <c r="N331" s="2"/>
      <c r="O331" s="2"/>
      <c r="P331" s="2"/>
      <c r="Q331" s="2"/>
      <c r="R331" s="2"/>
      <c r="S331" s="2"/>
    </row>
    <row r="332" spans="1:19" ht="15.75" customHeight="1" x14ac:dyDescent="0.2">
      <c r="A332" s="2"/>
      <c r="B332" s="2"/>
      <c r="C332" s="2"/>
      <c r="D332" s="2"/>
      <c r="E332" s="2"/>
      <c r="F332" s="2"/>
      <c r="G332" s="2"/>
      <c r="H332" s="2"/>
      <c r="I332" s="2"/>
      <c r="J332" s="2"/>
      <c r="K332" s="2"/>
      <c r="L332" s="2"/>
      <c r="M332" s="2"/>
      <c r="N332" s="2"/>
      <c r="O332" s="2"/>
      <c r="P332" s="2"/>
      <c r="Q332" s="2"/>
      <c r="R332" s="2"/>
      <c r="S332" s="2"/>
    </row>
    <row r="333" spans="1:19" ht="15.75" customHeight="1" x14ac:dyDescent="0.2">
      <c r="A333" s="2"/>
      <c r="B333" s="2"/>
      <c r="C333" s="2"/>
      <c r="D333" s="2"/>
      <c r="E333" s="2"/>
      <c r="F333" s="2"/>
      <c r="G333" s="2"/>
      <c r="H333" s="2"/>
      <c r="I333" s="2"/>
      <c r="J333" s="2"/>
      <c r="K333" s="2"/>
      <c r="L333" s="2"/>
      <c r="M333" s="2"/>
      <c r="N333" s="2"/>
      <c r="O333" s="2"/>
      <c r="P333" s="2"/>
      <c r="Q333" s="2"/>
      <c r="R333" s="2"/>
      <c r="S333" s="2"/>
    </row>
    <row r="334" spans="1:19" ht="15.75" customHeight="1" x14ac:dyDescent="0.2">
      <c r="A334" s="2"/>
      <c r="B334" s="2"/>
      <c r="C334" s="2"/>
      <c r="D334" s="2"/>
      <c r="E334" s="2"/>
      <c r="F334" s="2"/>
      <c r="G334" s="2"/>
      <c r="H334" s="2"/>
      <c r="I334" s="2"/>
      <c r="J334" s="2"/>
      <c r="K334" s="2"/>
      <c r="L334" s="2"/>
      <c r="M334" s="2"/>
      <c r="N334" s="2"/>
      <c r="O334" s="2"/>
      <c r="P334" s="2"/>
      <c r="Q334" s="2"/>
      <c r="R334" s="2"/>
      <c r="S334" s="2"/>
    </row>
    <row r="335" spans="1:19" ht="15.75" customHeight="1" x14ac:dyDescent="0.2">
      <c r="A335" s="2"/>
      <c r="B335" s="2"/>
      <c r="C335" s="2"/>
      <c r="D335" s="2"/>
      <c r="E335" s="2"/>
      <c r="F335" s="2"/>
      <c r="G335" s="2"/>
      <c r="H335" s="2"/>
      <c r="I335" s="2"/>
      <c r="J335" s="2"/>
      <c r="K335" s="2"/>
      <c r="L335" s="2"/>
      <c r="M335" s="2"/>
      <c r="N335" s="2"/>
      <c r="O335" s="2"/>
      <c r="P335" s="2"/>
      <c r="Q335" s="2"/>
      <c r="R335" s="2"/>
      <c r="S335" s="2"/>
    </row>
    <row r="336" spans="1:19" ht="15.75" customHeight="1" x14ac:dyDescent="0.2">
      <c r="A336" s="2"/>
      <c r="B336" s="2"/>
      <c r="C336" s="2"/>
      <c r="D336" s="2"/>
      <c r="E336" s="2"/>
      <c r="F336" s="2"/>
      <c r="G336" s="2"/>
      <c r="H336" s="2"/>
      <c r="I336" s="2"/>
      <c r="J336" s="2"/>
      <c r="K336" s="2"/>
      <c r="L336" s="2"/>
      <c r="M336" s="2"/>
      <c r="N336" s="2"/>
      <c r="O336" s="2"/>
      <c r="P336" s="2"/>
      <c r="Q336" s="2"/>
      <c r="R336" s="2"/>
      <c r="S336" s="2"/>
    </row>
    <row r="337" spans="1:19" ht="15.75" customHeight="1" x14ac:dyDescent="0.2">
      <c r="A337" s="2"/>
      <c r="B337" s="2"/>
      <c r="C337" s="2"/>
      <c r="D337" s="2"/>
      <c r="E337" s="2"/>
      <c r="F337" s="2"/>
      <c r="G337" s="2"/>
      <c r="H337" s="2"/>
      <c r="I337" s="2"/>
      <c r="J337" s="2"/>
      <c r="K337" s="2"/>
      <c r="L337" s="2"/>
      <c r="M337" s="2"/>
      <c r="N337" s="2"/>
      <c r="O337" s="2"/>
      <c r="P337" s="2"/>
      <c r="Q337" s="2"/>
      <c r="R337" s="2"/>
      <c r="S337" s="2"/>
    </row>
    <row r="338" spans="1:19" ht="15.75" customHeight="1" x14ac:dyDescent="0.2">
      <c r="A338" s="2"/>
      <c r="B338" s="2"/>
      <c r="C338" s="2"/>
      <c r="D338" s="2"/>
      <c r="E338" s="2"/>
      <c r="F338" s="2"/>
      <c r="G338" s="2"/>
      <c r="H338" s="2"/>
      <c r="I338" s="2"/>
      <c r="J338" s="2"/>
      <c r="K338" s="2"/>
      <c r="L338" s="2"/>
      <c r="M338" s="2"/>
      <c r="N338" s="2"/>
      <c r="O338" s="2"/>
      <c r="P338" s="2"/>
      <c r="Q338" s="2"/>
      <c r="R338" s="2"/>
      <c r="S338" s="2"/>
    </row>
    <row r="339" spans="1:19" ht="15.75" customHeight="1" x14ac:dyDescent="0.2">
      <c r="A339" s="2"/>
      <c r="B339" s="2"/>
      <c r="C339" s="2"/>
      <c r="D339" s="2"/>
      <c r="E339" s="2"/>
      <c r="F339" s="2"/>
      <c r="G339" s="2"/>
      <c r="H339" s="2"/>
      <c r="I339" s="2"/>
      <c r="J339" s="2"/>
      <c r="K339" s="2"/>
      <c r="L339" s="2"/>
      <c r="M339" s="2"/>
      <c r="N339" s="2"/>
      <c r="O339" s="2"/>
      <c r="P339" s="2"/>
      <c r="Q339" s="2"/>
      <c r="R339" s="2"/>
      <c r="S339" s="2"/>
    </row>
    <row r="340" spans="1:19" ht="15.75" customHeight="1" x14ac:dyDescent="0.2">
      <c r="A340" s="2"/>
      <c r="B340" s="2"/>
      <c r="C340" s="2"/>
      <c r="D340" s="2"/>
      <c r="E340" s="2"/>
      <c r="F340" s="2"/>
      <c r="G340" s="2"/>
      <c r="H340" s="2"/>
      <c r="I340" s="2"/>
      <c r="J340" s="2"/>
      <c r="K340" s="2"/>
      <c r="L340" s="2"/>
      <c r="M340" s="2"/>
      <c r="N340" s="2"/>
      <c r="O340" s="2"/>
      <c r="P340" s="2"/>
      <c r="Q340" s="2"/>
      <c r="R340" s="2"/>
      <c r="S340" s="2"/>
    </row>
    <row r="341" spans="1:19" ht="15.75" customHeight="1" x14ac:dyDescent="0.2">
      <c r="A341" s="2"/>
      <c r="B341" s="2"/>
      <c r="C341" s="2"/>
      <c r="D341" s="2"/>
      <c r="E341" s="2"/>
      <c r="F341" s="2"/>
      <c r="G341" s="2"/>
      <c r="H341" s="2"/>
      <c r="I341" s="2"/>
      <c r="J341" s="2"/>
      <c r="K341" s="2"/>
      <c r="L341" s="2"/>
      <c r="M341" s="2"/>
      <c r="N341" s="2"/>
      <c r="O341" s="2"/>
      <c r="P341" s="2"/>
      <c r="Q341" s="2"/>
      <c r="R341" s="2"/>
      <c r="S341" s="2"/>
    </row>
    <row r="342" spans="1:19" ht="15.75" customHeight="1" x14ac:dyDescent="0.2">
      <c r="A342" s="2"/>
      <c r="B342" s="2"/>
      <c r="C342" s="2"/>
      <c r="D342" s="2"/>
      <c r="E342" s="2"/>
      <c r="F342" s="2"/>
      <c r="G342" s="2"/>
      <c r="H342" s="2"/>
      <c r="I342" s="2"/>
      <c r="J342" s="2"/>
      <c r="K342" s="2"/>
      <c r="L342" s="2"/>
      <c r="M342" s="2"/>
      <c r="N342" s="2"/>
      <c r="O342" s="2"/>
      <c r="P342" s="2"/>
      <c r="Q342" s="2"/>
      <c r="R342" s="2"/>
      <c r="S342" s="2"/>
    </row>
    <row r="343" spans="1:19" ht="15.75" customHeight="1" x14ac:dyDescent="0.2">
      <c r="A343" s="2"/>
      <c r="B343" s="2"/>
      <c r="C343" s="2"/>
      <c r="D343" s="2"/>
      <c r="E343" s="2"/>
      <c r="F343" s="2"/>
      <c r="G343" s="2"/>
      <c r="H343" s="2"/>
      <c r="I343" s="2"/>
      <c r="J343" s="2"/>
      <c r="K343" s="2"/>
      <c r="L343" s="2"/>
      <c r="M343" s="2"/>
      <c r="N343" s="2"/>
      <c r="O343" s="2"/>
      <c r="P343" s="2"/>
      <c r="Q343" s="2"/>
      <c r="R343" s="2"/>
      <c r="S343" s="2"/>
    </row>
    <row r="344" spans="1:19" ht="15.75" customHeight="1" x14ac:dyDescent="0.2">
      <c r="A344" s="2"/>
      <c r="B344" s="2"/>
      <c r="C344" s="2"/>
      <c r="D344" s="2"/>
      <c r="E344" s="2"/>
      <c r="F344" s="2"/>
      <c r="G344" s="2"/>
      <c r="H344" s="2"/>
      <c r="I344" s="2"/>
      <c r="J344" s="2"/>
      <c r="K344" s="2"/>
      <c r="L344" s="2"/>
      <c r="M344" s="2"/>
      <c r="N344" s="2"/>
      <c r="O344" s="2"/>
      <c r="P344" s="2"/>
      <c r="Q344" s="2"/>
      <c r="R344" s="2"/>
      <c r="S344" s="2"/>
    </row>
    <row r="345" spans="1:19" ht="15.75" customHeight="1" x14ac:dyDescent="0.2">
      <c r="A345" s="2"/>
      <c r="B345" s="2"/>
      <c r="C345" s="2"/>
      <c r="D345" s="2"/>
      <c r="E345" s="2"/>
      <c r="F345" s="2"/>
      <c r="G345" s="2"/>
      <c r="H345" s="2"/>
      <c r="I345" s="2"/>
      <c r="J345" s="2"/>
      <c r="K345" s="2"/>
      <c r="L345" s="2"/>
      <c r="M345" s="2"/>
      <c r="N345" s="2"/>
      <c r="O345" s="2"/>
      <c r="P345" s="2"/>
      <c r="Q345" s="2"/>
      <c r="R345" s="2"/>
      <c r="S345" s="2"/>
    </row>
    <row r="346" spans="1:19" ht="15.75" customHeight="1" x14ac:dyDescent="0.2">
      <c r="A346" s="2"/>
      <c r="B346" s="2"/>
      <c r="C346" s="2"/>
      <c r="D346" s="2"/>
      <c r="E346" s="2"/>
      <c r="F346" s="2"/>
      <c r="G346" s="2"/>
      <c r="H346" s="2"/>
      <c r="I346" s="2"/>
      <c r="J346" s="2"/>
      <c r="K346" s="2"/>
      <c r="L346" s="2"/>
      <c r="M346" s="2"/>
      <c r="N346" s="2"/>
      <c r="O346" s="2"/>
      <c r="P346" s="2"/>
      <c r="Q346" s="2"/>
      <c r="R346" s="2"/>
      <c r="S346" s="2"/>
    </row>
    <row r="347" spans="1:19" ht="15.75" customHeight="1" x14ac:dyDescent="0.2">
      <c r="A347" s="2"/>
      <c r="B347" s="2"/>
      <c r="C347" s="2"/>
      <c r="D347" s="2"/>
      <c r="E347" s="2"/>
      <c r="F347" s="2"/>
      <c r="G347" s="2"/>
      <c r="H347" s="2"/>
      <c r="I347" s="2"/>
      <c r="J347" s="2"/>
      <c r="K347" s="2"/>
      <c r="L347" s="2"/>
      <c r="M347" s="2"/>
      <c r="N347" s="2"/>
      <c r="O347" s="2"/>
      <c r="P347" s="2"/>
      <c r="Q347" s="2"/>
      <c r="R347" s="2"/>
      <c r="S347" s="2"/>
    </row>
    <row r="348" spans="1:19" ht="15.75" customHeight="1" x14ac:dyDescent="0.2">
      <c r="A348" s="2"/>
      <c r="B348" s="2"/>
      <c r="C348" s="2"/>
      <c r="D348" s="2"/>
      <c r="E348" s="2"/>
      <c r="F348" s="2"/>
      <c r="G348" s="2"/>
      <c r="H348" s="2"/>
      <c r="I348" s="2"/>
      <c r="J348" s="2"/>
      <c r="K348" s="2"/>
      <c r="L348" s="2"/>
      <c r="M348" s="2"/>
      <c r="N348" s="2"/>
      <c r="O348" s="2"/>
      <c r="P348" s="2"/>
      <c r="Q348" s="2"/>
      <c r="R348" s="2"/>
      <c r="S348" s="2"/>
    </row>
    <row r="349" spans="1:19" ht="15.75" customHeight="1" x14ac:dyDescent="0.2">
      <c r="A349" s="2"/>
      <c r="B349" s="2"/>
      <c r="C349" s="2"/>
      <c r="D349" s="2"/>
      <c r="E349" s="2"/>
      <c r="F349" s="2"/>
      <c r="G349" s="2"/>
      <c r="H349" s="2"/>
      <c r="I349" s="2"/>
      <c r="J349" s="2"/>
      <c r="K349" s="2"/>
      <c r="L349" s="2"/>
      <c r="M349" s="2"/>
      <c r="N349" s="2"/>
      <c r="O349" s="2"/>
      <c r="P349" s="2"/>
      <c r="Q349" s="2"/>
      <c r="R349" s="2"/>
      <c r="S349" s="2"/>
    </row>
    <row r="350" spans="1:19" ht="15.75" customHeight="1" x14ac:dyDescent="0.2">
      <c r="A350" s="2"/>
      <c r="B350" s="2"/>
      <c r="C350" s="2"/>
      <c r="D350" s="2"/>
      <c r="E350" s="2"/>
      <c r="F350" s="2"/>
      <c r="G350" s="2"/>
      <c r="H350" s="2"/>
      <c r="I350" s="2"/>
      <c r="J350" s="2"/>
      <c r="K350" s="2"/>
      <c r="L350" s="2"/>
      <c r="M350" s="2"/>
      <c r="N350" s="2"/>
      <c r="O350" s="2"/>
      <c r="P350" s="2"/>
      <c r="Q350" s="2"/>
      <c r="R350" s="2"/>
      <c r="S350" s="2"/>
    </row>
    <row r="351" spans="1:19" ht="15.75" customHeight="1" x14ac:dyDescent="0.2">
      <c r="A351" s="2"/>
      <c r="B351" s="2"/>
      <c r="C351" s="2"/>
      <c r="D351" s="2"/>
      <c r="E351" s="2"/>
      <c r="F351" s="2"/>
      <c r="G351" s="2"/>
      <c r="H351" s="2"/>
      <c r="I351" s="2"/>
      <c r="J351" s="2"/>
      <c r="K351" s="2"/>
      <c r="L351" s="2"/>
      <c r="M351" s="2"/>
      <c r="N351" s="2"/>
      <c r="O351" s="2"/>
      <c r="P351" s="2"/>
      <c r="Q351" s="2"/>
      <c r="R351" s="2"/>
      <c r="S351" s="2"/>
    </row>
    <row r="352" spans="1:19" ht="15.75" customHeight="1" x14ac:dyDescent="0.2">
      <c r="A352" s="2"/>
      <c r="B352" s="2"/>
      <c r="C352" s="2"/>
      <c r="D352" s="2"/>
      <c r="E352" s="2"/>
      <c r="F352" s="2"/>
      <c r="G352" s="2"/>
      <c r="H352" s="2"/>
      <c r="I352" s="2"/>
      <c r="J352" s="2"/>
      <c r="K352" s="2"/>
      <c r="L352" s="2"/>
      <c r="M352" s="2"/>
      <c r="N352" s="2"/>
      <c r="O352" s="2"/>
      <c r="P352" s="2"/>
      <c r="Q352" s="2"/>
      <c r="R352" s="2"/>
      <c r="S352" s="2"/>
    </row>
    <row r="353" spans="1:19" ht="15.75" customHeight="1" x14ac:dyDescent="0.2">
      <c r="A353" s="2"/>
      <c r="B353" s="2"/>
      <c r="C353" s="2"/>
      <c r="D353" s="2"/>
      <c r="E353" s="2"/>
      <c r="F353" s="2"/>
      <c r="G353" s="2"/>
      <c r="H353" s="2"/>
      <c r="I353" s="2"/>
      <c r="J353" s="2"/>
      <c r="K353" s="2"/>
      <c r="L353" s="2"/>
      <c r="M353" s="2"/>
      <c r="N353" s="2"/>
      <c r="O353" s="2"/>
      <c r="P353" s="2"/>
      <c r="Q353" s="2"/>
      <c r="R353" s="2"/>
      <c r="S353" s="2"/>
    </row>
    <row r="354" spans="1:19" ht="15.75" customHeight="1" x14ac:dyDescent="0.2">
      <c r="A354" s="2"/>
      <c r="B354" s="2"/>
      <c r="C354" s="2"/>
      <c r="D354" s="2"/>
      <c r="E354" s="2"/>
      <c r="F354" s="2"/>
      <c r="G354" s="2"/>
      <c r="H354" s="2"/>
      <c r="I354" s="2"/>
      <c r="J354" s="2"/>
      <c r="K354" s="2"/>
      <c r="L354" s="2"/>
      <c r="M354" s="2"/>
      <c r="N354" s="2"/>
      <c r="O354" s="2"/>
      <c r="P354" s="2"/>
      <c r="Q354" s="2"/>
      <c r="R354" s="2"/>
      <c r="S354" s="2"/>
    </row>
    <row r="355" spans="1:19" ht="15.75" customHeight="1" x14ac:dyDescent="0.2">
      <c r="A355" s="2"/>
      <c r="B355" s="2"/>
      <c r="C355" s="2"/>
      <c r="D355" s="2"/>
      <c r="E355" s="2"/>
      <c r="F355" s="2"/>
      <c r="G355" s="2"/>
      <c r="H355" s="2"/>
      <c r="I355" s="2"/>
      <c r="J355" s="2"/>
      <c r="K355" s="2"/>
      <c r="L355" s="2"/>
      <c r="M355" s="2"/>
      <c r="N355" s="2"/>
      <c r="O355" s="2"/>
      <c r="P355" s="2"/>
      <c r="Q355" s="2"/>
      <c r="R355" s="2"/>
      <c r="S355" s="2"/>
    </row>
    <row r="356" spans="1:19" ht="15.75" customHeight="1" x14ac:dyDescent="0.2">
      <c r="A356" s="2"/>
      <c r="B356" s="2"/>
      <c r="C356" s="2"/>
      <c r="D356" s="2"/>
      <c r="E356" s="2"/>
      <c r="F356" s="2"/>
      <c r="G356" s="2"/>
      <c r="H356" s="2"/>
      <c r="I356" s="2"/>
      <c r="J356" s="2"/>
      <c r="K356" s="2"/>
      <c r="L356" s="2"/>
      <c r="M356" s="2"/>
      <c r="N356" s="2"/>
      <c r="O356" s="2"/>
      <c r="P356" s="2"/>
      <c r="Q356" s="2"/>
      <c r="R356" s="2"/>
      <c r="S356" s="2"/>
    </row>
    <row r="357" spans="1:19" ht="15.75" customHeight="1" x14ac:dyDescent="0.2">
      <c r="A357" s="2"/>
      <c r="B357" s="2"/>
      <c r="C357" s="2"/>
      <c r="D357" s="2"/>
      <c r="E357" s="2"/>
      <c r="F357" s="2"/>
      <c r="G357" s="2"/>
      <c r="H357" s="2"/>
      <c r="I357" s="2"/>
      <c r="J357" s="2"/>
      <c r="K357" s="2"/>
      <c r="L357" s="2"/>
      <c r="M357" s="2"/>
      <c r="N357" s="2"/>
      <c r="O357" s="2"/>
      <c r="P357" s="2"/>
      <c r="Q357" s="2"/>
      <c r="R357" s="2"/>
      <c r="S357" s="2"/>
    </row>
    <row r="358" spans="1:19" ht="15.75" customHeight="1" x14ac:dyDescent="0.2">
      <c r="A358" s="2"/>
      <c r="B358" s="2"/>
      <c r="C358" s="2"/>
      <c r="D358" s="2"/>
      <c r="E358" s="2"/>
      <c r="F358" s="2"/>
      <c r="G358" s="2"/>
      <c r="H358" s="2"/>
      <c r="I358" s="2"/>
      <c r="J358" s="2"/>
      <c r="K358" s="2"/>
      <c r="L358" s="2"/>
      <c r="M358" s="2"/>
      <c r="N358" s="2"/>
      <c r="O358" s="2"/>
      <c r="P358" s="2"/>
      <c r="Q358" s="2"/>
      <c r="R358" s="2"/>
      <c r="S358" s="2"/>
    </row>
    <row r="359" spans="1:19" ht="15.75" customHeight="1" x14ac:dyDescent="0.2">
      <c r="A359" s="2"/>
      <c r="B359" s="2"/>
      <c r="C359" s="2"/>
      <c r="D359" s="2"/>
      <c r="E359" s="2"/>
      <c r="F359" s="2"/>
      <c r="G359" s="2"/>
      <c r="H359" s="2"/>
      <c r="I359" s="2"/>
      <c r="J359" s="2"/>
      <c r="K359" s="2"/>
      <c r="L359" s="2"/>
      <c r="M359" s="2"/>
      <c r="N359" s="2"/>
      <c r="O359" s="2"/>
      <c r="P359" s="2"/>
      <c r="Q359" s="2"/>
      <c r="R359" s="2"/>
      <c r="S359" s="2"/>
    </row>
    <row r="360" spans="1:19" ht="15.75" customHeight="1" x14ac:dyDescent="0.2">
      <c r="A360" s="2"/>
      <c r="B360" s="2"/>
      <c r="C360" s="2"/>
      <c r="D360" s="2"/>
      <c r="E360" s="2"/>
      <c r="F360" s="2"/>
      <c r="G360" s="2"/>
      <c r="H360" s="2"/>
      <c r="I360" s="2"/>
      <c r="J360" s="2"/>
      <c r="K360" s="2"/>
      <c r="L360" s="2"/>
      <c r="M360" s="2"/>
      <c r="N360" s="2"/>
      <c r="O360" s="2"/>
      <c r="P360" s="2"/>
      <c r="Q360" s="2"/>
      <c r="R360" s="2"/>
      <c r="S360" s="2"/>
    </row>
    <row r="361" spans="1:19" ht="15.75" customHeight="1" x14ac:dyDescent="0.2">
      <c r="A361" s="2"/>
      <c r="B361" s="2"/>
      <c r="C361" s="2"/>
      <c r="D361" s="2"/>
      <c r="E361" s="2"/>
      <c r="F361" s="2"/>
      <c r="G361" s="2"/>
      <c r="H361" s="2"/>
      <c r="I361" s="2"/>
      <c r="J361" s="2"/>
      <c r="K361" s="2"/>
      <c r="L361" s="2"/>
      <c r="M361" s="2"/>
      <c r="N361" s="2"/>
      <c r="O361" s="2"/>
      <c r="P361" s="2"/>
      <c r="Q361" s="2"/>
      <c r="R361" s="2"/>
      <c r="S361" s="2"/>
    </row>
    <row r="362" spans="1:19" ht="15.75" customHeight="1" x14ac:dyDescent="0.2">
      <c r="A362" s="2"/>
      <c r="B362" s="2"/>
      <c r="C362" s="2"/>
      <c r="D362" s="2"/>
      <c r="E362" s="2"/>
      <c r="F362" s="2"/>
      <c r="G362" s="2"/>
      <c r="H362" s="2"/>
      <c r="I362" s="2"/>
      <c r="J362" s="2"/>
      <c r="K362" s="2"/>
      <c r="L362" s="2"/>
      <c r="M362" s="2"/>
      <c r="N362" s="2"/>
      <c r="O362" s="2"/>
      <c r="P362" s="2"/>
      <c r="Q362" s="2"/>
      <c r="R362" s="2"/>
      <c r="S362" s="2"/>
    </row>
    <row r="363" spans="1:19" ht="15.75" customHeight="1" x14ac:dyDescent="0.2">
      <c r="A363" s="2"/>
      <c r="B363" s="2"/>
      <c r="C363" s="2"/>
      <c r="D363" s="2"/>
      <c r="E363" s="2"/>
      <c r="F363" s="2"/>
      <c r="G363" s="2"/>
      <c r="H363" s="2"/>
      <c r="I363" s="2"/>
      <c r="J363" s="2"/>
      <c r="K363" s="2"/>
      <c r="L363" s="2"/>
      <c r="M363" s="2"/>
      <c r="N363" s="2"/>
      <c r="O363" s="2"/>
      <c r="P363" s="2"/>
      <c r="Q363" s="2"/>
      <c r="R363" s="2"/>
      <c r="S363" s="2"/>
    </row>
    <row r="364" spans="1:19" ht="15.75" customHeight="1" x14ac:dyDescent="0.2">
      <c r="A364" s="2"/>
      <c r="B364" s="2"/>
      <c r="C364" s="2"/>
      <c r="D364" s="2"/>
      <c r="E364" s="2"/>
      <c r="F364" s="2"/>
      <c r="G364" s="2"/>
      <c r="H364" s="2"/>
      <c r="I364" s="2"/>
      <c r="J364" s="2"/>
      <c r="K364" s="2"/>
      <c r="L364" s="2"/>
      <c r="M364" s="2"/>
      <c r="N364" s="2"/>
      <c r="O364" s="2"/>
      <c r="P364" s="2"/>
      <c r="Q364" s="2"/>
      <c r="R364" s="2"/>
      <c r="S364" s="2"/>
    </row>
    <row r="365" spans="1:19" ht="15.75" customHeight="1" x14ac:dyDescent="0.2">
      <c r="A365" s="2"/>
      <c r="B365" s="2"/>
      <c r="C365" s="2"/>
      <c r="D365" s="2"/>
      <c r="E365" s="2"/>
      <c r="F365" s="2"/>
      <c r="G365" s="2"/>
      <c r="H365" s="2"/>
      <c r="I365" s="2"/>
      <c r="J365" s="2"/>
      <c r="K365" s="2"/>
      <c r="L365" s="2"/>
      <c r="M365" s="2"/>
      <c r="N365" s="2"/>
      <c r="O365" s="2"/>
      <c r="P365" s="2"/>
      <c r="Q365" s="2"/>
      <c r="R365" s="2"/>
      <c r="S365" s="2"/>
    </row>
    <row r="366" spans="1:19" ht="15.75" customHeight="1" x14ac:dyDescent="0.2">
      <c r="A366" s="2"/>
      <c r="B366" s="2"/>
      <c r="C366" s="2"/>
      <c r="D366" s="2"/>
      <c r="E366" s="2"/>
      <c r="F366" s="2"/>
      <c r="G366" s="2"/>
      <c r="H366" s="2"/>
      <c r="I366" s="2"/>
      <c r="J366" s="2"/>
      <c r="K366" s="2"/>
      <c r="L366" s="2"/>
      <c r="M366" s="2"/>
      <c r="N366" s="2"/>
      <c r="O366" s="2"/>
      <c r="P366" s="2"/>
      <c r="Q366" s="2"/>
      <c r="R366" s="2"/>
      <c r="S366" s="2"/>
    </row>
    <row r="367" spans="1:19" ht="15.75" customHeight="1" x14ac:dyDescent="0.2">
      <c r="A367" s="2"/>
      <c r="B367" s="2"/>
      <c r="C367" s="2"/>
      <c r="D367" s="2"/>
      <c r="E367" s="2"/>
      <c r="F367" s="2"/>
      <c r="G367" s="2"/>
      <c r="H367" s="2"/>
      <c r="I367" s="2"/>
      <c r="J367" s="2"/>
      <c r="K367" s="2"/>
      <c r="L367" s="2"/>
      <c r="M367" s="2"/>
      <c r="N367" s="2"/>
      <c r="O367" s="2"/>
      <c r="P367" s="2"/>
      <c r="Q367" s="2"/>
      <c r="R367" s="2"/>
      <c r="S367" s="2"/>
    </row>
    <row r="368" spans="1:19" ht="15.75" customHeight="1" x14ac:dyDescent="0.2">
      <c r="A368" s="2"/>
      <c r="B368" s="2"/>
      <c r="C368" s="2"/>
      <c r="D368" s="2"/>
      <c r="E368" s="2"/>
      <c r="F368" s="2"/>
      <c r="G368" s="2"/>
      <c r="H368" s="2"/>
      <c r="I368" s="2"/>
      <c r="J368" s="2"/>
      <c r="K368" s="2"/>
      <c r="L368" s="2"/>
      <c r="M368" s="2"/>
      <c r="N368" s="2"/>
      <c r="O368" s="2"/>
      <c r="P368" s="2"/>
      <c r="Q368" s="2"/>
      <c r="R368" s="2"/>
      <c r="S368" s="2"/>
    </row>
    <row r="369" spans="1:19" ht="15.75" customHeight="1" x14ac:dyDescent="0.2">
      <c r="A369" s="2"/>
      <c r="B369" s="2"/>
      <c r="C369" s="2"/>
      <c r="D369" s="2"/>
      <c r="E369" s="2"/>
      <c r="F369" s="2"/>
      <c r="G369" s="2"/>
      <c r="H369" s="2"/>
      <c r="I369" s="2"/>
      <c r="J369" s="2"/>
      <c r="K369" s="2"/>
      <c r="L369" s="2"/>
      <c r="M369" s="2"/>
      <c r="N369" s="2"/>
      <c r="O369" s="2"/>
      <c r="P369" s="2"/>
      <c r="Q369" s="2"/>
      <c r="R369" s="2"/>
      <c r="S369" s="2"/>
    </row>
    <row r="370" spans="1:19" ht="15.75" customHeight="1" x14ac:dyDescent="0.2">
      <c r="A370" s="2"/>
      <c r="B370" s="2"/>
      <c r="C370" s="2"/>
      <c r="D370" s="2"/>
      <c r="E370" s="2"/>
      <c r="F370" s="2"/>
      <c r="G370" s="2"/>
      <c r="H370" s="2"/>
      <c r="I370" s="2"/>
      <c r="J370" s="2"/>
      <c r="K370" s="2"/>
      <c r="L370" s="2"/>
      <c r="M370" s="2"/>
      <c r="N370" s="2"/>
      <c r="O370" s="2"/>
      <c r="P370" s="2"/>
      <c r="Q370" s="2"/>
      <c r="R370" s="2"/>
      <c r="S370" s="2"/>
    </row>
    <row r="371" spans="1:19" ht="15.75" customHeight="1" x14ac:dyDescent="0.2">
      <c r="A371" s="2"/>
      <c r="B371" s="2"/>
      <c r="C371" s="2"/>
      <c r="D371" s="2"/>
      <c r="E371" s="2"/>
      <c r="F371" s="2"/>
      <c r="G371" s="2"/>
      <c r="H371" s="2"/>
      <c r="I371" s="2"/>
      <c r="J371" s="2"/>
      <c r="K371" s="2"/>
      <c r="L371" s="2"/>
      <c r="M371" s="2"/>
      <c r="N371" s="2"/>
      <c r="O371" s="2"/>
      <c r="P371" s="2"/>
      <c r="Q371" s="2"/>
      <c r="R371" s="2"/>
      <c r="S371" s="2"/>
    </row>
    <row r="372" spans="1:19" ht="15.75" customHeight="1" x14ac:dyDescent="0.2">
      <c r="A372" s="2"/>
      <c r="B372" s="2"/>
      <c r="C372" s="2"/>
      <c r="D372" s="2"/>
      <c r="E372" s="2"/>
      <c r="F372" s="2"/>
      <c r="G372" s="2"/>
      <c r="H372" s="2"/>
      <c r="I372" s="2"/>
      <c r="J372" s="2"/>
      <c r="K372" s="2"/>
      <c r="L372" s="2"/>
      <c r="M372" s="2"/>
      <c r="N372" s="2"/>
      <c r="O372" s="2"/>
      <c r="P372" s="2"/>
      <c r="Q372" s="2"/>
      <c r="R372" s="2"/>
      <c r="S372" s="2"/>
    </row>
    <row r="373" spans="1:19" ht="15.75" customHeight="1" x14ac:dyDescent="0.2">
      <c r="A373" s="2"/>
      <c r="B373" s="2"/>
      <c r="C373" s="2"/>
      <c r="D373" s="2"/>
      <c r="E373" s="2"/>
      <c r="F373" s="2"/>
      <c r="G373" s="2"/>
      <c r="H373" s="2"/>
      <c r="I373" s="2"/>
      <c r="J373" s="2"/>
      <c r="K373" s="2"/>
      <c r="L373" s="2"/>
      <c r="M373" s="2"/>
      <c r="N373" s="2"/>
      <c r="O373" s="2"/>
      <c r="P373" s="2"/>
      <c r="Q373" s="2"/>
      <c r="R373" s="2"/>
      <c r="S373" s="2"/>
    </row>
    <row r="374" spans="1:19" ht="15.75" customHeight="1" x14ac:dyDescent="0.2">
      <c r="A374" s="2"/>
      <c r="B374" s="2"/>
      <c r="C374" s="2"/>
      <c r="D374" s="2"/>
      <c r="E374" s="2"/>
      <c r="F374" s="2"/>
      <c r="G374" s="2"/>
      <c r="H374" s="2"/>
      <c r="I374" s="2"/>
      <c r="J374" s="2"/>
      <c r="K374" s="2"/>
      <c r="L374" s="2"/>
      <c r="M374" s="2"/>
      <c r="N374" s="2"/>
      <c r="O374" s="2"/>
      <c r="P374" s="2"/>
      <c r="Q374" s="2"/>
      <c r="R374" s="2"/>
      <c r="S374" s="2"/>
    </row>
    <row r="375" spans="1:19" ht="15.75" customHeight="1" x14ac:dyDescent="0.2">
      <c r="A375" s="2"/>
      <c r="B375" s="2"/>
      <c r="C375" s="2"/>
      <c r="D375" s="2"/>
      <c r="E375" s="2"/>
      <c r="F375" s="2"/>
      <c r="G375" s="2"/>
      <c r="H375" s="2"/>
      <c r="I375" s="2"/>
      <c r="J375" s="2"/>
      <c r="K375" s="2"/>
      <c r="L375" s="2"/>
      <c r="M375" s="2"/>
      <c r="N375" s="2"/>
      <c r="O375" s="2"/>
      <c r="P375" s="2"/>
      <c r="Q375" s="2"/>
      <c r="R375" s="2"/>
      <c r="S375" s="2"/>
    </row>
    <row r="376" spans="1:19" ht="15.75" customHeight="1" x14ac:dyDescent="0.2">
      <c r="A376" s="2"/>
      <c r="B376" s="2"/>
      <c r="C376" s="2"/>
      <c r="D376" s="2"/>
      <c r="E376" s="2"/>
      <c r="F376" s="2"/>
      <c r="G376" s="2"/>
      <c r="H376" s="2"/>
      <c r="I376" s="2"/>
      <c r="J376" s="2"/>
      <c r="K376" s="2"/>
      <c r="L376" s="2"/>
      <c r="M376" s="2"/>
      <c r="N376" s="2"/>
      <c r="O376" s="2"/>
      <c r="P376" s="2"/>
      <c r="Q376" s="2"/>
      <c r="R376" s="2"/>
      <c r="S376" s="2"/>
    </row>
    <row r="377" spans="1:19" ht="15.75" customHeight="1" x14ac:dyDescent="0.2">
      <c r="A377" s="2"/>
      <c r="B377" s="2"/>
      <c r="C377" s="2"/>
      <c r="D377" s="2"/>
      <c r="E377" s="2"/>
      <c r="F377" s="2"/>
      <c r="G377" s="2"/>
      <c r="H377" s="2"/>
      <c r="I377" s="2"/>
      <c r="J377" s="2"/>
      <c r="K377" s="2"/>
      <c r="L377" s="2"/>
      <c r="M377" s="2"/>
      <c r="N377" s="2"/>
      <c r="O377" s="2"/>
      <c r="P377" s="2"/>
      <c r="Q377" s="2"/>
      <c r="R377" s="2"/>
      <c r="S377" s="2"/>
    </row>
    <row r="378" spans="1:19" ht="15.75" customHeight="1" x14ac:dyDescent="0.2">
      <c r="A378" s="2"/>
      <c r="B378" s="2"/>
      <c r="C378" s="2"/>
      <c r="D378" s="2"/>
      <c r="E378" s="2"/>
      <c r="F378" s="2"/>
      <c r="G378" s="2"/>
      <c r="H378" s="2"/>
      <c r="I378" s="2"/>
      <c r="J378" s="2"/>
      <c r="K378" s="2"/>
      <c r="L378" s="2"/>
      <c r="M378" s="2"/>
      <c r="N378" s="2"/>
      <c r="O378" s="2"/>
      <c r="P378" s="2"/>
      <c r="Q378" s="2"/>
      <c r="R378" s="2"/>
      <c r="S378" s="2"/>
    </row>
    <row r="379" spans="1:19" ht="15.75" customHeight="1" x14ac:dyDescent="0.2">
      <c r="A379" s="2"/>
      <c r="B379" s="2"/>
      <c r="C379" s="2"/>
      <c r="D379" s="2"/>
      <c r="E379" s="2"/>
      <c r="F379" s="2"/>
      <c r="G379" s="2"/>
      <c r="H379" s="2"/>
      <c r="I379" s="2"/>
      <c r="J379" s="2"/>
      <c r="K379" s="2"/>
      <c r="L379" s="2"/>
      <c r="M379" s="2"/>
      <c r="N379" s="2"/>
      <c r="O379" s="2"/>
      <c r="P379" s="2"/>
      <c r="Q379" s="2"/>
      <c r="R379" s="2"/>
      <c r="S379" s="2"/>
    </row>
    <row r="380" spans="1:19" ht="15.75" customHeight="1" x14ac:dyDescent="0.2">
      <c r="A380" s="2"/>
      <c r="B380" s="2"/>
      <c r="C380" s="2"/>
      <c r="D380" s="2"/>
      <c r="E380" s="2"/>
      <c r="F380" s="2"/>
      <c r="G380" s="2"/>
      <c r="H380" s="2"/>
      <c r="I380" s="2"/>
      <c r="J380" s="2"/>
      <c r="K380" s="2"/>
      <c r="L380" s="2"/>
      <c r="M380" s="2"/>
      <c r="N380" s="2"/>
      <c r="O380" s="2"/>
      <c r="P380" s="2"/>
      <c r="Q380" s="2"/>
      <c r="R380" s="2"/>
      <c r="S380" s="2"/>
    </row>
    <row r="381" spans="1:19" ht="15.75" customHeight="1" x14ac:dyDescent="0.2">
      <c r="A381" s="2"/>
      <c r="B381" s="2"/>
      <c r="C381" s="2"/>
      <c r="D381" s="2"/>
      <c r="E381" s="2"/>
      <c r="F381" s="2"/>
      <c r="G381" s="2"/>
      <c r="H381" s="2"/>
      <c r="I381" s="2"/>
      <c r="J381" s="2"/>
      <c r="K381" s="2"/>
      <c r="L381" s="2"/>
      <c r="M381" s="2"/>
      <c r="N381" s="2"/>
      <c r="O381" s="2"/>
      <c r="P381" s="2"/>
      <c r="Q381" s="2"/>
      <c r="R381" s="2"/>
      <c r="S381" s="2"/>
    </row>
    <row r="382" spans="1:19" ht="15.75" customHeight="1" x14ac:dyDescent="0.2">
      <c r="A382" s="2"/>
      <c r="B382" s="2"/>
      <c r="C382" s="2"/>
      <c r="D382" s="2"/>
      <c r="E382" s="2"/>
      <c r="F382" s="2"/>
      <c r="G382" s="2"/>
      <c r="H382" s="2"/>
      <c r="I382" s="2"/>
      <c r="J382" s="2"/>
      <c r="K382" s="2"/>
      <c r="L382" s="2"/>
      <c r="M382" s="2"/>
      <c r="N382" s="2"/>
      <c r="O382" s="2"/>
      <c r="P382" s="2"/>
      <c r="Q382" s="2"/>
      <c r="R382" s="2"/>
      <c r="S382" s="2"/>
    </row>
    <row r="383" spans="1:19" ht="15.75" customHeight="1" x14ac:dyDescent="0.2">
      <c r="A383" s="2"/>
      <c r="B383" s="2"/>
      <c r="C383" s="2"/>
      <c r="D383" s="2"/>
      <c r="E383" s="2"/>
      <c r="F383" s="2"/>
      <c r="G383" s="2"/>
      <c r="H383" s="2"/>
      <c r="I383" s="2"/>
      <c r="J383" s="2"/>
      <c r="K383" s="2"/>
      <c r="L383" s="2"/>
      <c r="M383" s="2"/>
      <c r="N383" s="2"/>
      <c r="O383" s="2"/>
      <c r="P383" s="2"/>
      <c r="Q383" s="2"/>
      <c r="R383" s="2"/>
      <c r="S383" s="2"/>
    </row>
    <row r="384" spans="1:19" ht="15.75" customHeight="1" x14ac:dyDescent="0.2">
      <c r="A384" s="2"/>
      <c r="B384" s="2"/>
      <c r="C384" s="2"/>
      <c r="D384" s="2"/>
      <c r="E384" s="2"/>
      <c r="F384" s="2"/>
      <c r="G384" s="2"/>
      <c r="H384" s="2"/>
      <c r="I384" s="2"/>
      <c r="J384" s="2"/>
      <c r="K384" s="2"/>
      <c r="L384" s="2"/>
      <c r="M384" s="2"/>
      <c r="N384" s="2"/>
      <c r="O384" s="2"/>
      <c r="P384" s="2"/>
      <c r="Q384" s="2"/>
      <c r="R384" s="2"/>
      <c r="S384" s="2"/>
    </row>
    <row r="385" spans="1:19" ht="15.75" customHeight="1" x14ac:dyDescent="0.2">
      <c r="A385" s="2"/>
      <c r="B385" s="2"/>
      <c r="C385" s="2"/>
      <c r="D385" s="2"/>
      <c r="E385" s="2"/>
      <c r="F385" s="2"/>
      <c r="G385" s="2"/>
      <c r="H385" s="2"/>
      <c r="I385" s="2"/>
      <c r="J385" s="2"/>
      <c r="K385" s="2"/>
      <c r="L385" s="2"/>
      <c r="M385" s="2"/>
      <c r="N385" s="2"/>
      <c r="O385" s="2"/>
      <c r="P385" s="2"/>
      <c r="Q385" s="2"/>
      <c r="R385" s="2"/>
      <c r="S385" s="2"/>
    </row>
    <row r="386" spans="1:19" ht="15.75" customHeight="1" x14ac:dyDescent="0.2">
      <c r="A386" s="2"/>
      <c r="B386" s="2"/>
      <c r="C386" s="2"/>
      <c r="D386" s="2"/>
      <c r="E386" s="2"/>
      <c r="F386" s="2"/>
      <c r="G386" s="2"/>
      <c r="H386" s="2"/>
      <c r="I386" s="2"/>
      <c r="J386" s="2"/>
      <c r="K386" s="2"/>
      <c r="L386" s="2"/>
      <c r="M386" s="2"/>
      <c r="N386" s="2"/>
      <c r="O386" s="2"/>
      <c r="P386" s="2"/>
      <c r="Q386" s="2"/>
      <c r="R386" s="2"/>
      <c r="S386" s="2"/>
    </row>
    <row r="387" spans="1:19" ht="15.75" customHeight="1" x14ac:dyDescent="0.2">
      <c r="A387" s="2"/>
      <c r="B387" s="2"/>
      <c r="C387" s="2"/>
      <c r="D387" s="2"/>
      <c r="E387" s="2"/>
      <c r="F387" s="2"/>
      <c r="G387" s="2"/>
      <c r="H387" s="2"/>
      <c r="I387" s="2"/>
      <c r="J387" s="2"/>
      <c r="K387" s="2"/>
      <c r="L387" s="2"/>
      <c r="M387" s="2"/>
      <c r="N387" s="2"/>
      <c r="O387" s="2"/>
      <c r="P387" s="2"/>
      <c r="Q387" s="2"/>
      <c r="R387" s="2"/>
      <c r="S387" s="2"/>
    </row>
    <row r="388" spans="1:19" ht="15.75" customHeight="1" x14ac:dyDescent="0.2">
      <c r="A388" s="2"/>
      <c r="B388" s="2"/>
      <c r="C388" s="2"/>
      <c r="D388" s="2"/>
      <c r="E388" s="2"/>
      <c r="F388" s="2"/>
      <c r="G388" s="2"/>
      <c r="H388" s="2"/>
      <c r="I388" s="2"/>
      <c r="J388" s="2"/>
      <c r="K388" s="2"/>
      <c r="L388" s="2"/>
      <c r="M388" s="2"/>
      <c r="N388" s="2"/>
      <c r="O388" s="2"/>
      <c r="P388" s="2"/>
      <c r="Q388" s="2"/>
      <c r="R388" s="2"/>
      <c r="S388" s="2"/>
    </row>
    <row r="389" spans="1:19" ht="15.75" customHeight="1" x14ac:dyDescent="0.2">
      <c r="A389" s="2"/>
      <c r="B389" s="2"/>
      <c r="C389" s="2"/>
      <c r="D389" s="2"/>
      <c r="E389" s="2"/>
      <c r="F389" s="2"/>
      <c r="G389" s="2"/>
      <c r="H389" s="2"/>
      <c r="I389" s="2"/>
      <c r="J389" s="2"/>
      <c r="K389" s="2"/>
      <c r="L389" s="2"/>
      <c r="M389" s="2"/>
      <c r="N389" s="2"/>
      <c r="O389" s="2"/>
      <c r="P389" s="2"/>
      <c r="Q389" s="2"/>
      <c r="R389" s="2"/>
      <c r="S389" s="2"/>
    </row>
    <row r="390" spans="1:19" ht="15.75" customHeight="1" x14ac:dyDescent="0.2">
      <c r="A390" s="2"/>
      <c r="B390" s="2"/>
      <c r="C390" s="2"/>
      <c r="D390" s="2"/>
      <c r="E390" s="2"/>
      <c r="F390" s="2"/>
      <c r="G390" s="2"/>
      <c r="H390" s="2"/>
      <c r="I390" s="2"/>
      <c r="J390" s="2"/>
      <c r="K390" s="2"/>
      <c r="L390" s="2"/>
      <c r="M390" s="2"/>
      <c r="N390" s="2"/>
      <c r="O390" s="2"/>
      <c r="P390" s="2"/>
      <c r="Q390" s="2"/>
      <c r="R390" s="2"/>
      <c r="S390" s="2"/>
    </row>
    <row r="391" spans="1:19" ht="15.75" customHeight="1" x14ac:dyDescent="0.2">
      <c r="A391" s="2"/>
      <c r="B391" s="2"/>
      <c r="C391" s="2"/>
      <c r="D391" s="2"/>
      <c r="E391" s="2"/>
      <c r="F391" s="2"/>
      <c r="G391" s="2"/>
      <c r="H391" s="2"/>
      <c r="I391" s="2"/>
      <c r="J391" s="2"/>
      <c r="K391" s="2"/>
      <c r="L391" s="2"/>
      <c r="M391" s="2"/>
      <c r="N391" s="2"/>
      <c r="O391" s="2"/>
      <c r="P391" s="2"/>
      <c r="Q391" s="2"/>
      <c r="R391" s="2"/>
      <c r="S391" s="2"/>
    </row>
    <row r="392" spans="1:19" ht="15.75" customHeight="1" x14ac:dyDescent="0.2">
      <c r="A392" s="2"/>
      <c r="B392" s="2"/>
      <c r="C392" s="2"/>
      <c r="D392" s="2"/>
      <c r="E392" s="2"/>
      <c r="F392" s="2"/>
      <c r="G392" s="2"/>
      <c r="H392" s="2"/>
      <c r="I392" s="2"/>
      <c r="J392" s="2"/>
      <c r="K392" s="2"/>
      <c r="L392" s="2"/>
      <c r="M392" s="2"/>
      <c r="N392" s="2"/>
      <c r="O392" s="2"/>
      <c r="P392" s="2"/>
      <c r="Q392" s="2"/>
      <c r="R392" s="2"/>
      <c r="S392" s="2"/>
    </row>
    <row r="393" spans="1:19" ht="15.75" customHeight="1" x14ac:dyDescent="0.2">
      <c r="A393" s="2"/>
      <c r="B393" s="2"/>
      <c r="C393" s="2"/>
      <c r="D393" s="2"/>
      <c r="E393" s="2"/>
      <c r="F393" s="2"/>
      <c r="G393" s="2"/>
      <c r="H393" s="2"/>
      <c r="I393" s="2"/>
      <c r="J393" s="2"/>
      <c r="K393" s="2"/>
      <c r="L393" s="2"/>
      <c r="M393" s="2"/>
      <c r="N393" s="2"/>
      <c r="O393" s="2"/>
      <c r="P393" s="2"/>
      <c r="Q393" s="2"/>
      <c r="R393" s="2"/>
      <c r="S393" s="2"/>
    </row>
    <row r="394" spans="1:19" ht="15.75" customHeight="1" x14ac:dyDescent="0.2">
      <c r="A394" s="2"/>
      <c r="B394" s="2"/>
      <c r="C394" s="2"/>
      <c r="D394" s="2"/>
      <c r="E394" s="2"/>
      <c r="F394" s="2"/>
      <c r="G394" s="2"/>
      <c r="H394" s="2"/>
      <c r="I394" s="2"/>
      <c r="J394" s="2"/>
      <c r="K394" s="2"/>
      <c r="L394" s="2"/>
      <c r="M394" s="2"/>
      <c r="N394" s="2"/>
      <c r="O394" s="2"/>
      <c r="P394" s="2"/>
      <c r="Q394" s="2"/>
      <c r="R394" s="2"/>
      <c r="S394" s="2"/>
    </row>
    <row r="395" spans="1:19" ht="15.75" customHeight="1" x14ac:dyDescent="0.2">
      <c r="A395" s="2"/>
      <c r="B395" s="2"/>
      <c r="C395" s="2"/>
      <c r="D395" s="2"/>
      <c r="E395" s="2"/>
      <c r="F395" s="2"/>
      <c r="G395" s="2"/>
      <c r="H395" s="2"/>
      <c r="I395" s="2"/>
      <c r="J395" s="2"/>
      <c r="K395" s="2"/>
      <c r="L395" s="2"/>
      <c r="M395" s="2"/>
      <c r="N395" s="2"/>
      <c r="O395" s="2"/>
      <c r="P395" s="2"/>
      <c r="Q395" s="2"/>
      <c r="R395" s="2"/>
      <c r="S395" s="2"/>
    </row>
    <row r="396" spans="1:19" ht="15.75" customHeight="1" x14ac:dyDescent="0.2">
      <c r="A396" s="2"/>
      <c r="B396" s="2"/>
      <c r="C396" s="2"/>
      <c r="D396" s="2"/>
      <c r="E396" s="2"/>
      <c r="F396" s="2"/>
      <c r="G396" s="2"/>
      <c r="H396" s="2"/>
      <c r="I396" s="2"/>
      <c r="J396" s="2"/>
      <c r="K396" s="2"/>
      <c r="L396" s="2"/>
      <c r="M396" s="2"/>
      <c r="N396" s="2"/>
      <c r="O396" s="2"/>
      <c r="P396" s="2"/>
      <c r="Q396" s="2"/>
      <c r="R396" s="2"/>
      <c r="S396" s="2"/>
    </row>
    <row r="397" spans="1:19" ht="15.75" customHeight="1" x14ac:dyDescent="0.2">
      <c r="A397" s="2"/>
      <c r="B397" s="2"/>
      <c r="C397" s="2"/>
      <c r="D397" s="2"/>
      <c r="E397" s="2"/>
      <c r="F397" s="2"/>
      <c r="G397" s="2"/>
      <c r="H397" s="2"/>
      <c r="I397" s="2"/>
      <c r="J397" s="2"/>
      <c r="K397" s="2"/>
      <c r="L397" s="2"/>
      <c r="M397" s="2"/>
      <c r="N397" s="2"/>
      <c r="O397" s="2"/>
      <c r="P397" s="2"/>
      <c r="Q397" s="2"/>
      <c r="R397" s="2"/>
      <c r="S397" s="2"/>
    </row>
    <row r="398" spans="1:19" ht="15.75" customHeight="1" x14ac:dyDescent="0.2">
      <c r="A398" s="2"/>
      <c r="B398" s="2"/>
      <c r="C398" s="2"/>
      <c r="D398" s="2"/>
      <c r="E398" s="2"/>
      <c r="F398" s="2"/>
      <c r="G398" s="2"/>
      <c r="H398" s="2"/>
      <c r="I398" s="2"/>
      <c r="J398" s="2"/>
      <c r="K398" s="2"/>
      <c r="L398" s="2"/>
      <c r="M398" s="2"/>
      <c r="N398" s="2"/>
      <c r="O398" s="2"/>
      <c r="P398" s="2"/>
      <c r="Q398" s="2"/>
      <c r="R398" s="2"/>
      <c r="S398" s="2"/>
    </row>
    <row r="399" spans="1:19" ht="15.75" customHeight="1" x14ac:dyDescent="0.2">
      <c r="A399" s="2"/>
      <c r="B399" s="2"/>
      <c r="C399" s="2"/>
      <c r="D399" s="2"/>
      <c r="E399" s="2"/>
      <c r="F399" s="2"/>
      <c r="G399" s="2"/>
      <c r="H399" s="2"/>
      <c r="I399" s="2"/>
      <c r="J399" s="2"/>
      <c r="K399" s="2"/>
      <c r="L399" s="2"/>
      <c r="M399" s="2"/>
      <c r="N399" s="2"/>
      <c r="O399" s="2"/>
      <c r="P399" s="2"/>
      <c r="Q399" s="2"/>
      <c r="R399" s="2"/>
      <c r="S399" s="2"/>
    </row>
    <row r="400" spans="1:19" ht="15.75" customHeight="1" x14ac:dyDescent="0.2">
      <c r="A400" s="2"/>
      <c r="B400" s="2"/>
      <c r="C400" s="2"/>
      <c r="D400" s="2"/>
      <c r="E400" s="2"/>
      <c r="F400" s="2"/>
      <c r="G400" s="2"/>
      <c r="H400" s="2"/>
      <c r="I400" s="2"/>
      <c r="J400" s="2"/>
      <c r="K400" s="2"/>
      <c r="L400" s="2"/>
      <c r="M400" s="2"/>
      <c r="N400" s="2"/>
      <c r="O400" s="2"/>
      <c r="P400" s="2"/>
      <c r="Q400" s="2"/>
      <c r="R400" s="2"/>
      <c r="S400" s="2"/>
    </row>
    <row r="401" spans="1:19" ht="15.75" customHeight="1" x14ac:dyDescent="0.2">
      <c r="A401" s="2"/>
      <c r="B401" s="2"/>
      <c r="C401" s="2"/>
      <c r="D401" s="2"/>
      <c r="E401" s="2"/>
      <c r="F401" s="2"/>
      <c r="G401" s="2"/>
      <c r="H401" s="2"/>
      <c r="I401" s="2"/>
      <c r="J401" s="2"/>
      <c r="K401" s="2"/>
      <c r="L401" s="2"/>
      <c r="M401" s="2"/>
      <c r="N401" s="2"/>
      <c r="O401" s="2"/>
      <c r="P401" s="2"/>
      <c r="Q401" s="2"/>
      <c r="R401" s="2"/>
      <c r="S401" s="2"/>
    </row>
    <row r="402" spans="1:19" ht="15.75" customHeight="1" x14ac:dyDescent="0.2">
      <c r="A402" s="2"/>
      <c r="B402" s="2"/>
      <c r="C402" s="2"/>
      <c r="D402" s="2"/>
      <c r="E402" s="2"/>
      <c r="F402" s="2"/>
      <c r="G402" s="2"/>
      <c r="H402" s="2"/>
      <c r="I402" s="2"/>
      <c r="J402" s="2"/>
      <c r="K402" s="2"/>
      <c r="L402" s="2"/>
      <c r="M402" s="2"/>
      <c r="N402" s="2"/>
      <c r="O402" s="2"/>
      <c r="P402" s="2"/>
      <c r="Q402" s="2"/>
      <c r="R402" s="2"/>
      <c r="S402" s="2"/>
    </row>
    <row r="403" spans="1:19" ht="15.75" customHeight="1" x14ac:dyDescent="0.2">
      <c r="A403" s="2"/>
      <c r="B403" s="2"/>
      <c r="C403" s="2"/>
      <c r="D403" s="2"/>
      <c r="E403" s="2"/>
      <c r="F403" s="2"/>
      <c r="G403" s="2"/>
      <c r="H403" s="2"/>
      <c r="I403" s="2"/>
      <c r="J403" s="2"/>
      <c r="K403" s="2"/>
      <c r="L403" s="2"/>
      <c r="M403" s="2"/>
      <c r="N403" s="2"/>
      <c r="O403" s="2"/>
      <c r="P403" s="2"/>
      <c r="Q403" s="2"/>
      <c r="R403" s="2"/>
      <c r="S403" s="2"/>
    </row>
    <row r="404" spans="1:19" ht="15.75" customHeight="1" x14ac:dyDescent="0.2">
      <c r="A404" s="2"/>
      <c r="B404" s="2"/>
      <c r="C404" s="2"/>
      <c r="D404" s="2"/>
      <c r="E404" s="2"/>
      <c r="F404" s="2"/>
      <c r="G404" s="2"/>
      <c r="H404" s="2"/>
      <c r="I404" s="2"/>
      <c r="J404" s="2"/>
      <c r="K404" s="2"/>
      <c r="L404" s="2"/>
      <c r="M404" s="2"/>
      <c r="N404" s="2"/>
      <c r="O404" s="2"/>
      <c r="P404" s="2"/>
      <c r="Q404" s="2"/>
      <c r="R404" s="2"/>
      <c r="S404" s="2"/>
    </row>
    <row r="405" spans="1:19" ht="15.75" customHeight="1" x14ac:dyDescent="0.2">
      <c r="A405" s="2"/>
      <c r="B405" s="2"/>
      <c r="C405" s="2"/>
      <c r="D405" s="2"/>
      <c r="E405" s="2"/>
      <c r="F405" s="2"/>
      <c r="G405" s="2"/>
      <c r="H405" s="2"/>
      <c r="I405" s="2"/>
      <c r="J405" s="2"/>
      <c r="K405" s="2"/>
      <c r="L405" s="2"/>
      <c r="M405" s="2"/>
      <c r="N405" s="2"/>
      <c r="O405" s="2"/>
      <c r="P405" s="2"/>
      <c r="Q405" s="2"/>
      <c r="R405" s="2"/>
      <c r="S405" s="2"/>
    </row>
    <row r="406" spans="1:19" ht="15.75" customHeight="1" x14ac:dyDescent="0.2">
      <c r="A406" s="2"/>
      <c r="B406" s="2"/>
      <c r="C406" s="2"/>
      <c r="D406" s="2"/>
      <c r="E406" s="2"/>
      <c r="F406" s="2"/>
      <c r="G406" s="2"/>
      <c r="H406" s="2"/>
      <c r="I406" s="2"/>
      <c r="J406" s="2"/>
      <c r="K406" s="2"/>
      <c r="L406" s="2"/>
      <c r="M406" s="2"/>
      <c r="N406" s="2"/>
      <c r="O406" s="2"/>
      <c r="P406" s="2"/>
      <c r="Q406" s="2"/>
      <c r="R406" s="2"/>
      <c r="S406" s="2"/>
    </row>
    <row r="407" spans="1:19" ht="15.75" customHeight="1" x14ac:dyDescent="0.2">
      <c r="A407" s="2"/>
      <c r="B407" s="2"/>
      <c r="C407" s="2"/>
      <c r="D407" s="2"/>
      <c r="E407" s="2"/>
      <c r="F407" s="2"/>
      <c r="G407" s="2"/>
      <c r="H407" s="2"/>
      <c r="I407" s="2"/>
      <c r="J407" s="2"/>
      <c r="K407" s="2"/>
      <c r="L407" s="2"/>
      <c r="M407" s="2"/>
      <c r="N407" s="2"/>
      <c r="O407" s="2"/>
      <c r="P407" s="2"/>
      <c r="Q407" s="2"/>
      <c r="R407" s="2"/>
      <c r="S407" s="2"/>
    </row>
    <row r="408" spans="1:19" ht="15.75" customHeight="1" x14ac:dyDescent="0.2">
      <c r="A408" s="2"/>
      <c r="B408" s="2"/>
      <c r="C408" s="2"/>
      <c r="D408" s="2"/>
      <c r="E408" s="2"/>
      <c r="F408" s="2"/>
      <c r="G408" s="2"/>
      <c r="H408" s="2"/>
      <c r="I408" s="2"/>
      <c r="J408" s="2"/>
      <c r="K408" s="2"/>
      <c r="L408" s="2"/>
      <c r="M408" s="2"/>
      <c r="N408" s="2"/>
      <c r="O408" s="2"/>
      <c r="P408" s="2"/>
      <c r="Q408" s="2"/>
      <c r="R408" s="2"/>
      <c r="S408" s="2"/>
    </row>
    <row r="409" spans="1:19" ht="15.75" customHeight="1" x14ac:dyDescent="0.2">
      <c r="A409" s="2"/>
      <c r="B409" s="2"/>
      <c r="C409" s="2"/>
      <c r="D409" s="2"/>
      <c r="E409" s="2"/>
      <c r="F409" s="2"/>
      <c r="G409" s="2"/>
      <c r="H409" s="2"/>
      <c r="I409" s="2"/>
      <c r="J409" s="2"/>
      <c r="K409" s="2"/>
      <c r="L409" s="2"/>
      <c r="M409" s="2"/>
      <c r="N409" s="2"/>
      <c r="O409" s="2"/>
      <c r="P409" s="2"/>
      <c r="Q409" s="2"/>
      <c r="R409" s="2"/>
      <c r="S409" s="2"/>
    </row>
    <row r="410" spans="1:19" ht="15.75" customHeight="1" x14ac:dyDescent="0.2">
      <c r="A410" s="2"/>
      <c r="B410" s="2"/>
      <c r="C410" s="2"/>
      <c r="D410" s="2"/>
      <c r="E410" s="2"/>
      <c r="F410" s="2"/>
      <c r="G410" s="2"/>
      <c r="H410" s="2"/>
      <c r="I410" s="2"/>
      <c r="J410" s="2"/>
      <c r="K410" s="2"/>
      <c r="L410" s="2"/>
      <c r="M410" s="2"/>
      <c r="N410" s="2"/>
      <c r="O410" s="2"/>
      <c r="P410" s="2"/>
      <c r="Q410" s="2"/>
      <c r="R410" s="2"/>
      <c r="S410" s="2"/>
    </row>
    <row r="411" spans="1:19" ht="15.75" customHeight="1" x14ac:dyDescent="0.2">
      <c r="A411" s="2"/>
      <c r="B411" s="2"/>
      <c r="C411" s="2"/>
      <c r="D411" s="2"/>
      <c r="E411" s="2"/>
      <c r="F411" s="2"/>
      <c r="G411" s="2"/>
      <c r="H411" s="2"/>
      <c r="I411" s="2"/>
      <c r="J411" s="2"/>
      <c r="K411" s="2"/>
      <c r="L411" s="2"/>
      <c r="M411" s="2"/>
      <c r="N411" s="2"/>
      <c r="O411" s="2"/>
      <c r="P411" s="2"/>
      <c r="Q411" s="2"/>
      <c r="R411" s="2"/>
      <c r="S411" s="2"/>
    </row>
    <row r="412" spans="1:19" ht="15.75" customHeight="1" x14ac:dyDescent="0.2">
      <c r="A412" s="2"/>
      <c r="B412" s="2"/>
      <c r="C412" s="2"/>
      <c r="D412" s="2"/>
      <c r="E412" s="2"/>
      <c r="F412" s="2"/>
      <c r="G412" s="2"/>
      <c r="H412" s="2"/>
      <c r="I412" s="2"/>
      <c r="J412" s="2"/>
      <c r="K412" s="2"/>
      <c r="L412" s="2"/>
      <c r="M412" s="2"/>
      <c r="N412" s="2"/>
      <c r="O412" s="2"/>
      <c r="P412" s="2"/>
      <c r="Q412" s="2"/>
      <c r="R412" s="2"/>
      <c r="S412" s="2"/>
    </row>
    <row r="413" spans="1:19" ht="15.75" customHeight="1" x14ac:dyDescent="0.2">
      <c r="A413" s="2"/>
      <c r="B413" s="2"/>
      <c r="C413" s="2"/>
      <c r="D413" s="2"/>
      <c r="E413" s="2"/>
      <c r="F413" s="2"/>
      <c r="G413" s="2"/>
      <c r="H413" s="2"/>
      <c r="I413" s="2"/>
      <c r="J413" s="2"/>
      <c r="K413" s="2"/>
      <c r="L413" s="2"/>
      <c r="M413" s="2"/>
      <c r="N413" s="2"/>
      <c r="O413" s="2"/>
      <c r="P413" s="2"/>
      <c r="Q413" s="2"/>
      <c r="R413" s="2"/>
      <c r="S413" s="2"/>
    </row>
    <row r="414" spans="1:19" ht="15.75" customHeight="1" x14ac:dyDescent="0.2">
      <c r="A414" s="2"/>
      <c r="B414" s="2"/>
      <c r="C414" s="2"/>
      <c r="D414" s="2"/>
      <c r="E414" s="2"/>
      <c r="F414" s="2"/>
      <c r="G414" s="2"/>
      <c r="H414" s="2"/>
      <c r="I414" s="2"/>
      <c r="J414" s="2"/>
      <c r="K414" s="2"/>
      <c r="L414" s="2"/>
      <c r="M414" s="2"/>
      <c r="N414" s="2"/>
      <c r="O414" s="2"/>
      <c r="P414" s="2"/>
      <c r="Q414" s="2"/>
      <c r="R414" s="2"/>
      <c r="S414" s="2"/>
    </row>
    <row r="415" spans="1:19" ht="15.75" customHeight="1" x14ac:dyDescent="0.2">
      <c r="A415" s="2"/>
      <c r="B415" s="2"/>
      <c r="C415" s="2"/>
      <c r="D415" s="2"/>
      <c r="E415" s="2"/>
      <c r="F415" s="2"/>
      <c r="G415" s="2"/>
      <c r="H415" s="2"/>
      <c r="I415" s="2"/>
      <c r="J415" s="2"/>
      <c r="K415" s="2"/>
      <c r="L415" s="2"/>
      <c r="M415" s="2"/>
      <c r="N415" s="2"/>
      <c r="O415" s="2"/>
      <c r="P415" s="2"/>
      <c r="Q415" s="2"/>
      <c r="R415" s="2"/>
      <c r="S415" s="2"/>
    </row>
    <row r="416" spans="1:19" ht="15.75" customHeight="1" x14ac:dyDescent="0.2">
      <c r="A416" s="2"/>
      <c r="B416" s="2"/>
      <c r="C416" s="2"/>
      <c r="D416" s="2"/>
      <c r="E416" s="2"/>
      <c r="F416" s="2"/>
      <c r="G416" s="2"/>
      <c r="H416" s="2"/>
      <c r="I416" s="2"/>
      <c r="J416" s="2"/>
      <c r="K416" s="2"/>
      <c r="L416" s="2"/>
      <c r="M416" s="2"/>
      <c r="N416" s="2"/>
      <c r="O416" s="2"/>
      <c r="P416" s="2"/>
      <c r="Q416" s="2"/>
      <c r="R416" s="2"/>
      <c r="S416" s="2"/>
    </row>
    <row r="417" spans="1:19" ht="15.75" customHeight="1" x14ac:dyDescent="0.2">
      <c r="A417" s="2"/>
      <c r="B417" s="2"/>
      <c r="C417" s="2"/>
      <c r="D417" s="2"/>
      <c r="E417" s="2"/>
      <c r="F417" s="2"/>
      <c r="G417" s="2"/>
      <c r="H417" s="2"/>
      <c r="I417" s="2"/>
      <c r="J417" s="2"/>
      <c r="K417" s="2"/>
      <c r="L417" s="2"/>
      <c r="M417" s="2"/>
      <c r="N417" s="2"/>
      <c r="O417" s="2"/>
      <c r="P417" s="2"/>
      <c r="Q417" s="2"/>
      <c r="R417" s="2"/>
      <c r="S417" s="2"/>
    </row>
    <row r="418" spans="1:19" ht="15.75" customHeight="1" x14ac:dyDescent="0.2">
      <c r="A418" s="2"/>
      <c r="B418" s="2"/>
      <c r="C418" s="2"/>
      <c r="D418" s="2"/>
      <c r="E418" s="2"/>
      <c r="F418" s="2"/>
      <c r="G418" s="2"/>
      <c r="H418" s="2"/>
      <c r="I418" s="2"/>
      <c r="J418" s="2"/>
      <c r="K418" s="2"/>
      <c r="L418" s="2"/>
      <c r="M418" s="2"/>
      <c r="N418" s="2"/>
      <c r="O418" s="2"/>
      <c r="P418" s="2"/>
      <c r="Q418" s="2"/>
      <c r="R418" s="2"/>
      <c r="S418" s="2"/>
    </row>
    <row r="419" spans="1:19" ht="15.75" customHeight="1" x14ac:dyDescent="0.2">
      <c r="A419" s="2"/>
      <c r="B419" s="2"/>
      <c r="C419" s="2"/>
      <c r="D419" s="2"/>
      <c r="E419" s="2"/>
      <c r="F419" s="2"/>
      <c r="G419" s="2"/>
      <c r="H419" s="2"/>
      <c r="I419" s="2"/>
      <c r="J419" s="2"/>
      <c r="K419" s="2"/>
      <c r="L419" s="2"/>
      <c r="M419" s="2"/>
      <c r="N419" s="2"/>
      <c r="O419" s="2"/>
      <c r="P419" s="2"/>
      <c r="Q419" s="2"/>
      <c r="R419" s="2"/>
      <c r="S419" s="2"/>
    </row>
    <row r="420" spans="1:19" ht="15.75" customHeight="1" x14ac:dyDescent="0.2">
      <c r="A420" s="2"/>
      <c r="B420" s="2"/>
      <c r="C420" s="2"/>
      <c r="D420" s="2"/>
      <c r="E420" s="2"/>
      <c r="F420" s="2"/>
      <c r="G420" s="2"/>
      <c r="H420" s="2"/>
      <c r="I420" s="2"/>
      <c r="J420" s="2"/>
      <c r="K420" s="2"/>
      <c r="L420" s="2"/>
      <c r="M420" s="2"/>
      <c r="N420" s="2"/>
      <c r="O420" s="2"/>
      <c r="P420" s="2"/>
      <c r="Q420" s="2"/>
      <c r="R420" s="2"/>
      <c r="S420" s="2"/>
    </row>
    <row r="421" spans="1:19" ht="15.75" customHeight="1" x14ac:dyDescent="0.2">
      <c r="A421" s="2"/>
      <c r="B421" s="2"/>
      <c r="C421" s="2"/>
      <c r="D421" s="2"/>
      <c r="E421" s="2"/>
      <c r="F421" s="2"/>
      <c r="G421" s="2"/>
      <c r="H421" s="2"/>
      <c r="I421" s="2"/>
      <c r="J421" s="2"/>
      <c r="K421" s="2"/>
      <c r="L421" s="2"/>
      <c r="M421" s="2"/>
      <c r="N421" s="2"/>
      <c r="O421" s="2"/>
      <c r="P421" s="2"/>
      <c r="Q421" s="2"/>
      <c r="R421" s="2"/>
      <c r="S421" s="2"/>
    </row>
    <row r="422" spans="1:19" ht="15.75" customHeight="1" x14ac:dyDescent="0.2">
      <c r="A422" s="2"/>
      <c r="B422" s="2"/>
      <c r="C422" s="2"/>
      <c r="D422" s="2"/>
      <c r="E422" s="2"/>
      <c r="F422" s="2"/>
      <c r="G422" s="2"/>
      <c r="H422" s="2"/>
      <c r="I422" s="2"/>
      <c r="J422" s="2"/>
      <c r="K422" s="2"/>
      <c r="L422" s="2"/>
      <c r="M422" s="2"/>
      <c r="N422" s="2"/>
      <c r="O422" s="2"/>
      <c r="P422" s="2"/>
      <c r="Q422" s="2"/>
      <c r="R422" s="2"/>
      <c r="S422" s="2"/>
    </row>
    <row r="423" spans="1:19" ht="15.75" customHeight="1" x14ac:dyDescent="0.2">
      <c r="A423" s="2"/>
      <c r="B423" s="2"/>
      <c r="C423" s="2"/>
      <c r="D423" s="2"/>
      <c r="E423" s="2"/>
      <c r="F423" s="2"/>
      <c r="G423" s="2"/>
      <c r="H423" s="2"/>
      <c r="I423" s="2"/>
      <c r="J423" s="2"/>
      <c r="K423" s="2"/>
      <c r="L423" s="2"/>
      <c r="M423" s="2"/>
      <c r="N423" s="2"/>
      <c r="O423" s="2"/>
      <c r="P423" s="2"/>
      <c r="Q423" s="2"/>
      <c r="R423" s="2"/>
      <c r="S423" s="2"/>
    </row>
    <row r="424" spans="1:19" ht="15.75" customHeight="1" x14ac:dyDescent="0.2">
      <c r="A424" s="2"/>
      <c r="B424" s="2"/>
      <c r="C424" s="2"/>
      <c r="D424" s="2"/>
      <c r="E424" s="2"/>
      <c r="F424" s="2"/>
      <c r="G424" s="2"/>
      <c r="H424" s="2"/>
      <c r="I424" s="2"/>
      <c r="J424" s="2"/>
      <c r="K424" s="2"/>
      <c r="L424" s="2"/>
      <c r="M424" s="2"/>
      <c r="N424" s="2"/>
      <c r="O424" s="2"/>
      <c r="P424" s="2"/>
      <c r="Q424" s="2"/>
      <c r="R424" s="2"/>
      <c r="S424" s="2"/>
    </row>
    <row r="425" spans="1:19" ht="15.75" customHeight="1" x14ac:dyDescent="0.2">
      <c r="A425" s="2"/>
      <c r="B425" s="2"/>
      <c r="C425" s="2"/>
      <c r="D425" s="2"/>
      <c r="E425" s="2"/>
      <c r="F425" s="2"/>
      <c r="G425" s="2"/>
      <c r="H425" s="2"/>
      <c r="I425" s="2"/>
      <c r="J425" s="2"/>
      <c r="K425" s="2"/>
      <c r="L425" s="2"/>
      <c r="M425" s="2"/>
      <c r="N425" s="2"/>
      <c r="O425" s="2"/>
      <c r="P425" s="2"/>
      <c r="Q425" s="2"/>
      <c r="R425" s="2"/>
      <c r="S425" s="2"/>
    </row>
    <row r="426" spans="1:19" ht="15.75" customHeight="1" x14ac:dyDescent="0.2">
      <c r="A426" s="2"/>
      <c r="B426" s="2"/>
      <c r="C426" s="2"/>
      <c r="D426" s="2"/>
      <c r="E426" s="2"/>
      <c r="F426" s="2"/>
      <c r="G426" s="2"/>
      <c r="H426" s="2"/>
      <c r="I426" s="2"/>
      <c r="J426" s="2"/>
      <c r="K426" s="2"/>
      <c r="L426" s="2"/>
      <c r="M426" s="2"/>
      <c r="N426" s="2"/>
      <c r="O426" s="2"/>
      <c r="P426" s="2"/>
      <c r="Q426" s="2"/>
      <c r="R426" s="2"/>
      <c r="S426" s="2"/>
    </row>
    <row r="427" spans="1:19" ht="15.75" customHeight="1" x14ac:dyDescent="0.2">
      <c r="A427" s="2"/>
      <c r="B427" s="2"/>
      <c r="C427" s="2"/>
      <c r="D427" s="2"/>
      <c r="E427" s="2"/>
      <c r="F427" s="2"/>
      <c r="G427" s="2"/>
      <c r="H427" s="2"/>
      <c r="I427" s="2"/>
      <c r="J427" s="2"/>
      <c r="K427" s="2"/>
      <c r="L427" s="2"/>
      <c r="M427" s="2"/>
      <c r="N427" s="2"/>
      <c r="O427" s="2"/>
      <c r="P427" s="2"/>
      <c r="Q427" s="2"/>
      <c r="R427" s="2"/>
      <c r="S427" s="2"/>
    </row>
    <row r="428" spans="1:19" ht="15.75" customHeight="1" x14ac:dyDescent="0.2">
      <c r="A428" s="2"/>
      <c r="B428" s="2"/>
      <c r="C428" s="2"/>
      <c r="D428" s="2"/>
      <c r="E428" s="2"/>
      <c r="F428" s="2"/>
      <c r="G428" s="2"/>
      <c r="H428" s="2"/>
      <c r="I428" s="2"/>
      <c r="J428" s="2"/>
      <c r="K428" s="2"/>
      <c r="L428" s="2"/>
      <c r="M428" s="2"/>
      <c r="N428" s="2"/>
      <c r="O428" s="2"/>
      <c r="P428" s="2"/>
      <c r="Q428" s="2"/>
      <c r="R428" s="2"/>
      <c r="S428" s="2"/>
    </row>
    <row r="429" spans="1:19" ht="15.75" customHeight="1" x14ac:dyDescent="0.2">
      <c r="A429" s="2"/>
      <c r="B429" s="2"/>
      <c r="C429" s="2"/>
      <c r="D429" s="2"/>
      <c r="E429" s="2"/>
      <c r="F429" s="2"/>
      <c r="G429" s="2"/>
      <c r="H429" s="2"/>
      <c r="I429" s="2"/>
      <c r="J429" s="2"/>
      <c r="K429" s="2"/>
      <c r="L429" s="2"/>
      <c r="M429" s="2"/>
      <c r="N429" s="2"/>
      <c r="O429" s="2"/>
      <c r="P429" s="2"/>
      <c r="Q429" s="2"/>
      <c r="R429" s="2"/>
      <c r="S429" s="2"/>
    </row>
    <row r="430" spans="1:19" ht="15.75" customHeight="1" x14ac:dyDescent="0.2">
      <c r="A430" s="2"/>
      <c r="B430" s="2"/>
      <c r="C430" s="2"/>
      <c r="D430" s="2"/>
      <c r="E430" s="2"/>
      <c r="F430" s="2"/>
      <c r="G430" s="2"/>
      <c r="H430" s="2"/>
      <c r="I430" s="2"/>
      <c r="J430" s="2"/>
      <c r="K430" s="2"/>
      <c r="L430" s="2"/>
      <c r="M430" s="2"/>
      <c r="N430" s="2"/>
      <c r="O430" s="2"/>
      <c r="P430" s="2"/>
      <c r="Q430" s="2"/>
      <c r="R430" s="2"/>
      <c r="S430" s="2"/>
    </row>
    <row r="431" spans="1:19" ht="15.75" customHeight="1" x14ac:dyDescent="0.2">
      <c r="A431" s="2"/>
      <c r="B431" s="2"/>
      <c r="C431" s="2"/>
      <c r="D431" s="2"/>
      <c r="E431" s="2"/>
      <c r="F431" s="2"/>
      <c r="G431" s="2"/>
      <c r="H431" s="2"/>
      <c r="I431" s="2"/>
      <c r="J431" s="2"/>
      <c r="K431" s="2"/>
      <c r="L431" s="2"/>
      <c r="M431" s="2"/>
      <c r="N431" s="2"/>
      <c r="O431" s="2"/>
      <c r="P431" s="2"/>
      <c r="Q431" s="2"/>
      <c r="R431" s="2"/>
      <c r="S431" s="2"/>
    </row>
    <row r="432" spans="1:19" ht="15.75" customHeight="1" x14ac:dyDescent="0.2">
      <c r="A432" s="2"/>
      <c r="B432" s="2"/>
      <c r="C432" s="2"/>
      <c r="D432" s="2"/>
      <c r="E432" s="2"/>
      <c r="F432" s="2"/>
      <c r="G432" s="2"/>
      <c r="H432" s="2"/>
      <c r="I432" s="2"/>
      <c r="J432" s="2"/>
      <c r="K432" s="2"/>
      <c r="L432" s="2"/>
      <c r="M432" s="2"/>
      <c r="N432" s="2"/>
      <c r="O432" s="2"/>
      <c r="P432" s="2"/>
      <c r="Q432" s="2"/>
      <c r="R432" s="2"/>
      <c r="S432" s="2"/>
    </row>
    <row r="433" spans="1:19" ht="15.75" customHeight="1" x14ac:dyDescent="0.2">
      <c r="A433" s="2"/>
      <c r="B433" s="2"/>
      <c r="C433" s="2"/>
      <c r="D433" s="2"/>
      <c r="E433" s="2"/>
      <c r="F433" s="2"/>
      <c r="G433" s="2"/>
      <c r="H433" s="2"/>
      <c r="I433" s="2"/>
      <c r="J433" s="2"/>
      <c r="K433" s="2"/>
      <c r="L433" s="2"/>
      <c r="M433" s="2"/>
      <c r="N433" s="2"/>
      <c r="O433" s="2"/>
      <c r="P433" s="2"/>
      <c r="Q433" s="2"/>
      <c r="R433" s="2"/>
      <c r="S433" s="2"/>
    </row>
    <row r="434" spans="1:19" ht="15.75" customHeight="1" x14ac:dyDescent="0.2">
      <c r="A434" s="2"/>
      <c r="B434" s="2"/>
      <c r="C434" s="2"/>
      <c r="D434" s="2"/>
      <c r="E434" s="2"/>
      <c r="F434" s="2"/>
      <c r="G434" s="2"/>
      <c r="H434" s="2"/>
      <c r="I434" s="2"/>
      <c r="J434" s="2"/>
      <c r="K434" s="2"/>
      <c r="L434" s="2"/>
      <c r="M434" s="2"/>
      <c r="N434" s="2"/>
      <c r="O434" s="2"/>
      <c r="P434" s="2"/>
      <c r="Q434" s="2"/>
      <c r="R434" s="2"/>
      <c r="S434" s="2"/>
    </row>
    <row r="435" spans="1:19" ht="15.75" customHeight="1" x14ac:dyDescent="0.2">
      <c r="A435" s="2"/>
      <c r="B435" s="2"/>
      <c r="C435" s="2"/>
      <c r="D435" s="2"/>
      <c r="E435" s="2"/>
      <c r="F435" s="2"/>
      <c r="G435" s="2"/>
      <c r="H435" s="2"/>
      <c r="I435" s="2"/>
      <c r="J435" s="2"/>
      <c r="K435" s="2"/>
      <c r="L435" s="2"/>
      <c r="M435" s="2"/>
      <c r="N435" s="2"/>
      <c r="O435" s="2"/>
      <c r="P435" s="2"/>
      <c r="Q435" s="2"/>
      <c r="R435" s="2"/>
      <c r="S435" s="2"/>
    </row>
    <row r="436" spans="1:19" ht="15.75" customHeight="1" x14ac:dyDescent="0.2">
      <c r="A436" s="2"/>
      <c r="B436" s="2"/>
      <c r="C436" s="2"/>
      <c r="D436" s="2"/>
      <c r="E436" s="2"/>
      <c r="F436" s="2"/>
      <c r="G436" s="2"/>
      <c r="H436" s="2"/>
      <c r="I436" s="2"/>
      <c r="J436" s="2"/>
      <c r="K436" s="2"/>
      <c r="L436" s="2"/>
      <c r="M436" s="2"/>
      <c r="N436" s="2"/>
      <c r="O436" s="2"/>
      <c r="P436" s="2"/>
      <c r="Q436" s="2"/>
      <c r="R436" s="2"/>
      <c r="S436" s="2"/>
    </row>
    <row r="437" spans="1:19" ht="15.75" customHeight="1" x14ac:dyDescent="0.2">
      <c r="A437" s="2"/>
      <c r="B437" s="2"/>
      <c r="C437" s="2"/>
      <c r="D437" s="2"/>
      <c r="E437" s="2"/>
      <c r="F437" s="2"/>
      <c r="G437" s="2"/>
      <c r="H437" s="2"/>
      <c r="I437" s="2"/>
      <c r="J437" s="2"/>
      <c r="K437" s="2"/>
      <c r="L437" s="2"/>
      <c r="M437" s="2"/>
      <c r="N437" s="2"/>
      <c r="O437" s="2"/>
      <c r="P437" s="2"/>
      <c r="Q437" s="2"/>
      <c r="R437" s="2"/>
      <c r="S437" s="2"/>
    </row>
    <row r="438" spans="1:19" ht="15.75" customHeight="1" x14ac:dyDescent="0.2">
      <c r="A438" s="2"/>
      <c r="B438" s="2"/>
      <c r="C438" s="2"/>
      <c r="D438" s="2"/>
      <c r="E438" s="2"/>
      <c r="F438" s="2"/>
      <c r="G438" s="2"/>
      <c r="H438" s="2"/>
      <c r="I438" s="2"/>
      <c r="J438" s="2"/>
      <c r="K438" s="2"/>
      <c r="L438" s="2"/>
      <c r="M438" s="2"/>
      <c r="N438" s="2"/>
      <c r="O438" s="2"/>
      <c r="P438" s="2"/>
      <c r="Q438" s="2"/>
      <c r="R438" s="2"/>
      <c r="S438" s="2"/>
    </row>
    <row r="439" spans="1:19" ht="15.75" customHeight="1" x14ac:dyDescent="0.2">
      <c r="A439" s="2"/>
      <c r="B439" s="2"/>
      <c r="C439" s="2"/>
      <c r="D439" s="2"/>
      <c r="E439" s="2"/>
      <c r="F439" s="2"/>
      <c r="G439" s="2"/>
      <c r="H439" s="2"/>
      <c r="I439" s="2"/>
      <c r="J439" s="2"/>
      <c r="K439" s="2"/>
      <c r="L439" s="2"/>
      <c r="M439" s="2"/>
      <c r="N439" s="2"/>
      <c r="O439" s="2"/>
      <c r="P439" s="2"/>
      <c r="Q439" s="2"/>
      <c r="R439" s="2"/>
      <c r="S439" s="2"/>
    </row>
    <row r="440" spans="1:19" ht="15.75" customHeight="1" x14ac:dyDescent="0.2">
      <c r="A440" s="2"/>
      <c r="B440" s="2"/>
      <c r="C440" s="2"/>
      <c r="D440" s="2"/>
      <c r="E440" s="2"/>
      <c r="F440" s="2"/>
      <c r="G440" s="2"/>
      <c r="H440" s="2"/>
      <c r="I440" s="2"/>
      <c r="J440" s="2"/>
      <c r="K440" s="2"/>
      <c r="L440" s="2"/>
      <c r="M440" s="2"/>
      <c r="N440" s="2"/>
      <c r="O440" s="2"/>
      <c r="P440" s="2"/>
      <c r="Q440" s="2"/>
      <c r="R440" s="2"/>
      <c r="S440" s="2"/>
    </row>
    <row r="441" spans="1:19" ht="15.75" customHeight="1" x14ac:dyDescent="0.2">
      <c r="A441" s="2"/>
      <c r="B441" s="2"/>
      <c r="C441" s="2"/>
      <c r="D441" s="2"/>
      <c r="E441" s="2"/>
      <c r="F441" s="2"/>
      <c r="G441" s="2"/>
      <c r="H441" s="2"/>
      <c r="I441" s="2"/>
      <c r="J441" s="2"/>
      <c r="K441" s="2"/>
      <c r="L441" s="2"/>
      <c r="M441" s="2"/>
      <c r="N441" s="2"/>
      <c r="O441" s="2"/>
      <c r="P441" s="2"/>
      <c r="Q441" s="2"/>
      <c r="R441" s="2"/>
      <c r="S441" s="2"/>
    </row>
    <row r="442" spans="1:19" ht="15.75" customHeight="1" x14ac:dyDescent="0.2">
      <c r="A442" s="2"/>
      <c r="B442" s="2"/>
      <c r="C442" s="2"/>
      <c r="D442" s="2"/>
      <c r="E442" s="2"/>
      <c r="F442" s="2"/>
      <c r="G442" s="2"/>
      <c r="H442" s="2"/>
      <c r="I442" s="2"/>
      <c r="J442" s="2"/>
      <c r="K442" s="2"/>
      <c r="L442" s="2"/>
      <c r="M442" s="2"/>
      <c r="N442" s="2"/>
      <c r="O442" s="2"/>
      <c r="P442" s="2"/>
      <c r="Q442" s="2"/>
      <c r="R442" s="2"/>
      <c r="S442" s="2"/>
    </row>
    <row r="443" spans="1:19" ht="15.75" customHeight="1" x14ac:dyDescent="0.2">
      <c r="A443" s="2"/>
      <c r="B443" s="2"/>
      <c r="C443" s="2"/>
      <c r="D443" s="2"/>
      <c r="E443" s="2"/>
      <c r="F443" s="2"/>
      <c r="G443" s="2"/>
      <c r="H443" s="2"/>
      <c r="I443" s="2"/>
      <c r="J443" s="2"/>
      <c r="K443" s="2"/>
      <c r="L443" s="2"/>
      <c r="M443" s="2"/>
      <c r="N443" s="2"/>
      <c r="O443" s="2"/>
      <c r="P443" s="2"/>
      <c r="Q443" s="2"/>
      <c r="R443" s="2"/>
      <c r="S443" s="2"/>
    </row>
    <row r="444" spans="1:19" ht="15.75" customHeight="1" x14ac:dyDescent="0.2">
      <c r="A444" s="2"/>
      <c r="B444" s="2"/>
      <c r="C444" s="2"/>
      <c r="D444" s="2"/>
      <c r="E444" s="2"/>
      <c r="F444" s="2"/>
      <c r="G444" s="2"/>
      <c r="H444" s="2"/>
      <c r="I444" s="2"/>
      <c r="J444" s="2"/>
      <c r="K444" s="2"/>
      <c r="L444" s="2"/>
      <c r="M444" s="2"/>
      <c r="N444" s="2"/>
      <c r="O444" s="2"/>
      <c r="P444" s="2"/>
      <c r="Q444" s="2"/>
      <c r="R444" s="2"/>
      <c r="S444" s="2"/>
    </row>
    <row r="445" spans="1:19" ht="15.75" customHeight="1" x14ac:dyDescent="0.2">
      <c r="A445" s="2"/>
      <c r="B445" s="2"/>
      <c r="C445" s="2"/>
      <c r="D445" s="2"/>
      <c r="E445" s="2"/>
      <c r="F445" s="2"/>
      <c r="G445" s="2"/>
      <c r="H445" s="2"/>
      <c r="I445" s="2"/>
      <c r="J445" s="2"/>
      <c r="K445" s="2"/>
      <c r="L445" s="2"/>
      <c r="M445" s="2"/>
      <c r="N445" s="2"/>
      <c r="O445" s="2"/>
      <c r="P445" s="2"/>
      <c r="Q445" s="2"/>
      <c r="R445" s="2"/>
      <c r="S445" s="2"/>
    </row>
    <row r="446" spans="1:19" ht="15.75" customHeight="1" x14ac:dyDescent="0.2">
      <c r="A446" s="2"/>
      <c r="B446" s="2"/>
      <c r="C446" s="2"/>
      <c r="D446" s="2"/>
      <c r="E446" s="2"/>
      <c r="F446" s="2"/>
      <c r="G446" s="2"/>
      <c r="H446" s="2"/>
      <c r="I446" s="2"/>
      <c r="J446" s="2"/>
      <c r="K446" s="2"/>
      <c r="L446" s="2"/>
      <c r="M446" s="2"/>
      <c r="N446" s="2"/>
      <c r="O446" s="2"/>
      <c r="P446" s="2"/>
      <c r="Q446" s="2"/>
      <c r="R446" s="2"/>
      <c r="S446" s="2"/>
    </row>
    <row r="447" spans="1:19" ht="15.75" customHeight="1" x14ac:dyDescent="0.2">
      <c r="A447" s="2"/>
      <c r="B447" s="2"/>
      <c r="C447" s="2"/>
      <c r="D447" s="2"/>
      <c r="E447" s="2"/>
      <c r="F447" s="2"/>
      <c r="G447" s="2"/>
      <c r="H447" s="2"/>
      <c r="I447" s="2"/>
      <c r="J447" s="2"/>
      <c r="K447" s="2"/>
      <c r="L447" s="2"/>
      <c r="M447" s="2"/>
      <c r="N447" s="2"/>
      <c r="O447" s="2"/>
      <c r="P447" s="2"/>
      <c r="Q447" s="2"/>
      <c r="R447" s="2"/>
      <c r="S447" s="2"/>
    </row>
    <row r="448" spans="1:19" ht="15.75" customHeight="1" x14ac:dyDescent="0.2">
      <c r="A448" s="2"/>
      <c r="B448" s="2"/>
      <c r="C448" s="2"/>
      <c r="D448" s="2"/>
      <c r="E448" s="2"/>
      <c r="F448" s="2"/>
      <c r="G448" s="2"/>
      <c r="H448" s="2"/>
      <c r="I448" s="2"/>
      <c r="J448" s="2"/>
      <c r="K448" s="2"/>
      <c r="L448" s="2"/>
      <c r="M448" s="2"/>
      <c r="N448" s="2"/>
      <c r="O448" s="2"/>
      <c r="P448" s="2"/>
      <c r="Q448" s="2"/>
      <c r="R448" s="2"/>
      <c r="S448" s="2"/>
    </row>
    <row r="449" spans="1:19" ht="15.75" customHeight="1" x14ac:dyDescent="0.2">
      <c r="A449" s="2"/>
      <c r="B449" s="2"/>
      <c r="C449" s="2"/>
      <c r="D449" s="2"/>
      <c r="E449" s="2"/>
      <c r="F449" s="2"/>
      <c r="G449" s="2"/>
      <c r="H449" s="2"/>
      <c r="I449" s="2"/>
      <c r="J449" s="2"/>
      <c r="K449" s="2"/>
      <c r="L449" s="2"/>
      <c r="M449" s="2"/>
      <c r="N449" s="2"/>
      <c r="O449" s="2"/>
      <c r="P449" s="2"/>
      <c r="Q449" s="2"/>
      <c r="R449" s="2"/>
      <c r="S449" s="2"/>
    </row>
    <row r="450" spans="1:19" ht="15.75" customHeight="1" x14ac:dyDescent="0.2">
      <c r="A450" s="2"/>
      <c r="B450" s="2"/>
      <c r="C450" s="2"/>
      <c r="D450" s="2"/>
      <c r="E450" s="2"/>
      <c r="F450" s="2"/>
      <c r="G450" s="2"/>
      <c r="H450" s="2"/>
      <c r="I450" s="2"/>
      <c r="J450" s="2"/>
      <c r="K450" s="2"/>
      <c r="L450" s="2"/>
      <c r="M450" s="2"/>
      <c r="N450" s="2"/>
      <c r="O450" s="2"/>
      <c r="P450" s="2"/>
      <c r="Q450" s="2"/>
      <c r="R450" s="2"/>
      <c r="S450" s="2"/>
    </row>
    <row r="451" spans="1:19" ht="15.75" customHeight="1" x14ac:dyDescent="0.2">
      <c r="A451" s="2"/>
      <c r="B451" s="2"/>
      <c r="C451" s="2"/>
      <c r="D451" s="2"/>
      <c r="E451" s="2"/>
      <c r="F451" s="2"/>
      <c r="G451" s="2"/>
      <c r="H451" s="2"/>
      <c r="I451" s="2"/>
      <c r="J451" s="2"/>
      <c r="K451" s="2"/>
      <c r="L451" s="2"/>
      <c r="M451" s="2"/>
      <c r="N451" s="2"/>
      <c r="O451" s="2"/>
      <c r="P451" s="2"/>
      <c r="Q451" s="2"/>
      <c r="R451" s="2"/>
      <c r="S451" s="2"/>
    </row>
    <row r="452" spans="1:19" ht="15.75" customHeight="1" x14ac:dyDescent="0.2">
      <c r="A452" s="2"/>
      <c r="B452" s="2"/>
      <c r="C452" s="2"/>
      <c r="D452" s="2"/>
      <c r="E452" s="2"/>
      <c r="F452" s="2"/>
      <c r="G452" s="2"/>
      <c r="H452" s="2"/>
      <c r="I452" s="2"/>
      <c r="J452" s="2"/>
      <c r="K452" s="2"/>
      <c r="L452" s="2"/>
      <c r="M452" s="2"/>
      <c r="N452" s="2"/>
      <c r="O452" s="2"/>
      <c r="P452" s="2"/>
      <c r="Q452" s="2"/>
      <c r="R452" s="2"/>
      <c r="S452" s="2"/>
    </row>
    <row r="453" spans="1:19" ht="15.75" customHeight="1" x14ac:dyDescent="0.2">
      <c r="A453" s="2"/>
      <c r="B453" s="2"/>
      <c r="C453" s="2"/>
      <c r="D453" s="2"/>
      <c r="E453" s="2"/>
      <c r="F453" s="2"/>
      <c r="G453" s="2"/>
      <c r="H453" s="2"/>
      <c r="I453" s="2"/>
      <c r="J453" s="2"/>
      <c r="K453" s="2"/>
      <c r="L453" s="2"/>
      <c r="M453" s="2"/>
      <c r="N453" s="2"/>
      <c r="O453" s="2"/>
      <c r="P453" s="2"/>
      <c r="Q453" s="2"/>
      <c r="R453" s="2"/>
      <c r="S453" s="2"/>
    </row>
    <row r="454" spans="1:19" ht="15.75" customHeight="1" x14ac:dyDescent="0.2">
      <c r="A454" s="2"/>
      <c r="B454" s="2"/>
      <c r="C454" s="2"/>
      <c r="D454" s="2"/>
      <c r="E454" s="2"/>
      <c r="F454" s="2"/>
      <c r="G454" s="2"/>
      <c r="H454" s="2"/>
      <c r="I454" s="2"/>
      <c r="J454" s="2"/>
      <c r="K454" s="2"/>
      <c r="L454" s="2"/>
      <c r="M454" s="2"/>
      <c r="N454" s="2"/>
      <c r="O454" s="2"/>
      <c r="P454" s="2"/>
      <c r="Q454" s="2"/>
      <c r="R454" s="2"/>
      <c r="S454" s="2"/>
    </row>
    <row r="455" spans="1:19" ht="15.75" customHeight="1" x14ac:dyDescent="0.2">
      <c r="A455" s="2"/>
      <c r="B455" s="2"/>
      <c r="C455" s="2"/>
      <c r="D455" s="2"/>
      <c r="E455" s="2"/>
      <c r="F455" s="2"/>
      <c r="G455" s="2"/>
      <c r="H455" s="2"/>
      <c r="I455" s="2"/>
      <c r="J455" s="2"/>
      <c r="K455" s="2"/>
      <c r="L455" s="2"/>
      <c r="M455" s="2"/>
      <c r="N455" s="2"/>
      <c r="O455" s="2"/>
      <c r="P455" s="2"/>
      <c r="Q455" s="2"/>
      <c r="R455" s="2"/>
      <c r="S455" s="2"/>
    </row>
    <row r="456" spans="1:19" ht="15.75" customHeight="1" x14ac:dyDescent="0.2">
      <c r="A456" s="2"/>
      <c r="B456" s="2"/>
      <c r="C456" s="2"/>
      <c r="D456" s="2"/>
      <c r="E456" s="2"/>
      <c r="F456" s="2"/>
      <c r="G456" s="2"/>
      <c r="H456" s="2"/>
      <c r="I456" s="2"/>
      <c r="J456" s="2"/>
      <c r="K456" s="2"/>
      <c r="L456" s="2"/>
      <c r="M456" s="2"/>
      <c r="N456" s="2"/>
      <c r="O456" s="2"/>
      <c r="P456" s="2"/>
      <c r="Q456" s="2"/>
      <c r="R456" s="2"/>
      <c r="S456" s="2"/>
    </row>
    <row r="457" spans="1:19" ht="15.75" customHeight="1" x14ac:dyDescent="0.2">
      <c r="A457" s="2"/>
      <c r="B457" s="2"/>
      <c r="C457" s="2"/>
      <c r="D457" s="2"/>
      <c r="E457" s="2"/>
      <c r="F457" s="2"/>
      <c r="G457" s="2"/>
      <c r="H457" s="2"/>
      <c r="I457" s="2"/>
      <c r="J457" s="2"/>
      <c r="K457" s="2"/>
      <c r="L457" s="2"/>
      <c r="M457" s="2"/>
      <c r="N457" s="2"/>
      <c r="O457" s="2"/>
      <c r="P457" s="2"/>
      <c r="Q457" s="2"/>
      <c r="R457" s="2"/>
      <c r="S457" s="2"/>
    </row>
    <row r="458" spans="1:19" ht="15.75" customHeight="1" x14ac:dyDescent="0.2">
      <c r="A458" s="2"/>
      <c r="B458" s="2"/>
      <c r="C458" s="2"/>
      <c r="D458" s="2"/>
      <c r="E458" s="2"/>
      <c r="F458" s="2"/>
      <c r="G458" s="2"/>
      <c r="H458" s="2"/>
      <c r="I458" s="2"/>
      <c r="J458" s="2"/>
      <c r="K458" s="2"/>
      <c r="L458" s="2"/>
      <c r="M458" s="2"/>
      <c r="N458" s="2"/>
      <c r="O458" s="2"/>
      <c r="P458" s="2"/>
      <c r="Q458" s="2"/>
      <c r="R458" s="2"/>
      <c r="S458" s="2"/>
    </row>
    <row r="459" spans="1:19" ht="15.75" customHeight="1" x14ac:dyDescent="0.2">
      <c r="A459" s="2"/>
      <c r="B459" s="2"/>
      <c r="C459" s="2"/>
      <c r="D459" s="2"/>
      <c r="E459" s="2"/>
      <c r="F459" s="2"/>
      <c r="G459" s="2"/>
      <c r="H459" s="2"/>
      <c r="I459" s="2"/>
      <c r="J459" s="2"/>
      <c r="K459" s="2"/>
      <c r="L459" s="2"/>
      <c r="M459" s="2"/>
      <c r="N459" s="2"/>
      <c r="O459" s="2"/>
      <c r="P459" s="2"/>
      <c r="Q459" s="2"/>
      <c r="R459" s="2"/>
      <c r="S459" s="2"/>
    </row>
    <row r="460" spans="1:19" ht="15.75" customHeight="1" x14ac:dyDescent="0.2">
      <c r="A460" s="2"/>
      <c r="B460" s="2"/>
      <c r="C460" s="2"/>
      <c r="D460" s="2"/>
      <c r="E460" s="2"/>
      <c r="F460" s="2"/>
      <c r="G460" s="2"/>
      <c r="H460" s="2"/>
      <c r="I460" s="2"/>
      <c r="J460" s="2"/>
      <c r="K460" s="2"/>
      <c r="L460" s="2"/>
      <c r="M460" s="2"/>
      <c r="N460" s="2"/>
      <c r="O460" s="2"/>
      <c r="P460" s="2"/>
      <c r="Q460" s="2"/>
      <c r="R460" s="2"/>
      <c r="S460" s="2"/>
    </row>
    <row r="461" spans="1:19" ht="15.75" customHeight="1" x14ac:dyDescent="0.2">
      <c r="A461" s="2"/>
      <c r="B461" s="2"/>
      <c r="C461" s="2"/>
      <c r="D461" s="2"/>
      <c r="E461" s="2"/>
      <c r="F461" s="2"/>
      <c r="G461" s="2"/>
      <c r="H461" s="2"/>
      <c r="I461" s="2"/>
      <c r="J461" s="2"/>
      <c r="K461" s="2"/>
      <c r="L461" s="2"/>
      <c r="M461" s="2"/>
      <c r="N461" s="2"/>
      <c r="O461" s="2"/>
      <c r="P461" s="2"/>
      <c r="Q461" s="2"/>
      <c r="R461" s="2"/>
      <c r="S461" s="2"/>
    </row>
    <row r="462" spans="1:19" ht="15.75" customHeight="1" x14ac:dyDescent="0.2">
      <c r="A462" s="2"/>
      <c r="B462" s="2"/>
      <c r="C462" s="2"/>
      <c r="D462" s="2"/>
      <c r="E462" s="2"/>
      <c r="F462" s="2"/>
      <c r="G462" s="2"/>
      <c r="H462" s="2"/>
      <c r="I462" s="2"/>
      <c r="J462" s="2"/>
      <c r="K462" s="2"/>
      <c r="L462" s="2"/>
      <c r="M462" s="2"/>
      <c r="N462" s="2"/>
      <c r="O462" s="2"/>
      <c r="P462" s="2"/>
      <c r="Q462" s="2"/>
      <c r="R462" s="2"/>
      <c r="S462" s="2"/>
    </row>
    <row r="463" spans="1:19" ht="15.75" customHeight="1" x14ac:dyDescent="0.2">
      <c r="A463" s="2"/>
      <c r="B463" s="2"/>
      <c r="C463" s="2"/>
      <c r="D463" s="2"/>
      <c r="E463" s="2"/>
      <c r="F463" s="2"/>
      <c r="G463" s="2"/>
      <c r="H463" s="2"/>
      <c r="I463" s="2"/>
      <c r="J463" s="2"/>
      <c r="K463" s="2"/>
      <c r="L463" s="2"/>
      <c r="M463" s="2"/>
      <c r="N463" s="2"/>
      <c r="O463" s="2"/>
      <c r="P463" s="2"/>
      <c r="Q463" s="2"/>
      <c r="R463" s="2"/>
      <c r="S463" s="2"/>
    </row>
    <row r="464" spans="1:19" ht="15.75" customHeight="1" x14ac:dyDescent="0.2">
      <c r="A464" s="2"/>
      <c r="B464" s="2"/>
      <c r="C464" s="2"/>
      <c r="D464" s="2"/>
      <c r="E464" s="2"/>
      <c r="F464" s="2"/>
      <c r="G464" s="2"/>
      <c r="H464" s="2"/>
      <c r="I464" s="2"/>
      <c r="J464" s="2"/>
      <c r="K464" s="2"/>
      <c r="L464" s="2"/>
      <c r="M464" s="2"/>
      <c r="N464" s="2"/>
      <c r="O464" s="2"/>
      <c r="P464" s="2"/>
      <c r="Q464" s="2"/>
      <c r="R464" s="2"/>
      <c r="S464" s="2"/>
    </row>
    <row r="465" spans="1:19" ht="15.75" customHeight="1" x14ac:dyDescent="0.2">
      <c r="A465" s="2"/>
      <c r="B465" s="2"/>
      <c r="C465" s="2"/>
      <c r="D465" s="2"/>
      <c r="E465" s="2"/>
      <c r="F465" s="2"/>
      <c r="G465" s="2"/>
      <c r="H465" s="2"/>
      <c r="I465" s="2"/>
      <c r="J465" s="2"/>
      <c r="K465" s="2"/>
      <c r="L465" s="2"/>
      <c r="M465" s="2"/>
      <c r="N465" s="2"/>
      <c r="O465" s="2"/>
      <c r="P465" s="2"/>
      <c r="Q465" s="2"/>
      <c r="R465" s="2"/>
      <c r="S465" s="2"/>
    </row>
    <row r="466" spans="1:19" ht="15.75" customHeight="1" x14ac:dyDescent="0.2">
      <c r="A466" s="2"/>
      <c r="B466" s="2"/>
      <c r="C466" s="2"/>
      <c r="D466" s="2"/>
      <c r="E466" s="2"/>
      <c r="F466" s="2"/>
      <c r="G466" s="2"/>
      <c r="H466" s="2"/>
      <c r="I466" s="2"/>
      <c r="J466" s="2"/>
      <c r="K466" s="2"/>
      <c r="L466" s="2"/>
      <c r="M466" s="2"/>
      <c r="N466" s="2"/>
      <c r="O466" s="2"/>
      <c r="P466" s="2"/>
      <c r="Q466" s="2"/>
      <c r="R466" s="2"/>
      <c r="S466" s="2"/>
    </row>
    <row r="467" spans="1:19" ht="15.75" customHeight="1" x14ac:dyDescent="0.2">
      <c r="A467" s="2"/>
      <c r="B467" s="2"/>
      <c r="C467" s="2"/>
      <c r="D467" s="2"/>
      <c r="E467" s="2"/>
      <c r="F467" s="2"/>
      <c r="G467" s="2"/>
      <c r="H467" s="2"/>
      <c r="I467" s="2"/>
      <c r="J467" s="2"/>
      <c r="K467" s="2"/>
      <c r="L467" s="2"/>
      <c r="M467" s="2"/>
      <c r="N467" s="2"/>
      <c r="O467" s="2"/>
      <c r="P467" s="2"/>
      <c r="Q467" s="2"/>
      <c r="R467" s="2"/>
      <c r="S467" s="2"/>
    </row>
    <row r="468" spans="1:19" ht="15.75" customHeight="1" x14ac:dyDescent="0.2">
      <c r="A468" s="2"/>
      <c r="B468" s="2"/>
      <c r="C468" s="2"/>
      <c r="D468" s="2"/>
      <c r="E468" s="2"/>
      <c r="F468" s="2"/>
      <c r="G468" s="2"/>
      <c r="H468" s="2"/>
      <c r="I468" s="2"/>
      <c r="J468" s="2"/>
      <c r="K468" s="2"/>
      <c r="L468" s="2"/>
      <c r="M468" s="2"/>
      <c r="N468" s="2"/>
      <c r="O468" s="2"/>
      <c r="P468" s="2"/>
      <c r="Q468" s="2"/>
      <c r="R468" s="2"/>
      <c r="S468" s="2"/>
    </row>
    <row r="469" spans="1:19" ht="15.75" customHeight="1" x14ac:dyDescent="0.2">
      <c r="A469" s="2"/>
      <c r="B469" s="2"/>
      <c r="C469" s="2"/>
      <c r="D469" s="2"/>
      <c r="E469" s="2"/>
      <c r="F469" s="2"/>
      <c r="G469" s="2"/>
      <c r="H469" s="2"/>
      <c r="I469" s="2"/>
      <c r="J469" s="2"/>
      <c r="K469" s="2"/>
      <c r="L469" s="2"/>
      <c r="M469" s="2"/>
      <c r="N469" s="2"/>
      <c r="O469" s="2"/>
      <c r="P469" s="2"/>
      <c r="Q469" s="2"/>
      <c r="R469" s="2"/>
      <c r="S469" s="2"/>
    </row>
    <row r="470" spans="1:19" ht="15.75" customHeight="1" x14ac:dyDescent="0.2">
      <c r="A470" s="2"/>
      <c r="B470" s="2"/>
      <c r="C470" s="2"/>
      <c r="D470" s="2"/>
      <c r="E470" s="2"/>
      <c r="F470" s="2"/>
      <c r="G470" s="2"/>
      <c r="H470" s="2"/>
      <c r="I470" s="2"/>
      <c r="J470" s="2"/>
      <c r="K470" s="2"/>
      <c r="L470" s="2"/>
      <c r="M470" s="2"/>
      <c r="N470" s="2"/>
      <c r="O470" s="2"/>
      <c r="P470" s="2"/>
      <c r="Q470" s="2"/>
      <c r="R470" s="2"/>
      <c r="S470" s="2"/>
    </row>
    <row r="471" spans="1:19" ht="15.75" customHeight="1" x14ac:dyDescent="0.2">
      <c r="A471" s="2"/>
      <c r="B471" s="2"/>
      <c r="C471" s="2"/>
      <c r="D471" s="2"/>
      <c r="E471" s="2"/>
      <c r="F471" s="2"/>
      <c r="G471" s="2"/>
      <c r="H471" s="2"/>
      <c r="I471" s="2"/>
      <c r="J471" s="2"/>
      <c r="K471" s="2"/>
      <c r="L471" s="2"/>
      <c r="M471" s="2"/>
      <c r="N471" s="2"/>
      <c r="O471" s="2"/>
      <c r="P471" s="2"/>
      <c r="Q471" s="2"/>
      <c r="R471" s="2"/>
      <c r="S471" s="2"/>
    </row>
    <row r="472" spans="1:19" ht="15.75" customHeight="1" x14ac:dyDescent="0.2">
      <c r="A472" s="2"/>
      <c r="B472" s="2"/>
      <c r="C472" s="2"/>
      <c r="D472" s="2"/>
      <c r="E472" s="2"/>
      <c r="F472" s="2"/>
      <c r="G472" s="2"/>
      <c r="H472" s="2"/>
      <c r="I472" s="2"/>
      <c r="J472" s="2"/>
      <c r="K472" s="2"/>
      <c r="L472" s="2"/>
      <c r="M472" s="2"/>
      <c r="N472" s="2"/>
      <c r="O472" s="2"/>
      <c r="P472" s="2"/>
      <c r="Q472" s="2"/>
      <c r="R472" s="2"/>
      <c r="S472" s="2"/>
    </row>
    <row r="473" spans="1:19" ht="15.75" customHeight="1" x14ac:dyDescent="0.2">
      <c r="A473" s="2"/>
      <c r="B473" s="2"/>
      <c r="C473" s="2"/>
      <c r="D473" s="2"/>
      <c r="E473" s="2"/>
      <c r="F473" s="2"/>
      <c r="G473" s="2"/>
      <c r="H473" s="2"/>
      <c r="I473" s="2"/>
      <c r="J473" s="2"/>
      <c r="K473" s="2"/>
      <c r="L473" s="2"/>
      <c r="M473" s="2"/>
      <c r="N473" s="2"/>
      <c r="O473" s="2"/>
      <c r="P473" s="2"/>
      <c r="Q473" s="2"/>
      <c r="R473" s="2"/>
      <c r="S473" s="2"/>
    </row>
    <row r="474" spans="1:19" ht="15.75" customHeight="1" x14ac:dyDescent="0.2">
      <c r="A474" s="2"/>
      <c r="B474" s="2"/>
      <c r="C474" s="2"/>
      <c r="D474" s="2"/>
      <c r="E474" s="2"/>
      <c r="F474" s="2"/>
      <c r="G474" s="2"/>
      <c r="H474" s="2"/>
      <c r="I474" s="2"/>
      <c r="J474" s="2"/>
      <c r="K474" s="2"/>
      <c r="L474" s="2"/>
      <c r="M474" s="2"/>
      <c r="N474" s="2"/>
      <c r="O474" s="2"/>
      <c r="P474" s="2"/>
      <c r="Q474" s="2"/>
      <c r="R474" s="2"/>
      <c r="S474" s="2"/>
    </row>
    <row r="475" spans="1:19" ht="15.75" customHeight="1" x14ac:dyDescent="0.2">
      <c r="A475" s="2"/>
      <c r="B475" s="2"/>
      <c r="C475" s="2"/>
      <c r="D475" s="2"/>
      <c r="E475" s="2"/>
      <c r="F475" s="2"/>
      <c r="G475" s="2"/>
      <c r="H475" s="2"/>
      <c r="I475" s="2"/>
      <c r="J475" s="2"/>
      <c r="K475" s="2"/>
      <c r="L475" s="2"/>
      <c r="M475" s="2"/>
      <c r="N475" s="2"/>
      <c r="O475" s="2"/>
      <c r="P475" s="2"/>
      <c r="Q475" s="2"/>
      <c r="R475" s="2"/>
      <c r="S475" s="2"/>
    </row>
    <row r="476" spans="1:19" ht="15.75" customHeight="1" x14ac:dyDescent="0.2">
      <c r="A476" s="2"/>
      <c r="B476" s="2"/>
      <c r="C476" s="2"/>
      <c r="D476" s="2"/>
      <c r="E476" s="2"/>
      <c r="F476" s="2"/>
      <c r="G476" s="2"/>
      <c r="H476" s="2"/>
      <c r="I476" s="2"/>
      <c r="J476" s="2"/>
      <c r="K476" s="2"/>
      <c r="L476" s="2"/>
      <c r="M476" s="2"/>
      <c r="N476" s="2"/>
      <c r="O476" s="2"/>
      <c r="P476" s="2"/>
      <c r="Q476" s="2"/>
      <c r="R476" s="2"/>
      <c r="S476" s="2"/>
    </row>
    <row r="477" spans="1:19" ht="15.75" customHeight="1" x14ac:dyDescent="0.2">
      <c r="A477" s="2"/>
      <c r="B477" s="2"/>
      <c r="C477" s="2"/>
      <c r="D477" s="2"/>
      <c r="E477" s="2"/>
      <c r="F477" s="2"/>
      <c r="G477" s="2"/>
      <c r="H477" s="2"/>
      <c r="I477" s="2"/>
      <c r="J477" s="2"/>
      <c r="K477" s="2"/>
      <c r="L477" s="2"/>
      <c r="M477" s="2"/>
      <c r="N477" s="2"/>
      <c r="O477" s="2"/>
      <c r="P477" s="2"/>
      <c r="Q477" s="2"/>
      <c r="R477" s="2"/>
      <c r="S477" s="2"/>
    </row>
    <row r="478" spans="1:19" ht="15.75" customHeight="1" x14ac:dyDescent="0.2">
      <c r="A478" s="2"/>
      <c r="B478" s="2"/>
      <c r="C478" s="2"/>
      <c r="D478" s="2"/>
      <c r="E478" s="2"/>
      <c r="F478" s="2"/>
      <c r="G478" s="2"/>
      <c r="H478" s="2"/>
      <c r="I478" s="2"/>
      <c r="J478" s="2"/>
      <c r="K478" s="2"/>
      <c r="L478" s="2"/>
      <c r="M478" s="2"/>
      <c r="N478" s="2"/>
      <c r="O478" s="2"/>
      <c r="P478" s="2"/>
      <c r="Q478" s="2"/>
      <c r="R478" s="2"/>
      <c r="S478" s="2"/>
    </row>
    <row r="479" spans="1:19" ht="15.75" customHeight="1" x14ac:dyDescent="0.2">
      <c r="A479" s="2"/>
      <c r="B479" s="2"/>
      <c r="C479" s="2"/>
      <c r="D479" s="2"/>
      <c r="E479" s="2"/>
      <c r="F479" s="2"/>
      <c r="G479" s="2"/>
      <c r="H479" s="2"/>
      <c r="I479" s="2"/>
      <c r="J479" s="2"/>
      <c r="K479" s="2"/>
      <c r="L479" s="2"/>
      <c r="M479" s="2"/>
      <c r="N479" s="2"/>
      <c r="O479" s="2"/>
      <c r="P479" s="2"/>
      <c r="Q479" s="2"/>
      <c r="R479" s="2"/>
      <c r="S479" s="2"/>
    </row>
    <row r="480" spans="1:19" ht="15.75" customHeight="1" x14ac:dyDescent="0.2">
      <c r="A480" s="2"/>
      <c r="B480" s="2"/>
      <c r="C480" s="2"/>
      <c r="D480" s="2"/>
      <c r="E480" s="2"/>
      <c r="F480" s="2"/>
      <c r="G480" s="2"/>
      <c r="H480" s="2"/>
      <c r="I480" s="2"/>
      <c r="J480" s="2"/>
      <c r="K480" s="2"/>
      <c r="L480" s="2"/>
      <c r="M480" s="2"/>
      <c r="N480" s="2"/>
      <c r="O480" s="2"/>
      <c r="P480" s="2"/>
      <c r="Q480" s="2"/>
      <c r="R480" s="2"/>
      <c r="S480" s="2"/>
    </row>
    <row r="481" spans="1:19" ht="15.75" customHeight="1" x14ac:dyDescent="0.2">
      <c r="A481" s="2"/>
      <c r="B481" s="2"/>
      <c r="C481" s="2"/>
      <c r="D481" s="2"/>
      <c r="E481" s="2"/>
      <c r="F481" s="2"/>
      <c r="G481" s="2"/>
      <c r="H481" s="2"/>
      <c r="I481" s="2"/>
      <c r="J481" s="2"/>
      <c r="K481" s="2"/>
      <c r="L481" s="2"/>
      <c r="M481" s="2"/>
      <c r="N481" s="2"/>
      <c r="O481" s="2"/>
      <c r="P481" s="2"/>
      <c r="Q481" s="2"/>
      <c r="R481" s="2"/>
      <c r="S481" s="2"/>
    </row>
    <row r="482" spans="1:19" ht="15.75" customHeight="1" x14ac:dyDescent="0.2">
      <c r="A482" s="2"/>
      <c r="B482" s="2"/>
      <c r="C482" s="2"/>
      <c r="D482" s="2"/>
      <c r="E482" s="2"/>
      <c r="F482" s="2"/>
      <c r="G482" s="2"/>
      <c r="H482" s="2"/>
      <c r="I482" s="2"/>
      <c r="J482" s="2"/>
      <c r="K482" s="2"/>
      <c r="L482" s="2"/>
      <c r="M482" s="2"/>
      <c r="N482" s="2"/>
      <c r="O482" s="2"/>
      <c r="P482" s="2"/>
      <c r="Q482" s="2"/>
      <c r="R482" s="2"/>
      <c r="S482" s="2"/>
    </row>
    <row r="483" spans="1:19" ht="15.75" customHeight="1" x14ac:dyDescent="0.2">
      <c r="A483" s="2"/>
      <c r="B483" s="2"/>
      <c r="C483" s="2"/>
      <c r="D483" s="2"/>
      <c r="E483" s="2"/>
      <c r="F483" s="2"/>
      <c r="G483" s="2"/>
      <c r="H483" s="2"/>
      <c r="I483" s="2"/>
      <c r="J483" s="2"/>
      <c r="K483" s="2"/>
      <c r="L483" s="2"/>
      <c r="M483" s="2"/>
      <c r="N483" s="2"/>
      <c r="O483" s="2"/>
      <c r="P483" s="2"/>
      <c r="Q483" s="2"/>
      <c r="R483" s="2"/>
      <c r="S483" s="2"/>
    </row>
    <row r="484" spans="1:19" ht="15.75" customHeight="1" x14ac:dyDescent="0.2">
      <c r="A484" s="2"/>
      <c r="B484" s="2"/>
      <c r="C484" s="2"/>
      <c r="D484" s="2"/>
      <c r="E484" s="2"/>
      <c r="F484" s="2"/>
      <c r="G484" s="2"/>
      <c r="H484" s="2"/>
      <c r="I484" s="2"/>
      <c r="J484" s="2"/>
      <c r="K484" s="2"/>
      <c r="L484" s="2"/>
      <c r="M484" s="2"/>
      <c r="N484" s="2"/>
      <c r="O484" s="2"/>
      <c r="P484" s="2"/>
      <c r="Q484" s="2"/>
      <c r="R484" s="2"/>
      <c r="S484" s="2"/>
    </row>
    <row r="485" spans="1:19" ht="15.75" customHeight="1" x14ac:dyDescent="0.2">
      <c r="A485" s="2"/>
      <c r="B485" s="2"/>
      <c r="C485" s="2"/>
      <c r="D485" s="2"/>
      <c r="E485" s="2"/>
      <c r="F485" s="2"/>
      <c r="G485" s="2"/>
      <c r="H485" s="2"/>
      <c r="I485" s="2"/>
      <c r="J485" s="2"/>
      <c r="K485" s="2"/>
      <c r="L485" s="2"/>
      <c r="M485" s="2"/>
      <c r="N485" s="2"/>
      <c r="O485" s="2"/>
      <c r="P485" s="2"/>
      <c r="Q485" s="2"/>
      <c r="R485" s="2"/>
      <c r="S485" s="2"/>
    </row>
    <row r="486" spans="1:19" ht="15.75" customHeight="1" x14ac:dyDescent="0.2">
      <c r="A486" s="2"/>
      <c r="B486" s="2"/>
      <c r="C486" s="2"/>
      <c r="D486" s="2"/>
      <c r="E486" s="2"/>
      <c r="F486" s="2"/>
      <c r="G486" s="2"/>
      <c r="H486" s="2"/>
      <c r="I486" s="2"/>
      <c r="J486" s="2"/>
      <c r="K486" s="2"/>
      <c r="L486" s="2"/>
      <c r="M486" s="2"/>
      <c r="N486" s="2"/>
      <c r="O486" s="2"/>
      <c r="P486" s="2"/>
      <c r="Q486" s="2"/>
      <c r="R486" s="2"/>
      <c r="S486" s="2"/>
    </row>
    <row r="487" spans="1:19" ht="15.75" customHeight="1" x14ac:dyDescent="0.2">
      <c r="A487" s="2"/>
      <c r="B487" s="2"/>
      <c r="C487" s="2"/>
      <c r="D487" s="2"/>
      <c r="E487" s="2"/>
      <c r="F487" s="2"/>
      <c r="G487" s="2"/>
      <c r="H487" s="2"/>
      <c r="I487" s="2"/>
      <c r="J487" s="2"/>
      <c r="K487" s="2"/>
      <c r="L487" s="2"/>
      <c r="M487" s="2"/>
      <c r="N487" s="2"/>
      <c r="O487" s="2"/>
      <c r="P487" s="2"/>
      <c r="Q487" s="2"/>
      <c r="R487" s="2"/>
      <c r="S487" s="2"/>
    </row>
    <row r="488" spans="1:19" ht="15.75" customHeight="1" x14ac:dyDescent="0.2">
      <c r="A488" s="2"/>
      <c r="B488" s="2"/>
      <c r="C488" s="2"/>
      <c r="D488" s="2"/>
      <c r="E488" s="2"/>
      <c r="F488" s="2"/>
      <c r="G488" s="2"/>
      <c r="H488" s="2"/>
      <c r="I488" s="2"/>
      <c r="J488" s="2"/>
      <c r="K488" s="2"/>
      <c r="L488" s="2"/>
      <c r="M488" s="2"/>
      <c r="N488" s="2"/>
      <c r="O488" s="2"/>
      <c r="P488" s="2"/>
      <c r="Q488" s="2"/>
      <c r="R488" s="2"/>
      <c r="S488" s="2"/>
    </row>
    <row r="489" spans="1:19" ht="15.75" customHeight="1" x14ac:dyDescent="0.2">
      <c r="A489" s="2"/>
      <c r="B489" s="2"/>
      <c r="C489" s="2"/>
      <c r="D489" s="2"/>
      <c r="E489" s="2"/>
      <c r="F489" s="2"/>
      <c r="G489" s="2"/>
      <c r="H489" s="2"/>
      <c r="I489" s="2"/>
      <c r="J489" s="2"/>
      <c r="K489" s="2"/>
      <c r="L489" s="2"/>
      <c r="M489" s="2"/>
      <c r="N489" s="2"/>
      <c r="O489" s="2"/>
      <c r="P489" s="2"/>
      <c r="Q489" s="2"/>
      <c r="R489" s="2"/>
      <c r="S489" s="2"/>
    </row>
    <row r="490" spans="1:19" ht="15.75" customHeight="1" x14ac:dyDescent="0.2">
      <c r="A490" s="2"/>
      <c r="B490" s="2"/>
      <c r="C490" s="2"/>
      <c r="D490" s="2"/>
      <c r="E490" s="2"/>
      <c r="F490" s="2"/>
      <c r="G490" s="2"/>
      <c r="H490" s="2"/>
      <c r="I490" s="2"/>
      <c r="J490" s="2"/>
      <c r="K490" s="2"/>
      <c r="L490" s="2"/>
      <c r="M490" s="2"/>
      <c r="N490" s="2"/>
      <c r="O490" s="2"/>
      <c r="P490" s="2"/>
      <c r="Q490" s="2"/>
      <c r="R490" s="2"/>
      <c r="S490" s="2"/>
    </row>
    <row r="491" spans="1:19" ht="15.75" customHeight="1" x14ac:dyDescent="0.2">
      <c r="A491" s="2"/>
      <c r="B491" s="2"/>
      <c r="C491" s="2"/>
      <c r="D491" s="2"/>
      <c r="E491" s="2"/>
      <c r="F491" s="2"/>
      <c r="G491" s="2"/>
      <c r="H491" s="2"/>
      <c r="I491" s="2"/>
      <c r="J491" s="2"/>
      <c r="K491" s="2"/>
      <c r="L491" s="2"/>
      <c r="M491" s="2"/>
      <c r="N491" s="2"/>
      <c r="O491" s="2"/>
      <c r="P491" s="2"/>
      <c r="Q491" s="2"/>
      <c r="R491" s="2"/>
      <c r="S491" s="2"/>
    </row>
    <row r="492" spans="1:19" ht="15.75" customHeight="1" x14ac:dyDescent="0.2">
      <c r="A492" s="2"/>
      <c r="B492" s="2"/>
      <c r="C492" s="2"/>
      <c r="D492" s="2"/>
      <c r="E492" s="2"/>
      <c r="F492" s="2"/>
      <c r="G492" s="2"/>
      <c r="H492" s="2"/>
      <c r="I492" s="2"/>
      <c r="J492" s="2"/>
      <c r="K492" s="2"/>
      <c r="L492" s="2"/>
      <c r="M492" s="2"/>
      <c r="N492" s="2"/>
      <c r="O492" s="2"/>
      <c r="P492" s="2"/>
      <c r="Q492" s="2"/>
      <c r="R492" s="2"/>
      <c r="S492" s="2"/>
    </row>
    <row r="493" spans="1:19" ht="15.75" customHeight="1" x14ac:dyDescent="0.2">
      <c r="A493" s="2"/>
      <c r="B493" s="2"/>
      <c r="C493" s="2"/>
      <c r="D493" s="2"/>
      <c r="E493" s="2"/>
      <c r="F493" s="2"/>
      <c r="G493" s="2"/>
      <c r="H493" s="2"/>
      <c r="I493" s="2"/>
      <c r="J493" s="2"/>
      <c r="K493" s="2"/>
      <c r="L493" s="2"/>
      <c r="M493" s="2"/>
      <c r="N493" s="2"/>
      <c r="O493" s="2"/>
      <c r="P493" s="2"/>
      <c r="Q493" s="2"/>
      <c r="R493" s="2"/>
      <c r="S493" s="2"/>
    </row>
    <row r="494" spans="1:19" ht="15.75" customHeight="1" x14ac:dyDescent="0.2">
      <c r="A494" s="2"/>
      <c r="B494" s="2"/>
      <c r="C494" s="2"/>
      <c r="D494" s="2"/>
      <c r="E494" s="2"/>
      <c r="F494" s="2"/>
      <c r="G494" s="2"/>
      <c r="H494" s="2"/>
      <c r="I494" s="2"/>
      <c r="J494" s="2"/>
      <c r="K494" s="2"/>
      <c r="L494" s="2"/>
      <c r="M494" s="2"/>
      <c r="N494" s="2"/>
      <c r="O494" s="2"/>
      <c r="P494" s="2"/>
      <c r="Q494" s="2"/>
      <c r="R494" s="2"/>
      <c r="S494" s="2"/>
    </row>
    <row r="495" spans="1:19" ht="15.75" customHeight="1" x14ac:dyDescent="0.2">
      <c r="A495" s="2"/>
      <c r="B495" s="2"/>
      <c r="C495" s="2"/>
      <c r="D495" s="2"/>
      <c r="E495" s="2"/>
      <c r="F495" s="2"/>
      <c r="G495" s="2"/>
      <c r="H495" s="2"/>
      <c r="I495" s="2"/>
      <c r="J495" s="2"/>
      <c r="K495" s="2"/>
      <c r="L495" s="2"/>
      <c r="M495" s="2"/>
      <c r="N495" s="2"/>
      <c r="O495" s="2"/>
      <c r="P495" s="2"/>
      <c r="Q495" s="2"/>
      <c r="R495" s="2"/>
      <c r="S495" s="2"/>
    </row>
    <row r="496" spans="1:19" ht="15.75" customHeight="1" x14ac:dyDescent="0.2">
      <c r="A496" s="2"/>
      <c r="B496" s="2"/>
      <c r="C496" s="2"/>
      <c r="D496" s="2"/>
      <c r="E496" s="2"/>
      <c r="F496" s="2"/>
      <c r="G496" s="2"/>
      <c r="H496" s="2"/>
      <c r="I496" s="2"/>
      <c r="J496" s="2"/>
      <c r="K496" s="2"/>
      <c r="L496" s="2"/>
      <c r="M496" s="2"/>
      <c r="N496" s="2"/>
      <c r="O496" s="2"/>
      <c r="P496" s="2"/>
      <c r="Q496" s="2"/>
      <c r="R496" s="2"/>
      <c r="S496" s="2"/>
    </row>
    <row r="497" spans="1:19" ht="15.75" customHeight="1" x14ac:dyDescent="0.2">
      <c r="A497" s="2"/>
      <c r="B497" s="2"/>
      <c r="C497" s="2"/>
      <c r="D497" s="2"/>
      <c r="E497" s="2"/>
      <c r="F497" s="2"/>
      <c r="G497" s="2"/>
      <c r="H497" s="2"/>
      <c r="I497" s="2"/>
      <c r="J497" s="2"/>
      <c r="K497" s="2"/>
      <c r="L497" s="2"/>
      <c r="M497" s="2"/>
      <c r="N497" s="2"/>
      <c r="O497" s="2"/>
      <c r="P497" s="2"/>
      <c r="Q497" s="2"/>
      <c r="R497" s="2"/>
      <c r="S497" s="2"/>
    </row>
    <row r="498" spans="1:19" ht="15.75" customHeight="1" x14ac:dyDescent="0.2">
      <c r="A498" s="2"/>
      <c r="B498" s="2"/>
      <c r="C498" s="2"/>
      <c r="D498" s="2"/>
      <c r="E498" s="2"/>
      <c r="F498" s="2"/>
      <c r="G498" s="2"/>
      <c r="H498" s="2"/>
      <c r="I498" s="2"/>
      <c r="J498" s="2"/>
      <c r="K498" s="2"/>
      <c r="L498" s="2"/>
      <c r="M498" s="2"/>
      <c r="N498" s="2"/>
      <c r="O498" s="2"/>
      <c r="P498" s="2"/>
      <c r="Q498" s="2"/>
      <c r="R498" s="2"/>
      <c r="S498" s="2"/>
    </row>
    <row r="499" spans="1:19" ht="15.75" customHeight="1" x14ac:dyDescent="0.2">
      <c r="A499" s="2"/>
      <c r="B499" s="2"/>
      <c r="C499" s="2"/>
      <c r="D499" s="2"/>
      <c r="E499" s="2"/>
      <c r="F499" s="2"/>
      <c r="G499" s="2"/>
      <c r="H499" s="2"/>
      <c r="I499" s="2"/>
      <c r="J499" s="2"/>
      <c r="K499" s="2"/>
      <c r="L499" s="2"/>
      <c r="M499" s="2"/>
      <c r="N499" s="2"/>
      <c r="O499" s="2"/>
      <c r="P499" s="2"/>
      <c r="Q499" s="2"/>
      <c r="R499" s="2"/>
      <c r="S499" s="2"/>
    </row>
    <row r="500" spans="1:19" ht="15.75" customHeight="1" x14ac:dyDescent="0.2">
      <c r="A500" s="2"/>
      <c r="B500" s="2"/>
      <c r="C500" s="2"/>
      <c r="D500" s="2"/>
      <c r="E500" s="2"/>
      <c r="F500" s="2"/>
      <c r="G500" s="2"/>
      <c r="H500" s="2"/>
      <c r="I500" s="2"/>
      <c r="J500" s="2"/>
      <c r="K500" s="2"/>
      <c r="L500" s="2"/>
      <c r="M500" s="2"/>
      <c r="N500" s="2"/>
      <c r="O500" s="2"/>
      <c r="P500" s="2"/>
      <c r="Q500" s="2"/>
      <c r="R500" s="2"/>
      <c r="S500" s="2"/>
    </row>
    <row r="501" spans="1:19" ht="15.75" customHeight="1" x14ac:dyDescent="0.2">
      <c r="A501" s="2"/>
      <c r="B501" s="2"/>
      <c r="C501" s="2"/>
      <c r="D501" s="2"/>
      <c r="E501" s="2"/>
      <c r="F501" s="2"/>
      <c r="G501" s="2"/>
      <c r="H501" s="2"/>
      <c r="I501" s="2"/>
      <c r="J501" s="2"/>
      <c r="K501" s="2"/>
      <c r="L501" s="2"/>
      <c r="M501" s="2"/>
      <c r="N501" s="2"/>
      <c r="O501" s="2"/>
      <c r="P501" s="2"/>
      <c r="Q501" s="2"/>
      <c r="R501" s="2"/>
      <c r="S501" s="2"/>
    </row>
    <row r="502" spans="1:19" ht="15.75" customHeight="1" x14ac:dyDescent="0.2">
      <c r="A502" s="2"/>
      <c r="B502" s="2"/>
      <c r="C502" s="2"/>
      <c r="D502" s="2"/>
      <c r="E502" s="2"/>
      <c r="F502" s="2"/>
      <c r="G502" s="2"/>
      <c r="H502" s="2"/>
      <c r="I502" s="2"/>
      <c r="J502" s="2"/>
      <c r="K502" s="2"/>
      <c r="L502" s="2"/>
      <c r="M502" s="2"/>
      <c r="N502" s="2"/>
      <c r="O502" s="2"/>
      <c r="P502" s="2"/>
      <c r="Q502" s="2"/>
      <c r="R502" s="2"/>
      <c r="S502" s="2"/>
    </row>
    <row r="503" spans="1:19" ht="15.75" customHeight="1" x14ac:dyDescent="0.2">
      <c r="A503" s="2"/>
      <c r="B503" s="2"/>
      <c r="C503" s="2"/>
      <c r="D503" s="2"/>
      <c r="E503" s="2"/>
      <c r="F503" s="2"/>
      <c r="G503" s="2"/>
      <c r="H503" s="2"/>
      <c r="I503" s="2"/>
      <c r="J503" s="2"/>
      <c r="K503" s="2"/>
      <c r="L503" s="2"/>
      <c r="M503" s="2"/>
      <c r="N503" s="2"/>
      <c r="O503" s="2"/>
      <c r="P503" s="2"/>
      <c r="Q503" s="2"/>
      <c r="R503" s="2"/>
      <c r="S503" s="2"/>
    </row>
    <row r="504" spans="1:19" ht="15.75" customHeight="1" x14ac:dyDescent="0.2">
      <c r="A504" s="2"/>
      <c r="B504" s="2"/>
      <c r="C504" s="2"/>
      <c r="D504" s="2"/>
      <c r="E504" s="2"/>
      <c r="F504" s="2"/>
      <c r="G504" s="2"/>
      <c r="H504" s="2"/>
      <c r="I504" s="2"/>
      <c r="J504" s="2"/>
      <c r="K504" s="2"/>
      <c r="L504" s="2"/>
      <c r="M504" s="2"/>
      <c r="N504" s="2"/>
      <c r="O504" s="2"/>
      <c r="P504" s="2"/>
      <c r="Q504" s="2"/>
      <c r="R504" s="2"/>
      <c r="S504" s="2"/>
    </row>
    <row r="505" spans="1:19" ht="15.75" customHeight="1" x14ac:dyDescent="0.2">
      <c r="A505" s="2"/>
      <c r="B505" s="2"/>
      <c r="C505" s="2"/>
      <c r="D505" s="2"/>
      <c r="E505" s="2"/>
      <c r="F505" s="2"/>
      <c r="G505" s="2"/>
      <c r="H505" s="2"/>
      <c r="I505" s="2"/>
      <c r="J505" s="2"/>
      <c r="K505" s="2"/>
      <c r="L505" s="2"/>
      <c r="M505" s="2"/>
      <c r="N505" s="2"/>
      <c r="O505" s="2"/>
      <c r="P505" s="2"/>
      <c r="Q505" s="2"/>
      <c r="R505" s="2"/>
      <c r="S505" s="2"/>
    </row>
    <row r="506" spans="1:19" ht="15.75" customHeight="1" x14ac:dyDescent="0.2">
      <c r="A506" s="2"/>
      <c r="B506" s="2"/>
      <c r="C506" s="2"/>
      <c r="D506" s="2"/>
      <c r="E506" s="2"/>
      <c r="F506" s="2"/>
      <c r="G506" s="2"/>
      <c r="H506" s="2"/>
      <c r="I506" s="2"/>
      <c r="J506" s="2"/>
      <c r="K506" s="2"/>
      <c r="L506" s="2"/>
      <c r="M506" s="2"/>
      <c r="N506" s="2"/>
      <c r="O506" s="2"/>
      <c r="P506" s="2"/>
      <c r="Q506" s="2"/>
      <c r="R506" s="2"/>
      <c r="S506" s="2"/>
    </row>
    <row r="507" spans="1:19" ht="15.75" customHeight="1" x14ac:dyDescent="0.2">
      <c r="A507" s="2"/>
      <c r="B507" s="2"/>
      <c r="C507" s="2"/>
      <c r="D507" s="2"/>
      <c r="E507" s="2"/>
      <c r="F507" s="2"/>
      <c r="G507" s="2"/>
      <c r="H507" s="2"/>
      <c r="I507" s="2"/>
      <c r="J507" s="2"/>
      <c r="K507" s="2"/>
      <c r="L507" s="2"/>
      <c r="M507" s="2"/>
      <c r="N507" s="2"/>
      <c r="O507" s="2"/>
      <c r="P507" s="2"/>
      <c r="Q507" s="2"/>
      <c r="R507" s="2"/>
      <c r="S507" s="2"/>
    </row>
    <row r="508" spans="1:19" ht="15.75" customHeight="1" x14ac:dyDescent="0.2">
      <c r="A508" s="2"/>
      <c r="B508" s="2"/>
      <c r="C508" s="2"/>
      <c r="D508" s="2"/>
      <c r="E508" s="2"/>
      <c r="F508" s="2"/>
      <c r="G508" s="2"/>
      <c r="H508" s="2"/>
      <c r="I508" s="2"/>
      <c r="J508" s="2"/>
      <c r="K508" s="2"/>
      <c r="L508" s="2"/>
      <c r="M508" s="2"/>
      <c r="N508" s="2"/>
      <c r="O508" s="2"/>
      <c r="P508" s="2"/>
      <c r="Q508" s="2"/>
      <c r="R508" s="2"/>
      <c r="S508" s="2"/>
    </row>
    <row r="509" spans="1:19" ht="15.75" customHeight="1" x14ac:dyDescent="0.2">
      <c r="A509" s="2"/>
      <c r="B509" s="2"/>
      <c r="C509" s="2"/>
      <c r="D509" s="2"/>
      <c r="E509" s="2"/>
      <c r="F509" s="2"/>
      <c r="G509" s="2"/>
      <c r="H509" s="2"/>
      <c r="I509" s="2"/>
      <c r="J509" s="2"/>
      <c r="K509" s="2"/>
      <c r="L509" s="2"/>
      <c r="M509" s="2"/>
      <c r="N509" s="2"/>
      <c r="O509" s="2"/>
      <c r="P509" s="2"/>
      <c r="Q509" s="2"/>
      <c r="R509" s="2"/>
      <c r="S509" s="2"/>
    </row>
    <row r="510" spans="1:19" ht="15.75" customHeight="1" x14ac:dyDescent="0.2">
      <c r="A510" s="2"/>
      <c r="B510" s="2"/>
      <c r="C510" s="2"/>
      <c r="D510" s="2"/>
      <c r="E510" s="2"/>
      <c r="F510" s="2"/>
      <c r="G510" s="2"/>
      <c r="H510" s="2"/>
      <c r="I510" s="2"/>
      <c r="J510" s="2"/>
      <c r="K510" s="2"/>
      <c r="L510" s="2"/>
      <c r="M510" s="2"/>
      <c r="N510" s="2"/>
      <c r="O510" s="2"/>
      <c r="P510" s="2"/>
      <c r="Q510" s="2"/>
      <c r="R510" s="2"/>
      <c r="S510" s="2"/>
    </row>
    <row r="511" spans="1:19" ht="15.75" customHeight="1" x14ac:dyDescent="0.2">
      <c r="A511" s="2"/>
      <c r="B511" s="2"/>
      <c r="C511" s="2"/>
      <c r="D511" s="2"/>
      <c r="E511" s="2"/>
      <c r="F511" s="2"/>
      <c r="G511" s="2"/>
      <c r="H511" s="2"/>
      <c r="I511" s="2"/>
      <c r="J511" s="2"/>
      <c r="K511" s="2"/>
      <c r="L511" s="2"/>
      <c r="M511" s="2"/>
      <c r="N511" s="2"/>
      <c r="O511" s="2"/>
      <c r="P511" s="2"/>
      <c r="Q511" s="2"/>
      <c r="R511" s="2"/>
      <c r="S511" s="2"/>
    </row>
    <row r="512" spans="1:19" ht="15.75" customHeight="1" x14ac:dyDescent="0.2">
      <c r="A512" s="2"/>
      <c r="B512" s="2"/>
      <c r="C512" s="2"/>
      <c r="D512" s="2"/>
      <c r="E512" s="2"/>
      <c r="F512" s="2"/>
      <c r="G512" s="2"/>
      <c r="H512" s="2"/>
      <c r="I512" s="2"/>
      <c r="J512" s="2"/>
      <c r="K512" s="2"/>
      <c r="L512" s="2"/>
      <c r="M512" s="2"/>
      <c r="N512" s="2"/>
      <c r="O512" s="2"/>
      <c r="P512" s="2"/>
      <c r="Q512" s="2"/>
      <c r="R512" s="2"/>
      <c r="S512" s="2"/>
    </row>
    <row r="513" spans="1:19" ht="15.75" customHeight="1" x14ac:dyDescent="0.2">
      <c r="A513" s="2"/>
      <c r="B513" s="2"/>
      <c r="C513" s="2"/>
      <c r="D513" s="2"/>
      <c r="E513" s="2"/>
      <c r="F513" s="2"/>
      <c r="G513" s="2"/>
      <c r="H513" s="2"/>
      <c r="I513" s="2"/>
      <c r="J513" s="2"/>
      <c r="K513" s="2"/>
      <c r="L513" s="2"/>
      <c r="M513" s="2"/>
      <c r="N513" s="2"/>
      <c r="O513" s="2"/>
      <c r="P513" s="2"/>
      <c r="Q513" s="2"/>
      <c r="R513" s="2"/>
      <c r="S513" s="2"/>
    </row>
    <row r="514" spans="1:19" ht="15.75" customHeight="1" x14ac:dyDescent="0.2">
      <c r="A514" s="2"/>
      <c r="B514" s="2"/>
      <c r="C514" s="2"/>
      <c r="D514" s="2"/>
      <c r="E514" s="2"/>
      <c r="F514" s="2"/>
      <c r="G514" s="2"/>
      <c r="H514" s="2"/>
      <c r="I514" s="2"/>
      <c r="J514" s="2"/>
      <c r="K514" s="2"/>
      <c r="L514" s="2"/>
      <c r="M514" s="2"/>
      <c r="N514" s="2"/>
      <c r="O514" s="2"/>
      <c r="P514" s="2"/>
      <c r="Q514" s="2"/>
      <c r="R514" s="2"/>
      <c r="S514" s="2"/>
    </row>
    <row r="515" spans="1:19" ht="15.75" customHeight="1" x14ac:dyDescent="0.2">
      <c r="A515" s="2"/>
      <c r="B515" s="2"/>
      <c r="C515" s="2"/>
      <c r="D515" s="2"/>
      <c r="E515" s="2"/>
      <c r="F515" s="2"/>
      <c r="G515" s="2"/>
      <c r="H515" s="2"/>
      <c r="I515" s="2"/>
      <c r="J515" s="2"/>
      <c r="K515" s="2"/>
      <c r="L515" s="2"/>
      <c r="M515" s="2"/>
      <c r="N515" s="2"/>
      <c r="O515" s="2"/>
      <c r="P515" s="2"/>
      <c r="Q515" s="2"/>
      <c r="R515" s="2"/>
      <c r="S515" s="2"/>
    </row>
    <row r="516" spans="1:19" ht="15.75" customHeight="1" x14ac:dyDescent="0.2">
      <c r="A516" s="2"/>
      <c r="B516" s="2"/>
      <c r="C516" s="2"/>
      <c r="D516" s="2"/>
      <c r="E516" s="2"/>
      <c r="F516" s="2"/>
      <c r="G516" s="2"/>
      <c r="H516" s="2"/>
      <c r="I516" s="2"/>
      <c r="J516" s="2"/>
      <c r="K516" s="2"/>
      <c r="L516" s="2"/>
      <c r="M516" s="2"/>
      <c r="N516" s="2"/>
      <c r="O516" s="2"/>
      <c r="P516" s="2"/>
      <c r="Q516" s="2"/>
      <c r="R516" s="2"/>
      <c r="S516" s="2"/>
    </row>
    <row r="517" spans="1:19" ht="15.75" customHeight="1" x14ac:dyDescent="0.2">
      <c r="A517" s="2"/>
      <c r="B517" s="2"/>
      <c r="C517" s="2"/>
      <c r="D517" s="2"/>
      <c r="E517" s="2"/>
      <c r="F517" s="2"/>
      <c r="G517" s="2"/>
      <c r="H517" s="2"/>
      <c r="I517" s="2"/>
      <c r="J517" s="2"/>
      <c r="K517" s="2"/>
      <c r="L517" s="2"/>
      <c r="M517" s="2"/>
      <c r="N517" s="2"/>
      <c r="O517" s="2"/>
      <c r="P517" s="2"/>
      <c r="Q517" s="2"/>
      <c r="R517" s="2"/>
      <c r="S517" s="2"/>
    </row>
    <row r="518" spans="1:19" ht="15.75" customHeight="1" x14ac:dyDescent="0.2">
      <c r="A518" s="2"/>
      <c r="B518" s="2"/>
      <c r="C518" s="2"/>
      <c r="D518" s="2"/>
      <c r="E518" s="2"/>
      <c r="F518" s="2"/>
      <c r="G518" s="2"/>
      <c r="H518" s="2"/>
      <c r="I518" s="2"/>
      <c r="J518" s="2"/>
      <c r="K518" s="2"/>
      <c r="L518" s="2"/>
      <c r="M518" s="2"/>
      <c r="N518" s="2"/>
      <c r="O518" s="2"/>
      <c r="P518" s="2"/>
      <c r="Q518" s="2"/>
      <c r="R518" s="2"/>
      <c r="S518" s="2"/>
    </row>
    <row r="519" spans="1:19" ht="15.75" customHeight="1" x14ac:dyDescent="0.2">
      <c r="A519" s="2"/>
      <c r="B519" s="2"/>
      <c r="C519" s="2"/>
      <c r="D519" s="2"/>
      <c r="E519" s="2"/>
      <c r="F519" s="2"/>
      <c r="G519" s="2"/>
      <c r="H519" s="2"/>
      <c r="I519" s="2"/>
      <c r="J519" s="2"/>
      <c r="K519" s="2"/>
      <c r="L519" s="2"/>
      <c r="M519" s="2"/>
      <c r="N519" s="2"/>
      <c r="O519" s="2"/>
      <c r="P519" s="2"/>
      <c r="Q519" s="2"/>
      <c r="R519" s="2"/>
      <c r="S519" s="2"/>
    </row>
    <row r="520" spans="1:19" ht="15.75" customHeight="1" x14ac:dyDescent="0.2">
      <c r="A520" s="2"/>
      <c r="B520" s="2"/>
      <c r="C520" s="2"/>
      <c r="D520" s="2"/>
      <c r="E520" s="2"/>
      <c r="F520" s="2"/>
      <c r="G520" s="2"/>
      <c r="H520" s="2"/>
      <c r="I520" s="2"/>
      <c r="J520" s="2"/>
      <c r="K520" s="2"/>
      <c r="L520" s="2"/>
      <c r="M520" s="2"/>
      <c r="N520" s="2"/>
      <c r="O520" s="2"/>
      <c r="P520" s="2"/>
      <c r="Q520" s="2"/>
      <c r="R520" s="2"/>
      <c r="S520" s="2"/>
    </row>
    <row r="521" spans="1:19" ht="15.75" customHeight="1" x14ac:dyDescent="0.2">
      <c r="A521" s="2"/>
      <c r="B521" s="2"/>
      <c r="C521" s="2"/>
      <c r="D521" s="2"/>
      <c r="E521" s="2"/>
      <c r="F521" s="2"/>
      <c r="G521" s="2"/>
      <c r="H521" s="2"/>
      <c r="I521" s="2"/>
      <c r="J521" s="2"/>
      <c r="K521" s="2"/>
      <c r="L521" s="2"/>
      <c r="M521" s="2"/>
      <c r="N521" s="2"/>
      <c r="O521" s="2"/>
      <c r="P521" s="2"/>
      <c r="Q521" s="2"/>
      <c r="R521" s="2"/>
      <c r="S521" s="2"/>
    </row>
    <row r="522" spans="1:19" ht="15.75" customHeight="1" x14ac:dyDescent="0.2">
      <c r="A522" s="2"/>
      <c r="B522" s="2"/>
      <c r="C522" s="2"/>
      <c r="D522" s="2"/>
      <c r="E522" s="2"/>
      <c r="F522" s="2"/>
      <c r="G522" s="2"/>
      <c r="H522" s="2"/>
      <c r="I522" s="2"/>
      <c r="J522" s="2"/>
      <c r="K522" s="2"/>
      <c r="L522" s="2"/>
      <c r="M522" s="2"/>
      <c r="N522" s="2"/>
      <c r="O522" s="2"/>
      <c r="P522" s="2"/>
      <c r="Q522" s="2"/>
      <c r="R522" s="2"/>
      <c r="S522" s="2"/>
    </row>
    <row r="523" spans="1:19" ht="15.75" customHeight="1" x14ac:dyDescent="0.2">
      <c r="A523" s="2"/>
      <c r="B523" s="2"/>
      <c r="C523" s="2"/>
      <c r="D523" s="2"/>
      <c r="E523" s="2"/>
      <c r="F523" s="2"/>
      <c r="G523" s="2"/>
      <c r="H523" s="2"/>
      <c r="I523" s="2"/>
      <c r="J523" s="2"/>
      <c r="K523" s="2"/>
      <c r="L523" s="2"/>
      <c r="M523" s="2"/>
      <c r="N523" s="2"/>
      <c r="O523" s="2"/>
      <c r="P523" s="2"/>
      <c r="Q523" s="2"/>
      <c r="R523" s="2"/>
      <c r="S523" s="2"/>
    </row>
    <row r="524" spans="1:19" ht="15.75" customHeight="1" x14ac:dyDescent="0.2">
      <c r="A524" s="2"/>
      <c r="B524" s="2"/>
      <c r="C524" s="2"/>
      <c r="D524" s="2"/>
      <c r="E524" s="2"/>
      <c r="F524" s="2"/>
      <c r="G524" s="2"/>
      <c r="H524" s="2"/>
      <c r="I524" s="2"/>
      <c r="J524" s="2"/>
      <c r="K524" s="2"/>
      <c r="L524" s="2"/>
      <c r="M524" s="2"/>
      <c r="N524" s="2"/>
      <c r="O524" s="2"/>
      <c r="P524" s="2"/>
      <c r="Q524" s="2"/>
      <c r="R524" s="2"/>
      <c r="S524" s="2"/>
    </row>
    <row r="525" spans="1:19" ht="15.75" customHeight="1" x14ac:dyDescent="0.2">
      <c r="A525" s="2"/>
      <c r="B525" s="2"/>
      <c r="C525" s="2"/>
      <c r="D525" s="2"/>
      <c r="E525" s="2"/>
      <c r="F525" s="2"/>
      <c r="G525" s="2"/>
      <c r="H525" s="2"/>
      <c r="I525" s="2"/>
      <c r="J525" s="2"/>
      <c r="K525" s="2"/>
      <c r="L525" s="2"/>
      <c r="M525" s="2"/>
      <c r="N525" s="2"/>
      <c r="O525" s="2"/>
      <c r="P525" s="2"/>
      <c r="Q525" s="2"/>
      <c r="R525" s="2"/>
      <c r="S525" s="2"/>
    </row>
    <row r="526" spans="1:19" ht="15.75" customHeight="1" x14ac:dyDescent="0.2">
      <c r="A526" s="2"/>
      <c r="B526" s="2"/>
      <c r="C526" s="2"/>
      <c r="D526" s="2"/>
      <c r="E526" s="2"/>
      <c r="F526" s="2"/>
      <c r="G526" s="2"/>
      <c r="H526" s="2"/>
      <c r="I526" s="2"/>
      <c r="J526" s="2"/>
      <c r="K526" s="2"/>
      <c r="L526" s="2"/>
      <c r="M526" s="2"/>
      <c r="N526" s="2"/>
      <c r="O526" s="2"/>
      <c r="P526" s="2"/>
      <c r="Q526" s="2"/>
      <c r="R526" s="2"/>
      <c r="S526" s="2"/>
    </row>
    <row r="527" spans="1:19" ht="15.75" customHeight="1" x14ac:dyDescent="0.2">
      <c r="A527" s="2"/>
      <c r="B527" s="2"/>
      <c r="C527" s="2"/>
      <c r="D527" s="2"/>
      <c r="E527" s="2"/>
      <c r="F527" s="2"/>
      <c r="G527" s="2"/>
      <c r="H527" s="2"/>
      <c r="I527" s="2"/>
      <c r="J527" s="2"/>
      <c r="K527" s="2"/>
      <c r="L527" s="2"/>
      <c r="M527" s="2"/>
      <c r="N527" s="2"/>
      <c r="O527" s="2"/>
      <c r="P527" s="2"/>
      <c r="Q527" s="2"/>
      <c r="R527" s="2"/>
      <c r="S527" s="2"/>
    </row>
    <row r="528" spans="1:19" ht="15.75" customHeight="1" x14ac:dyDescent="0.2">
      <c r="A528" s="2"/>
      <c r="B528" s="2"/>
      <c r="C528" s="2"/>
      <c r="D528" s="2"/>
      <c r="E528" s="2"/>
      <c r="F528" s="2"/>
      <c r="G528" s="2"/>
      <c r="H528" s="2"/>
      <c r="I528" s="2"/>
      <c r="J528" s="2"/>
      <c r="K528" s="2"/>
      <c r="L528" s="2"/>
      <c r="M528" s="2"/>
      <c r="N528" s="2"/>
      <c r="O528" s="2"/>
      <c r="P528" s="2"/>
      <c r="Q528" s="2"/>
      <c r="R528" s="2"/>
      <c r="S528" s="2"/>
    </row>
    <row r="529" spans="1:19" ht="15.75" customHeight="1" x14ac:dyDescent="0.2">
      <c r="A529" s="2"/>
      <c r="B529" s="2"/>
      <c r="C529" s="2"/>
      <c r="D529" s="2"/>
      <c r="E529" s="2"/>
      <c r="F529" s="2"/>
      <c r="G529" s="2"/>
      <c r="H529" s="2"/>
      <c r="I529" s="2"/>
      <c r="J529" s="2"/>
      <c r="K529" s="2"/>
      <c r="L529" s="2"/>
      <c r="M529" s="2"/>
      <c r="N529" s="2"/>
      <c r="O529" s="2"/>
      <c r="P529" s="2"/>
      <c r="Q529" s="2"/>
      <c r="R529" s="2"/>
      <c r="S529" s="2"/>
    </row>
    <row r="530" spans="1:19" ht="15.75" customHeight="1" x14ac:dyDescent="0.2">
      <c r="A530" s="2"/>
      <c r="B530" s="2"/>
      <c r="C530" s="2"/>
      <c r="D530" s="2"/>
      <c r="E530" s="2"/>
      <c r="F530" s="2"/>
      <c r="G530" s="2"/>
      <c r="H530" s="2"/>
      <c r="I530" s="2"/>
      <c r="J530" s="2"/>
      <c r="K530" s="2"/>
      <c r="L530" s="2"/>
      <c r="M530" s="2"/>
      <c r="N530" s="2"/>
      <c r="O530" s="2"/>
      <c r="P530" s="2"/>
      <c r="Q530" s="2"/>
      <c r="R530" s="2"/>
      <c r="S530" s="2"/>
    </row>
    <row r="531" spans="1:19" ht="15.75" customHeight="1" x14ac:dyDescent="0.2">
      <c r="A531" s="2"/>
      <c r="B531" s="2"/>
      <c r="C531" s="2"/>
      <c r="D531" s="2"/>
      <c r="E531" s="2"/>
      <c r="F531" s="2"/>
      <c r="G531" s="2"/>
      <c r="H531" s="2"/>
      <c r="I531" s="2"/>
      <c r="J531" s="2"/>
      <c r="K531" s="2"/>
      <c r="L531" s="2"/>
      <c r="M531" s="2"/>
      <c r="N531" s="2"/>
      <c r="O531" s="2"/>
      <c r="P531" s="2"/>
      <c r="Q531" s="2"/>
      <c r="R531" s="2"/>
      <c r="S531" s="2"/>
    </row>
    <row r="532" spans="1:19" ht="15.75" customHeight="1" x14ac:dyDescent="0.2">
      <c r="A532" s="2"/>
      <c r="B532" s="2"/>
      <c r="C532" s="2"/>
      <c r="D532" s="2"/>
      <c r="E532" s="2"/>
      <c r="F532" s="2"/>
      <c r="G532" s="2"/>
      <c r="H532" s="2"/>
      <c r="I532" s="2"/>
      <c r="J532" s="2"/>
      <c r="K532" s="2"/>
      <c r="L532" s="2"/>
      <c r="M532" s="2"/>
      <c r="N532" s="2"/>
      <c r="O532" s="2"/>
      <c r="P532" s="2"/>
      <c r="Q532" s="2"/>
      <c r="R532" s="2"/>
      <c r="S532" s="2"/>
    </row>
    <row r="533" spans="1:19" ht="15.75" customHeight="1" x14ac:dyDescent="0.2">
      <c r="A533" s="2"/>
      <c r="B533" s="2"/>
      <c r="C533" s="2"/>
      <c r="D533" s="2"/>
      <c r="E533" s="2"/>
      <c r="F533" s="2"/>
      <c r="G533" s="2"/>
      <c r="H533" s="2"/>
      <c r="I533" s="2"/>
      <c r="J533" s="2"/>
      <c r="K533" s="2"/>
      <c r="L533" s="2"/>
      <c r="M533" s="2"/>
      <c r="N533" s="2"/>
      <c r="O533" s="2"/>
      <c r="P533" s="2"/>
      <c r="Q533" s="2"/>
      <c r="R533" s="2"/>
      <c r="S533" s="2"/>
    </row>
    <row r="534" spans="1:19" ht="15.75" customHeight="1" x14ac:dyDescent="0.2">
      <c r="A534" s="2"/>
      <c r="B534" s="2"/>
      <c r="C534" s="2"/>
      <c r="D534" s="2"/>
      <c r="E534" s="2"/>
      <c r="F534" s="2"/>
      <c r="G534" s="2"/>
      <c r="H534" s="2"/>
      <c r="I534" s="2"/>
      <c r="J534" s="2"/>
      <c r="K534" s="2"/>
      <c r="L534" s="2"/>
      <c r="M534" s="2"/>
      <c r="N534" s="2"/>
      <c r="O534" s="2"/>
      <c r="P534" s="2"/>
      <c r="Q534" s="2"/>
      <c r="R534" s="2"/>
      <c r="S534" s="2"/>
    </row>
    <row r="535" spans="1:19" ht="15.75" customHeight="1" x14ac:dyDescent="0.2">
      <c r="A535" s="2"/>
      <c r="B535" s="2"/>
      <c r="C535" s="2"/>
      <c r="D535" s="2"/>
      <c r="E535" s="2"/>
      <c r="F535" s="2"/>
      <c r="G535" s="2"/>
      <c r="H535" s="2"/>
      <c r="I535" s="2"/>
      <c r="J535" s="2"/>
      <c r="K535" s="2"/>
      <c r="L535" s="2"/>
      <c r="M535" s="2"/>
      <c r="N535" s="2"/>
      <c r="O535" s="2"/>
      <c r="P535" s="2"/>
      <c r="Q535" s="2"/>
      <c r="R535" s="2"/>
      <c r="S535" s="2"/>
    </row>
    <row r="536" spans="1:19" ht="15.75" customHeight="1" x14ac:dyDescent="0.2">
      <c r="A536" s="2"/>
      <c r="B536" s="2"/>
      <c r="C536" s="2"/>
      <c r="D536" s="2"/>
      <c r="E536" s="2"/>
      <c r="F536" s="2"/>
      <c r="G536" s="2"/>
      <c r="H536" s="2"/>
      <c r="I536" s="2"/>
      <c r="J536" s="2"/>
      <c r="K536" s="2"/>
      <c r="L536" s="2"/>
      <c r="M536" s="2"/>
      <c r="N536" s="2"/>
      <c r="O536" s="2"/>
      <c r="P536" s="2"/>
      <c r="Q536" s="2"/>
      <c r="R536" s="2"/>
      <c r="S536" s="2"/>
    </row>
    <row r="537" spans="1:19" ht="15.75" customHeight="1" x14ac:dyDescent="0.2">
      <c r="A537" s="2"/>
      <c r="B537" s="2"/>
      <c r="C537" s="2"/>
      <c r="D537" s="2"/>
      <c r="E537" s="2"/>
      <c r="F537" s="2"/>
      <c r="G537" s="2"/>
      <c r="H537" s="2"/>
      <c r="I537" s="2"/>
      <c r="J537" s="2"/>
      <c r="K537" s="2"/>
      <c r="L537" s="2"/>
      <c r="M537" s="2"/>
      <c r="N537" s="2"/>
      <c r="O537" s="2"/>
      <c r="P537" s="2"/>
      <c r="Q537" s="2"/>
      <c r="R537" s="2"/>
      <c r="S537" s="2"/>
    </row>
    <row r="538" spans="1:19" ht="15.75" customHeight="1" x14ac:dyDescent="0.2">
      <c r="A538" s="2"/>
      <c r="B538" s="2"/>
      <c r="C538" s="2"/>
      <c r="D538" s="2"/>
      <c r="E538" s="2"/>
      <c r="F538" s="2"/>
      <c r="G538" s="2"/>
      <c r="H538" s="2"/>
      <c r="I538" s="2"/>
      <c r="J538" s="2"/>
      <c r="K538" s="2"/>
      <c r="L538" s="2"/>
      <c r="M538" s="2"/>
      <c r="N538" s="2"/>
      <c r="O538" s="2"/>
      <c r="P538" s="2"/>
      <c r="Q538" s="2"/>
      <c r="R538" s="2"/>
      <c r="S538" s="2"/>
    </row>
    <row r="539" spans="1:19" ht="15.75" customHeight="1" x14ac:dyDescent="0.2">
      <c r="A539" s="2"/>
      <c r="B539" s="2"/>
      <c r="C539" s="2"/>
      <c r="D539" s="2"/>
      <c r="E539" s="2"/>
      <c r="F539" s="2"/>
      <c r="G539" s="2"/>
      <c r="H539" s="2"/>
      <c r="I539" s="2"/>
      <c r="J539" s="2"/>
      <c r="K539" s="2"/>
      <c r="L539" s="2"/>
      <c r="M539" s="2"/>
      <c r="N539" s="2"/>
      <c r="O539" s="2"/>
      <c r="P539" s="2"/>
      <c r="Q539" s="2"/>
      <c r="R539" s="2"/>
      <c r="S539" s="2"/>
    </row>
    <row r="540" spans="1:19" ht="15.75" customHeight="1" x14ac:dyDescent="0.2">
      <c r="A540" s="2"/>
      <c r="B540" s="2"/>
      <c r="C540" s="2"/>
      <c r="D540" s="2"/>
      <c r="E540" s="2"/>
      <c r="F540" s="2"/>
      <c r="G540" s="2"/>
      <c r="H540" s="2"/>
      <c r="I540" s="2"/>
      <c r="J540" s="2"/>
      <c r="K540" s="2"/>
      <c r="L540" s="2"/>
      <c r="M540" s="2"/>
      <c r="N540" s="2"/>
      <c r="O540" s="2"/>
      <c r="P540" s="2"/>
      <c r="Q540" s="2"/>
      <c r="R540" s="2"/>
      <c r="S540" s="2"/>
    </row>
    <row r="541" spans="1:19" ht="15.75" customHeight="1" x14ac:dyDescent="0.2">
      <c r="A541" s="2"/>
      <c r="B541" s="2"/>
      <c r="C541" s="2"/>
      <c r="D541" s="2"/>
      <c r="E541" s="2"/>
      <c r="F541" s="2"/>
      <c r="G541" s="2"/>
      <c r="H541" s="2"/>
      <c r="I541" s="2"/>
      <c r="J541" s="2"/>
      <c r="K541" s="2"/>
      <c r="L541" s="2"/>
      <c r="M541" s="2"/>
      <c r="N541" s="2"/>
      <c r="O541" s="2"/>
      <c r="P541" s="2"/>
      <c r="Q541" s="2"/>
      <c r="R541" s="2"/>
      <c r="S541" s="2"/>
    </row>
    <row r="542" spans="1:19" ht="15.75" customHeight="1" x14ac:dyDescent="0.2">
      <c r="A542" s="2"/>
      <c r="B542" s="2"/>
      <c r="C542" s="2"/>
      <c r="D542" s="2"/>
      <c r="E542" s="2"/>
      <c r="F542" s="2"/>
      <c r="G542" s="2"/>
      <c r="H542" s="2"/>
      <c r="I542" s="2"/>
      <c r="J542" s="2"/>
      <c r="K542" s="2"/>
      <c r="L542" s="2"/>
      <c r="M542" s="2"/>
      <c r="N542" s="2"/>
      <c r="O542" s="2"/>
      <c r="P542" s="2"/>
      <c r="Q542" s="2"/>
      <c r="R542" s="2"/>
      <c r="S542" s="2"/>
    </row>
    <row r="543" spans="1:19" ht="15.75" customHeight="1" x14ac:dyDescent="0.2">
      <c r="A543" s="2"/>
      <c r="B543" s="2"/>
      <c r="C543" s="2"/>
      <c r="D543" s="2"/>
      <c r="E543" s="2"/>
      <c r="F543" s="2"/>
      <c r="G543" s="2"/>
      <c r="H543" s="2"/>
      <c r="I543" s="2"/>
      <c r="J543" s="2"/>
      <c r="K543" s="2"/>
      <c r="L543" s="2"/>
      <c r="M543" s="2"/>
      <c r="N543" s="2"/>
      <c r="O543" s="2"/>
      <c r="P543" s="2"/>
      <c r="Q543" s="2"/>
      <c r="R543" s="2"/>
      <c r="S543" s="2"/>
    </row>
    <row r="544" spans="1:19" ht="15.75" customHeight="1" x14ac:dyDescent="0.2">
      <c r="A544" s="2"/>
      <c r="B544" s="2"/>
      <c r="C544" s="2"/>
      <c r="D544" s="2"/>
      <c r="E544" s="2"/>
      <c r="F544" s="2"/>
      <c r="G544" s="2"/>
      <c r="H544" s="2"/>
      <c r="I544" s="2"/>
      <c r="J544" s="2"/>
      <c r="K544" s="2"/>
      <c r="L544" s="2"/>
      <c r="M544" s="2"/>
      <c r="N544" s="2"/>
      <c r="O544" s="2"/>
      <c r="P544" s="2"/>
      <c r="Q544" s="2"/>
      <c r="R544" s="2"/>
      <c r="S544" s="2"/>
    </row>
    <row r="545" spans="1:19" ht="15.75" customHeight="1" x14ac:dyDescent="0.2">
      <c r="A545" s="2"/>
      <c r="B545" s="2"/>
      <c r="C545" s="2"/>
      <c r="D545" s="2"/>
      <c r="E545" s="2"/>
      <c r="F545" s="2"/>
      <c r="G545" s="2"/>
      <c r="H545" s="2"/>
      <c r="I545" s="2"/>
      <c r="J545" s="2"/>
      <c r="K545" s="2"/>
      <c r="L545" s="2"/>
      <c r="M545" s="2"/>
      <c r="N545" s="2"/>
      <c r="O545" s="2"/>
      <c r="P545" s="2"/>
      <c r="Q545" s="2"/>
      <c r="R545" s="2"/>
      <c r="S545" s="2"/>
    </row>
    <row r="546" spans="1:19" ht="15.75" customHeight="1" x14ac:dyDescent="0.2">
      <c r="A546" s="2"/>
      <c r="B546" s="2"/>
      <c r="C546" s="2"/>
      <c r="D546" s="2"/>
      <c r="E546" s="2"/>
      <c r="F546" s="2"/>
      <c r="G546" s="2"/>
      <c r="H546" s="2"/>
      <c r="I546" s="2"/>
      <c r="J546" s="2"/>
      <c r="K546" s="2"/>
      <c r="L546" s="2"/>
      <c r="M546" s="2"/>
      <c r="N546" s="2"/>
      <c r="O546" s="2"/>
      <c r="P546" s="2"/>
      <c r="Q546" s="2"/>
      <c r="R546" s="2"/>
      <c r="S546" s="2"/>
    </row>
    <row r="547" spans="1:19" ht="15.75" customHeight="1" x14ac:dyDescent="0.2">
      <c r="A547" s="2"/>
      <c r="B547" s="2"/>
      <c r="C547" s="2"/>
      <c r="D547" s="2"/>
      <c r="E547" s="2"/>
      <c r="F547" s="2"/>
      <c r="G547" s="2"/>
      <c r="H547" s="2"/>
      <c r="I547" s="2"/>
      <c r="J547" s="2"/>
      <c r="K547" s="2"/>
      <c r="L547" s="2"/>
      <c r="M547" s="2"/>
      <c r="N547" s="2"/>
      <c r="O547" s="2"/>
      <c r="P547" s="2"/>
      <c r="Q547" s="2"/>
      <c r="R547" s="2"/>
      <c r="S547" s="2"/>
    </row>
    <row r="548" spans="1:19" ht="15.75" customHeight="1" x14ac:dyDescent="0.2">
      <c r="A548" s="2"/>
      <c r="B548" s="2"/>
      <c r="C548" s="2"/>
      <c r="D548" s="2"/>
      <c r="E548" s="2"/>
      <c r="F548" s="2"/>
      <c r="G548" s="2"/>
      <c r="H548" s="2"/>
      <c r="I548" s="2"/>
      <c r="J548" s="2"/>
      <c r="K548" s="2"/>
      <c r="L548" s="2"/>
      <c r="M548" s="2"/>
      <c r="N548" s="2"/>
      <c r="O548" s="2"/>
      <c r="P548" s="2"/>
      <c r="Q548" s="2"/>
      <c r="R548" s="2"/>
      <c r="S548" s="2"/>
    </row>
    <row r="549" spans="1:19" ht="15.75" customHeight="1" x14ac:dyDescent="0.2">
      <c r="A549" s="2"/>
      <c r="B549" s="2"/>
      <c r="C549" s="2"/>
      <c r="D549" s="2"/>
      <c r="E549" s="2"/>
      <c r="F549" s="2"/>
      <c r="G549" s="2"/>
      <c r="H549" s="2"/>
      <c r="I549" s="2"/>
      <c r="J549" s="2"/>
      <c r="K549" s="2"/>
      <c r="L549" s="2"/>
      <c r="M549" s="2"/>
      <c r="N549" s="2"/>
      <c r="O549" s="2"/>
      <c r="P549" s="2"/>
      <c r="Q549" s="2"/>
      <c r="R549" s="2"/>
      <c r="S549" s="2"/>
    </row>
    <row r="550" spans="1:19" ht="15.75" customHeight="1" x14ac:dyDescent="0.2">
      <c r="A550" s="2"/>
      <c r="B550" s="2"/>
      <c r="C550" s="2"/>
      <c r="D550" s="2"/>
      <c r="E550" s="2"/>
      <c r="F550" s="2"/>
      <c r="G550" s="2"/>
      <c r="H550" s="2"/>
      <c r="I550" s="2"/>
      <c r="J550" s="2"/>
      <c r="K550" s="2"/>
      <c r="L550" s="2"/>
      <c r="M550" s="2"/>
      <c r="N550" s="2"/>
      <c r="O550" s="2"/>
      <c r="P550" s="2"/>
      <c r="Q550" s="2"/>
      <c r="R550" s="2"/>
      <c r="S550" s="2"/>
    </row>
    <row r="551" spans="1:19" ht="15.75" customHeight="1" x14ac:dyDescent="0.2">
      <c r="A551" s="2"/>
      <c r="B551" s="2"/>
      <c r="C551" s="2"/>
      <c r="D551" s="2"/>
      <c r="E551" s="2"/>
      <c r="F551" s="2"/>
      <c r="G551" s="2"/>
      <c r="H551" s="2"/>
      <c r="I551" s="2"/>
      <c r="J551" s="2"/>
      <c r="K551" s="2"/>
      <c r="L551" s="2"/>
      <c r="M551" s="2"/>
      <c r="N551" s="2"/>
      <c r="O551" s="2"/>
      <c r="P551" s="2"/>
      <c r="Q551" s="2"/>
      <c r="R551" s="2"/>
      <c r="S551" s="2"/>
    </row>
    <row r="552" spans="1:19" ht="15.75" customHeight="1" x14ac:dyDescent="0.2">
      <c r="A552" s="2"/>
      <c r="B552" s="2"/>
      <c r="C552" s="2"/>
      <c r="D552" s="2"/>
      <c r="E552" s="2"/>
      <c r="F552" s="2"/>
      <c r="G552" s="2"/>
      <c r="H552" s="2"/>
      <c r="I552" s="2"/>
      <c r="J552" s="2"/>
      <c r="K552" s="2"/>
      <c r="L552" s="2"/>
      <c r="M552" s="2"/>
      <c r="N552" s="2"/>
      <c r="O552" s="2"/>
      <c r="P552" s="2"/>
      <c r="Q552" s="2"/>
      <c r="R552" s="2"/>
      <c r="S552" s="2"/>
    </row>
    <row r="553" spans="1:19" ht="15.75" customHeight="1" x14ac:dyDescent="0.2">
      <c r="A553" s="2"/>
      <c r="B553" s="2"/>
      <c r="C553" s="2"/>
      <c r="D553" s="2"/>
      <c r="E553" s="2"/>
      <c r="F553" s="2"/>
      <c r="G553" s="2"/>
      <c r="H553" s="2"/>
      <c r="I553" s="2"/>
      <c r="J553" s="2"/>
      <c r="K553" s="2"/>
      <c r="L553" s="2"/>
      <c r="M553" s="2"/>
      <c r="N553" s="2"/>
      <c r="O553" s="2"/>
      <c r="P553" s="2"/>
      <c r="Q553" s="2"/>
      <c r="R553" s="2"/>
      <c r="S553" s="2"/>
    </row>
    <row r="554" spans="1:19" ht="15.75" customHeight="1" x14ac:dyDescent="0.2">
      <c r="A554" s="2"/>
      <c r="B554" s="2"/>
      <c r="C554" s="2"/>
      <c r="D554" s="2"/>
      <c r="E554" s="2"/>
      <c r="F554" s="2"/>
      <c r="G554" s="2"/>
      <c r="H554" s="2"/>
      <c r="I554" s="2"/>
      <c r="J554" s="2"/>
      <c r="K554" s="2"/>
      <c r="L554" s="2"/>
      <c r="M554" s="2"/>
      <c r="N554" s="2"/>
      <c r="O554" s="2"/>
      <c r="P554" s="2"/>
      <c r="Q554" s="2"/>
      <c r="R554" s="2"/>
      <c r="S554" s="2"/>
    </row>
    <row r="555" spans="1:19" ht="15.75" customHeight="1" x14ac:dyDescent="0.2">
      <c r="A555" s="2"/>
      <c r="B555" s="2"/>
      <c r="C555" s="2"/>
      <c r="D555" s="2"/>
      <c r="E555" s="2"/>
      <c r="F555" s="2"/>
      <c r="G555" s="2"/>
      <c r="H555" s="2"/>
      <c r="I555" s="2"/>
      <c r="J555" s="2"/>
      <c r="K555" s="2"/>
      <c r="L555" s="2"/>
      <c r="M555" s="2"/>
      <c r="N555" s="2"/>
      <c r="O555" s="2"/>
      <c r="P555" s="2"/>
      <c r="Q555" s="2"/>
      <c r="R555" s="2"/>
      <c r="S555" s="2"/>
    </row>
    <row r="556" spans="1:19" ht="15.75" customHeight="1" x14ac:dyDescent="0.2">
      <c r="A556" s="2"/>
      <c r="B556" s="2"/>
      <c r="C556" s="2"/>
      <c r="D556" s="2"/>
      <c r="E556" s="2"/>
      <c r="F556" s="2"/>
      <c r="G556" s="2"/>
      <c r="H556" s="2"/>
      <c r="I556" s="2"/>
      <c r="J556" s="2"/>
      <c r="K556" s="2"/>
      <c r="L556" s="2"/>
      <c r="M556" s="2"/>
      <c r="N556" s="2"/>
      <c r="O556" s="2"/>
      <c r="P556" s="2"/>
      <c r="Q556" s="2"/>
      <c r="R556" s="2"/>
      <c r="S556" s="2"/>
    </row>
    <row r="557" spans="1:19" ht="15.75" customHeight="1" x14ac:dyDescent="0.2">
      <c r="A557" s="2"/>
      <c r="B557" s="2"/>
      <c r="C557" s="2"/>
      <c r="D557" s="2"/>
      <c r="E557" s="2"/>
      <c r="F557" s="2"/>
      <c r="G557" s="2"/>
      <c r="H557" s="2"/>
      <c r="I557" s="2"/>
      <c r="J557" s="2"/>
      <c r="K557" s="2"/>
      <c r="L557" s="2"/>
      <c r="M557" s="2"/>
      <c r="N557" s="2"/>
      <c r="O557" s="2"/>
      <c r="P557" s="2"/>
      <c r="Q557" s="2"/>
      <c r="R557" s="2"/>
      <c r="S557" s="2"/>
    </row>
    <row r="558" spans="1:19" ht="15.75" customHeight="1" x14ac:dyDescent="0.2">
      <c r="A558" s="2"/>
      <c r="B558" s="2"/>
      <c r="C558" s="2"/>
      <c r="D558" s="2"/>
      <c r="E558" s="2"/>
      <c r="F558" s="2"/>
      <c r="G558" s="2"/>
      <c r="H558" s="2"/>
      <c r="I558" s="2"/>
      <c r="J558" s="2"/>
      <c r="K558" s="2"/>
      <c r="L558" s="2"/>
      <c r="M558" s="2"/>
      <c r="N558" s="2"/>
      <c r="O558" s="2"/>
      <c r="P558" s="2"/>
      <c r="Q558" s="2"/>
      <c r="R558" s="2"/>
      <c r="S558" s="2"/>
    </row>
    <row r="559" spans="1:19" ht="15.75" customHeight="1" x14ac:dyDescent="0.2">
      <c r="A559" s="2"/>
      <c r="B559" s="2"/>
      <c r="C559" s="2"/>
      <c r="D559" s="2"/>
      <c r="E559" s="2"/>
      <c r="F559" s="2"/>
      <c r="G559" s="2"/>
      <c r="H559" s="2"/>
      <c r="I559" s="2"/>
      <c r="J559" s="2"/>
      <c r="K559" s="2"/>
      <c r="L559" s="2"/>
      <c r="M559" s="2"/>
      <c r="N559" s="2"/>
      <c r="O559" s="2"/>
      <c r="P559" s="2"/>
      <c r="Q559" s="2"/>
      <c r="R559" s="2"/>
      <c r="S559" s="2"/>
    </row>
    <row r="560" spans="1:19" ht="15.75" customHeight="1" x14ac:dyDescent="0.2">
      <c r="A560" s="2"/>
      <c r="B560" s="2"/>
      <c r="C560" s="2"/>
      <c r="D560" s="2"/>
      <c r="E560" s="2"/>
      <c r="F560" s="2"/>
      <c r="G560" s="2"/>
      <c r="H560" s="2"/>
      <c r="I560" s="2"/>
      <c r="J560" s="2"/>
      <c r="K560" s="2"/>
      <c r="L560" s="2"/>
      <c r="M560" s="2"/>
      <c r="N560" s="2"/>
      <c r="O560" s="2"/>
      <c r="P560" s="2"/>
      <c r="Q560" s="2"/>
      <c r="R560" s="2"/>
      <c r="S560" s="2"/>
    </row>
    <row r="561" spans="1:19" ht="15.75" customHeight="1" x14ac:dyDescent="0.2">
      <c r="A561" s="2"/>
      <c r="B561" s="2"/>
      <c r="C561" s="2"/>
      <c r="D561" s="2"/>
      <c r="E561" s="2"/>
      <c r="F561" s="2"/>
      <c r="G561" s="2"/>
      <c r="H561" s="2"/>
      <c r="I561" s="2"/>
      <c r="J561" s="2"/>
      <c r="K561" s="2"/>
      <c r="L561" s="2"/>
      <c r="M561" s="2"/>
      <c r="N561" s="2"/>
      <c r="O561" s="2"/>
      <c r="P561" s="2"/>
      <c r="Q561" s="2"/>
      <c r="R561" s="2"/>
      <c r="S561" s="2"/>
    </row>
    <row r="562" spans="1:19" ht="15.75" customHeight="1" x14ac:dyDescent="0.2">
      <c r="A562" s="2"/>
      <c r="B562" s="2"/>
      <c r="C562" s="2"/>
      <c r="D562" s="2"/>
      <c r="E562" s="2"/>
      <c r="F562" s="2"/>
      <c r="G562" s="2"/>
      <c r="H562" s="2"/>
      <c r="I562" s="2"/>
      <c r="J562" s="2"/>
      <c r="K562" s="2"/>
      <c r="L562" s="2"/>
      <c r="M562" s="2"/>
      <c r="N562" s="2"/>
      <c r="O562" s="2"/>
      <c r="P562" s="2"/>
      <c r="Q562" s="2"/>
      <c r="R562" s="2"/>
      <c r="S562" s="2"/>
    </row>
    <row r="563" spans="1:19" ht="15.75" customHeight="1" x14ac:dyDescent="0.2">
      <c r="A563" s="2"/>
      <c r="B563" s="2"/>
      <c r="C563" s="2"/>
      <c r="D563" s="2"/>
      <c r="E563" s="2"/>
      <c r="F563" s="2"/>
      <c r="G563" s="2"/>
      <c r="H563" s="2"/>
      <c r="I563" s="2"/>
      <c r="J563" s="2"/>
      <c r="K563" s="2"/>
      <c r="L563" s="2"/>
      <c r="M563" s="2"/>
      <c r="N563" s="2"/>
      <c r="O563" s="2"/>
      <c r="P563" s="2"/>
      <c r="Q563" s="2"/>
      <c r="R563" s="2"/>
      <c r="S563" s="2"/>
    </row>
    <row r="564" spans="1:19" ht="15.75" customHeight="1" x14ac:dyDescent="0.2">
      <c r="A564" s="2"/>
      <c r="B564" s="2"/>
      <c r="C564" s="2"/>
      <c r="D564" s="2"/>
      <c r="E564" s="2"/>
      <c r="F564" s="2"/>
      <c r="G564" s="2"/>
      <c r="H564" s="2"/>
      <c r="I564" s="2"/>
      <c r="J564" s="2"/>
      <c r="K564" s="2"/>
      <c r="L564" s="2"/>
      <c r="M564" s="2"/>
      <c r="N564" s="2"/>
      <c r="O564" s="2"/>
      <c r="P564" s="2"/>
      <c r="Q564" s="2"/>
      <c r="R564" s="2"/>
      <c r="S564" s="2"/>
    </row>
    <row r="565" spans="1:19" ht="15.75" customHeight="1" x14ac:dyDescent="0.2">
      <c r="A565" s="2"/>
      <c r="B565" s="2"/>
      <c r="C565" s="2"/>
      <c r="D565" s="2"/>
      <c r="E565" s="2"/>
      <c r="F565" s="2"/>
      <c r="G565" s="2"/>
      <c r="H565" s="2"/>
      <c r="I565" s="2"/>
      <c r="J565" s="2"/>
      <c r="K565" s="2"/>
      <c r="L565" s="2"/>
      <c r="M565" s="2"/>
      <c r="N565" s="2"/>
      <c r="O565" s="2"/>
      <c r="P565" s="2"/>
      <c r="Q565" s="2"/>
      <c r="R565" s="2"/>
      <c r="S565" s="2"/>
    </row>
    <row r="566" spans="1:19" ht="15.75" customHeight="1" x14ac:dyDescent="0.2">
      <c r="A566" s="2"/>
      <c r="B566" s="2"/>
      <c r="C566" s="2"/>
      <c r="D566" s="2"/>
      <c r="E566" s="2"/>
      <c r="F566" s="2"/>
      <c r="G566" s="2"/>
      <c r="H566" s="2"/>
      <c r="I566" s="2"/>
      <c r="J566" s="2"/>
      <c r="K566" s="2"/>
      <c r="L566" s="2"/>
      <c r="M566" s="2"/>
      <c r="N566" s="2"/>
      <c r="O566" s="2"/>
      <c r="P566" s="2"/>
      <c r="Q566" s="2"/>
      <c r="R566" s="2"/>
      <c r="S566" s="2"/>
    </row>
    <row r="567" spans="1:19" ht="15.75" customHeight="1" x14ac:dyDescent="0.2">
      <c r="A567" s="2"/>
      <c r="B567" s="2"/>
      <c r="C567" s="2"/>
      <c r="D567" s="2"/>
      <c r="E567" s="2"/>
      <c r="F567" s="2"/>
      <c r="G567" s="2"/>
      <c r="H567" s="2"/>
      <c r="I567" s="2"/>
      <c r="J567" s="2"/>
      <c r="K567" s="2"/>
      <c r="L567" s="2"/>
      <c r="M567" s="2"/>
      <c r="N567" s="2"/>
      <c r="O567" s="2"/>
      <c r="P567" s="2"/>
      <c r="Q567" s="2"/>
      <c r="R567" s="2"/>
      <c r="S567" s="2"/>
    </row>
    <row r="568" spans="1:19" ht="15.75" customHeight="1" x14ac:dyDescent="0.2">
      <c r="A568" s="2"/>
      <c r="B568" s="2"/>
      <c r="C568" s="2"/>
      <c r="D568" s="2"/>
      <c r="E568" s="2"/>
      <c r="F568" s="2"/>
      <c r="G568" s="2"/>
      <c r="H568" s="2"/>
      <c r="I568" s="2"/>
      <c r="J568" s="2"/>
      <c r="K568" s="2"/>
      <c r="L568" s="2"/>
      <c r="M568" s="2"/>
      <c r="N568" s="2"/>
      <c r="O568" s="2"/>
      <c r="P568" s="2"/>
      <c r="Q568" s="2"/>
      <c r="R568" s="2"/>
      <c r="S568" s="2"/>
    </row>
    <row r="569" spans="1:19" ht="15.75" customHeight="1" x14ac:dyDescent="0.2">
      <c r="A569" s="2"/>
      <c r="B569" s="2"/>
      <c r="C569" s="2"/>
      <c r="D569" s="2"/>
      <c r="E569" s="2"/>
      <c r="F569" s="2"/>
      <c r="G569" s="2"/>
      <c r="H569" s="2"/>
      <c r="I569" s="2"/>
      <c r="J569" s="2"/>
      <c r="K569" s="2"/>
      <c r="L569" s="2"/>
      <c r="M569" s="2"/>
      <c r="N569" s="2"/>
      <c r="O569" s="2"/>
      <c r="P569" s="2"/>
      <c r="Q569" s="2"/>
      <c r="R569" s="2"/>
      <c r="S569" s="2"/>
    </row>
    <row r="570" spans="1:19" ht="15.75" customHeight="1" x14ac:dyDescent="0.2">
      <c r="A570" s="2"/>
      <c r="B570" s="2"/>
      <c r="C570" s="2"/>
      <c r="D570" s="2"/>
      <c r="E570" s="2"/>
      <c r="F570" s="2"/>
      <c r="G570" s="2"/>
      <c r="H570" s="2"/>
      <c r="I570" s="2"/>
      <c r="J570" s="2"/>
      <c r="K570" s="2"/>
      <c r="L570" s="2"/>
      <c r="M570" s="2"/>
      <c r="N570" s="2"/>
      <c r="O570" s="2"/>
      <c r="P570" s="2"/>
      <c r="Q570" s="2"/>
      <c r="R570" s="2"/>
      <c r="S570" s="2"/>
    </row>
    <row r="571" spans="1:19" ht="15.75" customHeight="1" x14ac:dyDescent="0.2">
      <c r="A571" s="2"/>
      <c r="B571" s="2"/>
      <c r="C571" s="2"/>
      <c r="D571" s="2"/>
      <c r="E571" s="2"/>
      <c r="F571" s="2"/>
      <c r="G571" s="2"/>
      <c r="H571" s="2"/>
      <c r="I571" s="2"/>
      <c r="J571" s="2"/>
      <c r="K571" s="2"/>
      <c r="L571" s="2"/>
      <c r="M571" s="2"/>
      <c r="N571" s="2"/>
      <c r="O571" s="2"/>
      <c r="P571" s="2"/>
      <c r="Q571" s="2"/>
      <c r="R571" s="2"/>
      <c r="S571" s="2"/>
    </row>
    <row r="572" spans="1:19" ht="15.75" customHeight="1" x14ac:dyDescent="0.2">
      <c r="A572" s="2"/>
      <c r="B572" s="2"/>
      <c r="C572" s="2"/>
      <c r="D572" s="2"/>
      <c r="E572" s="2"/>
      <c r="F572" s="2"/>
      <c r="G572" s="2"/>
      <c r="H572" s="2"/>
      <c r="I572" s="2"/>
      <c r="J572" s="2"/>
      <c r="K572" s="2"/>
      <c r="L572" s="2"/>
      <c r="M572" s="2"/>
      <c r="N572" s="2"/>
      <c r="O572" s="2"/>
      <c r="P572" s="2"/>
      <c r="Q572" s="2"/>
      <c r="R572" s="2"/>
      <c r="S572" s="2"/>
    </row>
    <row r="573" spans="1:19" ht="15.75" customHeight="1" x14ac:dyDescent="0.2">
      <c r="A573" s="2"/>
      <c r="B573" s="2"/>
      <c r="C573" s="2"/>
      <c r="D573" s="2"/>
      <c r="E573" s="2"/>
      <c r="F573" s="2"/>
      <c r="G573" s="2"/>
      <c r="H573" s="2"/>
      <c r="I573" s="2"/>
      <c r="J573" s="2"/>
      <c r="K573" s="2"/>
      <c r="L573" s="2"/>
      <c r="M573" s="2"/>
      <c r="N573" s="2"/>
      <c r="O573" s="2"/>
      <c r="P573" s="2"/>
      <c r="Q573" s="2"/>
      <c r="R573" s="2"/>
      <c r="S573" s="2"/>
    </row>
    <row r="574" spans="1:19" ht="15.75" customHeight="1" x14ac:dyDescent="0.2">
      <c r="A574" s="2"/>
      <c r="B574" s="2"/>
      <c r="C574" s="2"/>
      <c r="D574" s="2"/>
      <c r="E574" s="2"/>
      <c r="F574" s="2"/>
      <c r="G574" s="2"/>
      <c r="H574" s="2"/>
      <c r="I574" s="2"/>
      <c r="J574" s="2"/>
      <c r="K574" s="2"/>
      <c r="L574" s="2"/>
      <c r="M574" s="2"/>
      <c r="N574" s="2"/>
      <c r="O574" s="2"/>
      <c r="P574" s="2"/>
      <c r="Q574" s="2"/>
      <c r="R574" s="2"/>
      <c r="S574" s="2"/>
    </row>
    <row r="575" spans="1:19" ht="15.75" customHeight="1" x14ac:dyDescent="0.2">
      <c r="A575" s="2"/>
      <c r="B575" s="2"/>
      <c r="C575" s="2"/>
      <c r="D575" s="2"/>
      <c r="E575" s="2"/>
      <c r="F575" s="2"/>
      <c r="G575" s="2"/>
      <c r="H575" s="2"/>
      <c r="I575" s="2"/>
      <c r="J575" s="2"/>
      <c r="K575" s="2"/>
      <c r="L575" s="2"/>
      <c r="M575" s="2"/>
      <c r="N575" s="2"/>
      <c r="O575" s="2"/>
      <c r="P575" s="2"/>
      <c r="Q575" s="2"/>
      <c r="R575" s="2"/>
      <c r="S575" s="2"/>
    </row>
    <row r="576" spans="1:19" ht="15.75" customHeight="1" x14ac:dyDescent="0.2">
      <c r="A576" s="2"/>
      <c r="B576" s="2"/>
      <c r="C576" s="2"/>
      <c r="D576" s="2"/>
      <c r="E576" s="2"/>
      <c r="F576" s="2"/>
      <c r="G576" s="2"/>
      <c r="H576" s="2"/>
      <c r="I576" s="2"/>
      <c r="J576" s="2"/>
      <c r="K576" s="2"/>
      <c r="L576" s="2"/>
      <c r="M576" s="2"/>
      <c r="N576" s="2"/>
      <c r="O576" s="2"/>
      <c r="P576" s="2"/>
      <c r="Q576" s="2"/>
      <c r="R576" s="2"/>
      <c r="S576" s="2"/>
    </row>
    <row r="577" spans="1:19" ht="15.75" customHeight="1" x14ac:dyDescent="0.2">
      <c r="A577" s="2"/>
      <c r="B577" s="2"/>
      <c r="C577" s="2"/>
      <c r="D577" s="2"/>
      <c r="E577" s="2"/>
      <c r="F577" s="2"/>
      <c r="G577" s="2"/>
      <c r="H577" s="2"/>
      <c r="I577" s="2"/>
      <c r="J577" s="2"/>
      <c r="K577" s="2"/>
      <c r="L577" s="2"/>
      <c r="M577" s="2"/>
      <c r="N577" s="2"/>
      <c r="O577" s="2"/>
      <c r="P577" s="2"/>
      <c r="Q577" s="2"/>
      <c r="R577" s="2"/>
      <c r="S577" s="2"/>
    </row>
    <row r="578" spans="1:19" ht="15.75" customHeight="1" x14ac:dyDescent="0.2">
      <c r="A578" s="2"/>
      <c r="B578" s="2"/>
      <c r="C578" s="2"/>
      <c r="D578" s="2"/>
      <c r="E578" s="2"/>
      <c r="F578" s="2"/>
      <c r="G578" s="2"/>
      <c r="H578" s="2"/>
      <c r="I578" s="2"/>
      <c r="J578" s="2"/>
      <c r="K578" s="2"/>
      <c r="L578" s="2"/>
      <c r="M578" s="2"/>
      <c r="N578" s="2"/>
      <c r="O578" s="2"/>
      <c r="P578" s="2"/>
      <c r="Q578" s="2"/>
      <c r="R578" s="2"/>
      <c r="S578" s="2"/>
    </row>
    <row r="579" spans="1:19" ht="15.75" customHeight="1" x14ac:dyDescent="0.2">
      <c r="A579" s="2"/>
      <c r="B579" s="2"/>
      <c r="C579" s="2"/>
      <c r="D579" s="2"/>
      <c r="E579" s="2"/>
      <c r="F579" s="2"/>
      <c r="G579" s="2"/>
      <c r="H579" s="2"/>
      <c r="I579" s="2"/>
      <c r="J579" s="2"/>
      <c r="K579" s="2"/>
      <c r="L579" s="2"/>
      <c r="M579" s="2"/>
      <c r="N579" s="2"/>
      <c r="O579" s="2"/>
      <c r="P579" s="2"/>
      <c r="Q579" s="2"/>
      <c r="R579" s="2"/>
      <c r="S579" s="2"/>
    </row>
    <row r="580" spans="1:19" ht="15.75" customHeight="1" x14ac:dyDescent="0.2">
      <c r="A580" s="2"/>
      <c r="B580" s="2"/>
      <c r="C580" s="2"/>
      <c r="D580" s="2"/>
      <c r="E580" s="2"/>
      <c r="F580" s="2"/>
      <c r="G580" s="2"/>
      <c r="H580" s="2"/>
      <c r="I580" s="2"/>
      <c r="J580" s="2"/>
      <c r="K580" s="2"/>
      <c r="L580" s="2"/>
      <c r="M580" s="2"/>
      <c r="N580" s="2"/>
      <c r="O580" s="2"/>
      <c r="P580" s="2"/>
      <c r="Q580" s="2"/>
      <c r="R580" s="2"/>
      <c r="S580" s="2"/>
    </row>
    <row r="581" spans="1:19" ht="15.75" customHeight="1" x14ac:dyDescent="0.2">
      <c r="A581" s="2"/>
      <c r="B581" s="2"/>
      <c r="C581" s="2"/>
      <c r="D581" s="2"/>
      <c r="E581" s="2"/>
      <c r="F581" s="2"/>
      <c r="G581" s="2"/>
      <c r="H581" s="2"/>
      <c r="I581" s="2"/>
      <c r="J581" s="2"/>
      <c r="K581" s="2"/>
      <c r="L581" s="2"/>
      <c r="M581" s="2"/>
      <c r="N581" s="2"/>
      <c r="O581" s="2"/>
      <c r="P581" s="2"/>
      <c r="Q581" s="2"/>
      <c r="R581" s="2"/>
      <c r="S581" s="2"/>
    </row>
    <row r="582" spans="1:19" ht="15.75" customHeight="1" x14ac:dyDescent="0.2">
      <c r="A582" s="2"/>
      <c r="B582" s="2"/>
      <c r="C582" s="2"/>
      <c r="D582" s="2"/>
      <c r="E582" s="2"/>
      <c r="F582" s="2"/>
      <c r="G582" s="2"/>
      <c r="H582" s="2"/>
      <c r="I582" s="2"/>
      <c r="J582" s="2"/>
      <c r="K582" s="2"/>
      <c r="L582" s="2"/>
      <c r="M582" s="2"/>
      <c r="N582" s="2"/>
      <c r="O582" s="2"/>
      <c r="P582" s="2"/>
      <c r="Q582" s="2"/>
      <c r="R582" s="2"/>
      <c r="S582" s="2"/>
    </row>
    <row r="583" spans="1:19" ht="15.75" customHeight="1" x14ac:dyDescent="0.2">
      <c r="A583" s="2"/>
      <c r="B583" s="2"/>
      <c r="C583" s="2"/>
      <c r="D583" s="2"/>
      <c r="E583" s="2"/>
      <c r="F583" s="2"/>
      <c r="G583" s="2"/>
      <c r="H583" s="2"/>
      <c r="I583" s="2"/>
      <c r="J583" s="2"/>
      <c r="K583" s="2"/>
      <c r="L583" s="2"/>
      <c r="M583" s="2"/>
      <c r="N583" s="2"/>
      <c r="O583" s="2"/>
      <c r="P583" s="2"/>
      <c r="Q583" s="2"/>
      <c r="R583" s="2"/>
      <c r="S583" s="2"/>
    </row>
    <row r="584" spans="1:19" ht="15.75" customHeight="1" x14ac:dyDescent="0.2">
      <c r="A584" s="2"/>
      <c r="B584" s="2"/>
      <c r="C584" s="2"/>
      <c r="D584" s="2"/>
      <c r="E584" s="2"/>
      <c r="F584" s="2"/>
      <c r="G584" s="2"/>
      <c r="H584" s="2"/>
      <c r="I584" s="2"/>
      <c r="J584" s="2"/>
      <c r="K584" s="2"/>
      <c r="L584" s="2"/>
      <c r="M584" s="2"/>
      <c r="N584" s="2"/>
      <c r="O584" s="2"/>
      <c r="P584" s="2"/>
      <c r="Q584" s="2"/>
      <c r="R584" s="2"/>
      <c r="S584" s="2"/>
    </row>
    <row r="585" spans="1:19" ht="15.75" customHeight="1" x14ac:dyDescent="0.2">
      <c r="A585" s="2"/>
      <c r="B585" s="2"/>
      <c r="C585" s="2"/>
      <c r="D585" s="2"/>
      <c r="E585" s="2"/>
      <c r="F585" s="2"/>
      <c r="G585" s="2"/>
      <c r="H585" s="2"/>
      <c r="I585" s="2"/>
      <c r="J585" s="2"/>
      <c r="K585" s="2"/>
      <c r="L585" s="2"/>
      <c r="M585" s="2"/>
      <c r="N585" s="2"/>
      <c r="O585" s="2"/>
      <c r="P585" s="2"/>
      <c r="Q585" s="2"/>
      <c r="R585" s="2"/>
      <c r="S585" s="2"/>
    </row>
    <row r="586" spans="1:19" ht="15.75" customHeight="1" x14ac:dyDescent="0.2">
      <c r="A586" s="2"/>
      <c r="B586" s="2"/>
      <c r="C586" s="2"/>
      <c r="D586" s="2"/>
      <c r="E586" s="2"/>
      <c r="F586" s="2"/>
      <c r="G586" s="2"/>
      <c r="H586" s="2"/>
      <c r="I586" s="2"/>
      <c r="J586" s="2"/>
      <c r="K586" s="2"/>
      <c r="L586" s="2"/>
      <c r="M586" s="2"/>
      <c r="N586" s="2"/>
      <c r="O586" s="2"/>
      <c r="P586" s="2"/>
      <c r="Q586" s="2"/>
      <c r="R586" s="2"/>
      <c r="S586" s="2"/>
    </row>
    <row r="587" spans="1:19" ht="15.75" customHeight="1" x14ac:dyDescent="0.2">
      <c r="A587" s="2"/>
      <c r="B587" s="2"/>
      <c r="C587" s="2"/>
      <c r="D587" s="2"/>
      <c r="E587" s="2"/>
      <c r="F587" s="2"/>
      <c r="G587" s="2"/>
      <c r="H587" s="2"/>
      <c r="I587" s="2"/>
      <c r="J587" s="2"/>
      <c r="K587" s="2"/>
      <c r="L587" s="2"/>
      <c r="M587" s="2"/>
      <c r="N587" s="2"/>
      <c r="O587" s="2"/>
      <c r="P587" s="2"/>
      <c r="Q587" s="2"/>
      <c r="R587" s="2"/>
      <c r="S587" s="2"/>
    </row>
    <row r="588" spans="1:19" ht="15.75" customHeight="1" x14ac:dyDescent="0.2">
      <c r="A588" s="2"/>
      <c r="B588" s="2"/>
      <c r="C588" s="2"/>
      <c r="D588" s="2"/>
      <c r="E588" s="2"/>
      <c r="F588" s="2"/>
      <c r="G588" s="2"/>
      <c r="H588" s="2"/>
      <c r="I588" s="2"/>
      <c r="J588" s="2"/>
      <c r="K588" s="2"/>
      <c r="L588" s="2"/>
      <c r="M588" s="2"/>
      <c r="N588" s="2"/>
      <c r="O588" s="2"/>
      <c r="P588" s="2"/>
      <c r="Q588" s="2"/>
      <c r="R588" s="2"/>
      <c r="S588" s="2"/>
    </row>
    <row r="589" spans="1:19" ht="15.75" customHeight="1" x14ac:dyDescent="0.2">
      <c r="A589" s="2"/>
      <c r="B589" s="2"/>
      <c r="C589" s="2"/>
      <c r="D589" s="2"/>
      <c r="E589" s="2"/>
      <c r="F589" s="2"/>
      <c r="G589" s="2"/>
      <c r="H589" s="2"/>
      <c r="I589" s="2"/>
      <c r="J589" s="2"/>
      <c r="K589" s="2"/>
      <c r="L589" s="2"/>
      <c r="M589" s="2"/>
      <c r="N589" s="2"/>
      <c r="O589" s="2"/>
      <c r="P589" s="2"/>
      <c r="Q589" s="2"/>
      <c r="R589" s="2"/>
      <c r="S589" s="2"/>
    </row>
    <row r="590" spans="1:19" ht="15.75" customHeight="1" x14ac:dyDescent="0.2">
      <c r="A590" s="2"/>
      <c r="B590" s="2"/>
      <c r="C590" s="2"/>
      <c r="D590" s="2"/>
      <c r="E590" s="2"/>
      <c r="F590" s="2"/>
      <c r="G590" s="2"/>
      <c r="H590" s="2"/>
      <c r="I590" s="2"/>
      <c r="J590" s="2"/>
      <c r="K590" s="2"/>
      <c r="L590" s="2"/>
      <c r="M590" s="2"/>
      <c r="N590" s="2"/>
      <c r="O590" s="2"/>
      <c r="P590" s="2"/>
      <c r="Q590" s="2"/>
      <c r="R590" s="2"/>
      <c r="S590" s="2"/>
    </row>
    <row r="591" spans="1:19" ht="15.75" customHeight="1" x14ac:dyDescent="0.2">
      <c r="A591" s="2"/>
      <c r="B591" s="2"/>
      <c r="C591" s="2"/>
      <c r="D591" s="2"/>
      <c r="E591" s="2"/>
      <c r="F591" s="2"/>
      <c r="G591" s="2"/>
      <c r="H591" s="2"/>
      <c r="I591" s="2"/>
      <c r="J591" s="2"/>
      <c r="K591" s="2"/>
      <c r="L591" s="2"/>
      <c r="M591" s="2"/>
      <c r="N591" s="2"/>
      <c r="O591" s="2"/>
      <c r="P591" s="2"/>
      <c r="Q591" s="2"/>
      <c r="R591" s="2"/>
      <c r="S591" s="2"/>
    </row>
    <row r="592" spans="1:19" ht="15.75" customHeight="1" x14ac:dyDescent="0.2">
      <c r="A592" s="2"/>
      <c r="B592" s="2"/>
      <c r="C592" s="2"/>
      <c r="D592" s="2"/>
      <c r="E592" s="2"/>
      <c r="F592" s="2"/>
      <c r="G592" s="2"/>
      <c r="H592" s="2"/>
      <c r="I592" s="2"/>
      <c r="J592" s="2"/>
      <c r="K592" s="2"/>
      <c r="L592" s="2"/>
      <c r="M592" s="2"/>
      <c r="N592" s="2"/>
      <c r="O592" s="2"/>
      <c r="P592" s="2"/>
      <c r="Q592" s="2"/>
      <c r="R592" s="2"/>
      <c r="S592" s="2"/>
    </row>
    <row r="593" spans="1:19" ht="15.75" customHeight="1" x14ac:dyDescent="0.2">
      <c r="A593" s="2"/>
      <c r="B593" s="2"/>
      <c r="C593" s="2"/>
      <c r="D593" s="2"/>
      <c r="E593" s="2"/>
      <c r="F593" s="2"/>
      <c r="G593" s="2"/>
      <c r="H593" s="2"/>
      <c r="I593" s="2"/>
      <c r="J593" s="2"/>
      <c r="K593" s="2"/>
      <c r="L593" s="2"/>
      <c r="M593" s="2"/>
      <c r="N593" s="2"/>
      <c r="O593" s="2"/>
      <c r="P593" s="2"/>
      <c r="Q593" s="2"/>
      <c r="R593" s="2"/>
      <c r="S593" s="2"/>
    </row>
    <row r="594" spans="1:19" ht="15.75" customHeight="1" x14ac:dyDescent="0.2">
      <c r="A594" s="2"/>
      <c r="B594" s="2"/>
      <c r="C594" s="2"/>
      <c r="D594" s="2"/>
      <c r="E594" s="2"/>
      <c r="F594" s="2"/>
      <c r="G594" s="2"/>
      <c r="H594" s="2"/>
      <c r="I594" s="2"/>
      <c r="J594" s="2"/>
      <c r="K594" s="2"/>
      <c r="L594" s="2"/>
      <c r="M594" s="2"/>
      <c r="N594" s="2"/>
      <c r="O594" s="2"/>
      <c r="P594" s="2"/>
      <c r="Q594" s="2"/>
      <c r="R594" s="2"/>
      <c r="S594" s="2"/>
    </row>
    <row r="595" spans="1:19" ht="15.75" customHeight="1" x14ac:dyDescent="0.2">
      <c r="A595" s="2"/>
      <c r="B595" s="2"/>
      <c r="C595" s="2"/>
      <c r="D595" s="2"/>
      <c r="E595" s="2"/>
      <c r="F595" s="2"/>
      <c r="G595" s="2"/>
      <c r="H595" s="2"/>
      <c r="I595" s="2"/>
      <c r="J595" s="2"/>
      <c r="K595" s="2"/>
      <c r="L595" s="2"/>
      <c r="M595" s="2"/>
      <c r="N595" s="2"/>
      <c r="O595" s="2"/>
      <c r="P595" s="2"/>
      <c r="Q595" s="2"/>
      <c r="R595" s="2"/>
      <c r="S595" s="2"/>
    </row>
    <row r="596" spans="1:19" ht="15.75" customHeight="1" x14ac:dyDescent="0.2">
      <c r="A596" s="2"/>
      <c r="B596" s="2"/>
      <c r="C596" s="2"/>
      <c r="D596" s="2"/>
      <c r="E596" s="2"/>
      <c r="F596" s="2"/>
      <c r="G596" s="2"/>
      <c r="H596" s="2"/>
      <c r="I596" s="2"/>
      <c r="J596" s="2"/>
      <c r="K596" s="2"/>
      <c r="L596" s="2"/>
      <c r="M596" s="2"/>
      <c r="N596" s="2"/>
      <c r="O596" s="2"/>
      <c r="P596" s="2"/>
      <c r="Q596" s="2"/>
      <c r="R596" s="2"/>
      <c r="S596" s="2"/>
    </row>
    <row r="597" spans="1:19" ht="15.75" customHeight="1" x14ac:dyDescent="0.2">
      <c r="A597" s="2"/>
      <c r="B597" s="2"/>
      <c r="C597" s="2"/>
      <c r="D597" s="2"/>
      <c r="E597" s="2"/>
      <c r="F597" s="2"/>
      <c r="G597" s="2"/>
      <c r="H597" s="2"/>
      <c r="I597" s="2"/>
      <c r="J597" s="2"/>
      <c r="K597" s="2"/>
      <c r="L597" s="2"/>
      <c r="M597" s="2"/>
      <c r="N597" s="2"/>
      <c r="O597" s="2"/>
      <c r="P597" s="2"/>
      <c r="Q597" s="2"/>
      <c r="R597" s="2"/>
      <c r="S597" s="2"/>
    </row>
    <row r="598" spans="1:19" ht="15.75" customHeight="1" x14ac:dyDescent="0.2">
      <c r="A598" s="2"/>
      <c r="B598" s="2"/>
      <c r="C598" s="2"/>
      <c r="D598" s="2"/>
      <c r="E598" s="2"/>
      <c r="F598" s="2"/>
      <c r="G598" s="2"/>
      <c r="H598" s="2"/>
      <c r="I598" s="2"/>
      <c r="J598" s="2"/>
      <c r="K598" s="2"/>
      <c r="L598" s="2"/>
      <c r="M598" s="2"/>
      <c r="N598" s="2"/>
      <c r="O598" s="2"/>
      <c r="P598" s="2"/>
      <c r="Q598" s="2"/>
      <c r="R598" s="2"/>
      <c r="S598" s="2"/>
    </row>
    <row r="599" spans="1:19" ht="15.75" customHeight="1" x14ac:dyDescent="0.2">
      <c r="A599" s="2"/>
      <c r="B599" s="2"/>
      <c r="C599" s="2"/>
      <c r="D599" s="2"/>
      <c r="E599" s="2"/>
      <c r="F599" s="2"/>
      <c r="G599" s="2"/>
      <c r="H599" s="2"/>
      <c r="I599" s="2"/>
      <c r="J599" s="2"/>
      <c r="K599" s="2"/>
      <c r="L599" s="2"/>
      <c r="M599" s="2"/>
      <c r="N599" s="2"/>
      <c r="O599" s="2"/>
      <c r="P599" s="2"/>
      <c r="Q599" s="2"/>
      <c r="R599" s="2"/>
      <c r="S599" s="2"/>
    </row>
    <row r="600" spans="1:19" ht="15.75" customHeight="1" x14ac:dyDescent="0.2">
      <c r="A600" s="2"/>
      <c r="B600" s="2"/>
      <c r="C600" s="2"/>
      <c r="D600" s="2"/>
      <c r="E600" s="2"/>
      <c r="F600" s="2"/>
      <c r="G600" s="2"/>
      <c r="H600" s="2"/>
      <c r="I600" s="2"/>
      <c r="J600" s="2"/>
      <c r="K600" s="2"/>
      <c r="L600" s="2"/>
      <c r="M600" s="2"/>
      <c r="N600" s="2"/>
      <c r="O600" s="2"/>
      <c r="P600" s="2"/>
      <c r="Q600" s="2"/>
      <c r="R600" s="2"/>
      <c r="S600" s="2"/>
    </row>
    <row r="601" spans="1:19" ht="15.75" customHeight="1" x14ac:dyDescent="0.2">
      <c r="A601" s="2"/>
      <c r="B601" s="2"/>
      <c r="C601" s="2"/>
      <c r="D601" s="2"/>
      <c r="E601" s="2"/>
      <c r="F601" s="2"/>
      <c r="G601" s="2"/>
      <c r="H601" s="2"/>
      <c r="I601" s="2"/>
      <c r="J601" s="2"/>
      <c r="K601" s="2"/>
      <c r="L601" s="2"/>
      <c r="M601" s="2"/>
      <c r="N601" s="2"/>
      <c r="O601" s="2"/>
      <c r="P601" s="2"/>
      <c r="Q601" s="2"/>
      <c r="R601" s="2"/>
      <c r="S601" s="2"/>
    </row>
    <row r="602" spans="1:19" ht="15.75" customHeight="1" x14ac:dyDescent="0.2">
      <c r="A602" s="2"/>
      <c r="B602" s="2"/>
      <c r="C602" s="2"/>
      <c r="D602" s="2"/>
      <c r="E602" s="2"/>
      <c r="F602" s="2"/>
      <c r="G602" s="2"/>
      <c r="H602" s="2"/>
      <c r="I602" s="2"/>
      <c r="J602" s="2"/>
      <c r="K602" s="2"/>
      <c r="L602" s="2"/>
      <c r="M602" s="2"/>
      <c r="N602" s="2"/>
      <c r="O602" s="2"/>
      <c r="P602" s="2"/>
      <c r="Q602" s="2"/>
      <c r="R602" s="2"/>
      <c r="S602" s="2"/>
    </row>
    <row r="603" spans="1:19" ht="15.75" customHeight="1" x14ac:dyDescent="0.2">
      <c r="A603" s="2"/>
      <c r="B603" s="2"/>
      <c r="C603" s="2"/>
      <c r="D603" s="2"/>
      <c r="E603" s="2"/>
      <c r="F603" s="2"/>
      <c r="G603" s="2"/>
      <c r="H603" s="2"/>
      <c r="I603" s="2"/>
      <c r="J603" s="2"/>
      <c r="K603" s="2"/>
      <c r="L603" s="2"/>
      <c r="M603" s="2"/>
      <c r="N603" s="2"/>
      <c r="O603" s="2"/>
      <c r="P603" s="2"/>
      <c r="Q603" s="2"/>
      <c r="R603" s="2"/>
      <c r="S603" s="2"/>
    </row>
    <row r="604" spans="1:19" ht="15.75" customHeight="1" x14ac:dyDescent="0.2">
      <c r="A604" s="2"/>
      <c r="B604" s="2"/>
      <c r="C604" s="2"/>
      <c r="D604" s="2"/>
      <c r="E604" s="2"/>
      <c r="F604" s="2"/>
      <c r="G604" s="2"/>
      <c r="H604" s="2"/>
      <c r="I604" s="2"/>
      <c r="J604" s="2"/>
      <c r="K604" s="2"/>
      <c r="L604" s="2"/>
      <c r="M604" s="2"/>
      <c r="N604" s="2"/>
      <c r="O604" s="2"/>
      <c r="P604" s="2"/>
      <c r="Q604" s="2"/>
      <c r="R604" s="2"/>
      <c r="S604" s="2"/>
    </row>
    <row r="605" spans="1:19" ht="15.75" customHeight="1" x14ac:dyDescent="0.2">
      <c r="A605" s="2"/>
      <c r="B605" s="2"/>
      <c r="C605" s="2"/>
      <c r="D605" s="2"/>
      <c r="E605" s="2"/>
      <c r="F605" s="2"/>
      <c r="G605" s="2"/>
      <c r="H605" s="2"/>
      <c r="I605" s="2"/>
      <c r="J605" s="2"/>
      <c r="K605" s="2"/>
      <c r="L605" s="2"/>
      <c r="M605" s="2"/>
      <c r="N605" s="2"/>
      <c r="O605" s="2"/>
      <c r="P605" s="2"/>
      <c r="Q605" s="2"/>
      <c r="R605" s="2"/>
      <c r="S605" s="2"/>
    </row>
    <row r="606" spans="1:19" ht="15.75" customHeight="1" x14ac:dyDescent="0.2">
      <c r="A606" s="2"/>
      <c r="B606" s="2"/>
      <c r="C606" s="2"/>
      <c r="D606" s="2"/>
      <c r="E606" s="2"/>
      <c r="F606" s="2"/>
      <c r="G606" s="2"/>
      <c r="H606" s="2"/>
      <c r="I606" s="2"/>
      <c r="J606" s="2"/>
      <c r="K606" s="2"/>
      <c r="L606" s="2"/>
      <c r="M606" s="2"/>
      <c r="N606" s="2"/>
      <c r="O606" s="2"/>
      <c r="P606" s="2"/>
      <c r="Q606" s="2"/>
      <c r="R606" s="2"/>
      <c r="S606" s="2"/>
    </row>
    <row r="607" spans="1:19" ht="15.75" customHeight="1" x14ac:dyDescent="0.2">
      <c r="A607" s="2"/>
      <c r="B607" s="2"/>
      <c r="C607" s="2"/>
      <c r="D607" s="2"/>
      <c r="E607" s="2"/>
      <c r="F607" s="2"/>
      <c r="G607" s="2"/>
      <c r="H607" s="2"/>
      <c r="I607" s="2"/>
      <c r="J607" s="2"/>
      <c r="K607" s="2"/>
      <c r="L607" s="2"/>
      <c r="M607" s="2"/>
      <c r="N607" s="2"/>
      <c r="O607" s="2"/>
      <c r="P607" s="2"/>
      <c r="Q607" s="2"/>
      <c r="R607" s="2"/>
      <c r="S607" s="2"/>
    </row>
    <row r="608" spans="1:19" ht="15.75" customHeight="1" x14ac:dyDescent="0.2">
      <c r="A608" s="2"/>
      <c r="B608" s="2"/>
      <c r="C608" s="2"/>
      <c r="D608" s="2"/>
      <c r="E608" s="2"/>
      <c r="F608" s="2"/>
      <c r="G608" s="2"/>
      <c r="H608" s="2"/>
      <c r="I608" s="2"/>
      <c r="J608" s="2"/>
      <c r="K608" s="2"/>
      <c r="L608" s="2"/>
      <c r="M608" s="2"/>
      <c r="N608" s="2"/>
      <c r="O608" s="2"/>
      <c r="P608" s="2"/>
      <c r="Q608" s="2"/>
      <c r="R608" s="2"/>
      <c r="S608" s="2"/>
    </row>
    <row r="609" spans="1:19" ht="15.75" customHeight="1" x14ac:dyDescent="0.2">
      <c r="A609" s="2"/>
      <c r="B609" s="2"/>
      <c r="C609" s="2"/>
      <c r="D609" s="2"/>
      <c r="E609" s="2"/>
      <c r="F609" s="2"/>
      <c r="G609" s="2"/>
      <c r="H609" s="2"/>
      <c r="I609" s="2"/>
      <c r="J609" s="2"/>
      <c r="K609" s="2"/>
      <c r="L609" s="2"/>
      <c r="M609" s="2"/>
      <c r="N609" s="2"/>
      <c r="O609" s="2"/>
      <c r="P609" s="2"/>
      <c r="Q609" s="2"/>
      <c r="R609" s="2"/>
      <c r="S609" s="2"/>
    </row>
    <row r="610" spans="1:19" ht="15.75" customHeight="1" x14ac:dyDescent="0.2">
      <c r="A610" s="2"/>
      <c r="B610" s="2"/>
      <c r="C610" s="2"/>
      <c r="D610" s="2"/>
      <c r="E610" s="2"/>
      <c r="F610" s="2"/>
      <c r="G610" s="2"/>
      <c r="H610" s="2"/>
      <c r="I610" s="2"/>
      <c r="J610" s="2"/>
      <c r="K610" s="2"/>
      <c r="L610" s="2"/>
      <c r="M610" s="2"/>
      <c r="N610" s="2"/>
      <c r="O610" s="2"/>
      <c r="P610" s="2"/>
      <c r="Q610" s="2"/>
      <c r="R610" s="2"/>
      <c r="S610" s="2"/>
    </row>
    <row r="611" spans="1:19" ht="15.75" customHeight="1" x14ac:dyDescent="0.2">
      <c r="A611" s="2"/>
      <c r="B611" s="2"/>
      <c r="C611" s="2"/>
      <c r="D611" s="2"/>
      <c r="E611" s="2"/>
      <c r="F611" s="2"/>
      <c r="G611" s="2"/>
      <c r="H611" s="2"/>
      <c r="I611" s="2"/>
      <c r="J611" s="2"/>
      <c r="K611" s="2"/>
      <c r="L611" s="2"/>
      <c r="M611" s="2"/>
      <c r="N611" s="2"/>
      <c r="O611" s="2"/>
      <c r="P611" s="2"/>
      <c r="Q611" s="2"/>
      <c r="R611" s="2"/>
      <c r="S611" s="2"/>
    </row>
    <row r="612" spans="1:19" ht="15.75" customHeight="1" x14ac:dyDescent="0.2">
      <c r="A612" s="2"/>
      <c r="B612" s="2"/>
      <c r="C612" s="2"/>
      <c r="D612" s="2"/>
      <c r="E612" s="2"/>
      <c r="F612" s="2"/>
      <c r="G612" s="2"/>
      <c r="H612" s="2"/>
      <c r="I612" s="2"/>
      <c r="J612" s="2"/>
      <c r="K612" s="2"/>
      <c r="L612" s="2"/>
      <c r="M612" s="2"/>
      <c r="N612" s="2"/>
      <c r="O612" s="2"/>
      <c r="P612" s="2"/>
      <c r="Q612" s="2"/>
      <c r="R612" s="2"/>
      <c r="S612" s="2"/>
    </row>
    <row r="613" spans="1:19" ht="15.75" customHeight="1" x14ac:dyDescent="0.2">
      <c r="A613" s="2"/>
      <c r="B613" s="2"/>
      <c r="C613" s="2"/>
      <c r="D613" s="2"/>
      <c r="E613" s="2"/>
      <c r="F613" s="2"/>
      <c r="G613" s="2"/>
      <c r="H613" s="2"/>
      <c r="I613" s="2"/>
      <c r="J613" s="2"/>
      <c r="K613" s="2"/>
      <c r="L613" s="2"/>
      <c r="M613" s="2"/>
      <c r="N613" s="2"/>
      <c r="O613" s="2"/>
      <c r="P613" s="2"/>
      <c r="Q613" s="2"/>
      <c r="R613" s="2"/>
      <c r="S613" s="2"/>
    </row>
    <row r="614" spans="1:19" ht="15.75" customHeight="1" x14ac:dyDescent="0.2">
      <c r="A614" s="2"/>
      <c r="B614" s="2"/>
      <c r="C614" s="2"/>
      <c r="D614" s="2"/>
      <c r="E614" s="2"/>
      <c r="F614" s="2"/>
      <c r="G614" s="2"/>
      <c r="H614" s="2"/>
      <c r="I614" s="2"/>
      <c r="J614" s="2"/>
      <c r="K614" s="2"/>
      <c r="L614" s="2"/>
      <c r="M614" s="2"/>
      <c r="N614" s="2"/>
      <c r="O614" s="2"/>
      <c r="P614" s="2"/>
      <c r="Q614" s="2"/>
      <c r="R614" s="2"/>
      <c r="S614" s="2"/>
    </row>
    <row r="615" spans="1:19" ht="15.75" customHeight="1" x14ac:dyDescent="0.2">
      <c r="A615" s="2"/>
      <c r="B615" s="2"/>
      <c r="C615" s="2"/>
      <c r="D615" s="2"/>
      <c r="E615" s="2"/>
      <c r="F615" s="2"/>
      <c r="G615" s="2"/>
      <c r="H615" s="2"/>
      <c r="I615" s="2"/>
      <c r="J615" s="2"/>
      <c r="K615" s="2"/>
      <c r="L615" s="2"/>
      <c r="M615" s="2"/>
      <c r="N615" s="2"/>
      <c r="O615" s="2"/>
      <c r="P615" s="2"/>
      <c r="Q615" s="2"/>
      <c r="R615" s="2"/>
      <c r="S615" s="2"/>
    </row>
    <row r="616" spans="1:19" ht="15.75" customHeight="1" x14ac:dyDescent="0.2">
      <c r="A616" s="2"/>
      <c r="B616" s="2"/>
      <c r="C616" s="2"/>
      <c r="D616" s="2"/>
      <c r="E616" s="2"/>
      <c r="F616" s="2"/>
      <c r="G616" s="2"/>
      <c r="H616" s="2"/>
      <c r="I616" s="2"/>
      <c r="J616" s="2"/>
      <c r="K616" s="2"/>
      <c r="L616" s="2"/>
      <c r="M616" s="2"/>
      <c r="N616" s="2"/>
      <c r="O616" s="2"/>
      <c r="P616" s="2"/>
      <c r="Q616" s="2"/>
      <c r="R616" s="2"/>
      <c r="S616" s="2"/>
    </row>
    <row r="617" spans="1:19" ht="15.75" customHeight="1" x14ac:dyDescent="0.2">
      <c r="A617" s="2"/>
      <c r="B617" s="2"/>
      <c r="C617" s="2"/>
      <c r="D617" s="2"/>
      <c r="E617" s="2"/>
      <c r="F617" s="2"/>
      <c r="G617" s="2"/>
      <c r="H617" s="2"/>
      <c r="I617" s="2"/>
      <c r="J617" s="2"/>
      <c r="K617" s="2"/>
      <c r="L617" s="2"/>
      <c r="M617" s="2"/>
      <c r="N617" s="2"/>
      <c r="O617" s="2"/>
      <c r="P617" s="2"/>
      <c r="Q617" s="2"/>
      <c r="R617" s="2"/>
      <c r="S617" s="2"/>
    </row>
    <row r="618" spans="1:19" ht="15.75" customHeight="1" x14ac:dyDescent="0.2">
      <c r="A618" s="2"/>
      <c r="B618" s="2"/>
      <c r="C618" s="2"/>
      <c r="D618" s="2"/>
      <c r="E618" s="2"/>
      <c r="F618" s="2"/>
      <c r="G618" s="2"/>
      <c r="H618" s="2"/>
      <c r="I618" s="2"/>
      <c r="J618" s="2"/>
      <c r="K618" s="2"/>
      <c r="L618" s="2"/>
      <c r="M618" s="2"/>
      <c r="N618" s="2"/>
      <c r="O618" s="2"/>
      <c r="P618" s="2"/>
      <c r="Q618" s="2"/>
      <c r="R618" s="2"/>
      <c r="S618" s="2"/>
    </row>
    <row r="619" spans="1:19" ht="15.75" customHeight="1" x14ac:dyDescent="0.2">
      <c r="A619" s="2"/>
      <c r="B619" s="2"/>
      <c r="C619" s="2"/>
      <c r="D619" s="2"/>
      <c r="E619" s="2"/>
      <c r="F619" s="2"/>
      <c r="G619" s="2"/>
      <c r="H619" s="2"/>
      <c r="I619" s="2"/>
      <c r="J619" s="2"/>
      <c r="K619" s="2"/>
      <c r="L619" s="2"/>
      <c r="M619" s="2"/>
      <c r="N619" s="2"/>
      <c r="O619" s="2"/>
      <c r="P619" s="2"/>
      <c r="Q619" s="2"/>
      <c r="R619" s="2"/>
      <c r="S619" s="2"/>
    </row>
    <row r="620" spans="1:19" ht="15.75" customHeight="1" x14ac:dyDescent="0.2">
      <c r="A620" s="2"/>
      <c r="B620" s="2"/>
      <c r="C620" s="2"/>
      <c r="D620" s="2"/>
      <c r="E620" s="2"/>
      <c r="F620" s="2"/>
      <c r="G620" s="2"/>
      <c r="H620" s="2"/>
      <c r="I620" s="2"/>
      <c r="J620" s="2"/>
      <c r="K620" s="2"/>
      <c r="L620" s="2"/>
      <c r="M620" s="2"/>
      <c r="N620" s="2"/>
      <c r="O620" s="2"/>
      <c r="P620" s="2"/>
      <c r="Q620" s="2"/>
      <c r="R620" s="2"/>
      <c r="S620" s="2"/>
    </row>
    <row r="621" spans="1:19" ht="15.75" customHeight="1" x14ac:dyDescent="0.2">
      <c r="A621" s="2"/>
      <c r="B621" s="2"/>
      <c r="C621" s="2"/>
      <c r="D621" s="2"/>
      <c r="E621" s="2"/>
      <c r="F621" s="2"/>
      <c r="G621" s="2"/>
      <c r="H621" s="2"/>
      <c r="I621" s="2"/>
      <c r="J621" s="2"/>
      <c r="K621" s="2"/>
      <c r="L621" s="2"/>
      <c r="M621" s="2"/>
      <c r="N621" s="2"/>
      <c r="O621" s="2"/>
      <c r="P621" s="2"/>
      <c r="Q621" s="2"/>
      <c r="R621" s="2"/>
      <c r="S621" s="2"/>
    </row>
    <row r="622" spans="1:19" ht="15.75" customHeight="1" x14ac:dyDescent="0.2">
      <c r="A622" s="2"/>
      <c r="B622" s="2"/>
      <c r="C622" s="2"/>
      <c r="D622" s="2"/>
      <c r="E622" s="2"/>
      <c r="F622" s="2"/>
      <c r="G622" s="2"/>
      <c r="H622" s="2"/>
      <c r="I622" s="2"/>
      <c r="J622" s="2"/>
      <c r="K622" s="2"/>
      <c r="L622" s="2"/>
      <c r="M622" s="2"/>
      <c r="N622" s="2"/>
      <c r="O622" s="2"/>
      <c r="P622" s="2"/>
      <c r="Q622" s="2"/>
      <c r="R622" s="2"/>
      <c r="S622" s="2"/>
    </row>
    <row r="623" spans="1:19" ht="15.75" customHeight="1" x14ac:dyDescent="0.2">
      <c r="A623" s="2"/>
      <c r="B623" s="2"/>
      <c r="C623" s="2"/>
      <c r="D623" s="2"/>
      <c r="E623" s="2"/>
      <c r="F623" s="2"/>
      <c r="G623" s="2"/>
      <c r="H623" s="2"/>
      <c r="I623" s="2"/>
      <c r="J623" s="2"/>
      <c r="K623" s="2"/>
      <c r="L623" s="2"/>
      <c r="M623" s="2"/>
      <c r="N623" s="2"/>
      <c r="O623" s="2"/>
      <c r="P623" s="2"/>
      <c r="Q623" s="2"/>
      <c r="R623" s="2"/>
      <c r="S623" s="2"/>
    </row>
    <row r="624" spans="1:19" ht="15.75" customHeight="1" x14ac:dyDescent="0.2">
      <c r="A624" s="2"/>
      <c r="B624" s="2"/>
      <c r="C624" s="2"/>
      <c r="D624" s="2"/>
      <c r="E624" s="2"/>
      <c r="F624" s="2"/>
      <c r="G624" s="2"/>
      <c r="H624" s="2"/>
      <c r="I624" s="2"/>
      <c r="J624" s="2"/>
      <c r="K624" s="2"/>
      <c r="L624" s="2"/>
      <c r="M624" s="2"/>
      <c r="N624" s="2"/>
      <c r="O624" s="2"/>
      <c r="P624" s="2"/>
      <c r="Q624" s="2"/>
      <c r="R624" s="2"/>
      <c r="S624" s="2"/>
    </row>
    <row r="625" spans="1:19" ht="15.75" customHeight="1" x14ac:dyDescent="0.2">
      <c r="A625" s="2"/>
      <c r="B625" s="2"/>
      <c r="C625" s="2"/>
      <c r="D625" s="2"/>
      <c r="E625" s="2"/>
      <c r="F625" s="2"/>
      <c r="G625" s="2"/>
      <c r="H625" s="2"/>
      <c r="I625" s="2"/>
      <c r="J625" s="2"/>
      <c r="K625" s="2"/>
      <c r="L625" s="2"/>
      <c r="M625" s="2"/>
      <c r="N625" s="2"/>
      <c r="O625" s="2"/>
      <c r="P625" s="2"/>
      <c r="Q625" s="2"/>
      <c r="R625" s="2"/>
      <c r="S625" s="2"/>
    </row>
    <row r="626" spans="1:19" ht="15.75" customHeight="1" x14ac:dyDescent="0.2">
      <c r="A626" s="2"/>
      <c r="B626" s="2"/>
      <c r="C626" s="2"/>
      <c r="D626" s="2"/>
      <c r="E626" s="2"/>
      <c r="F626" s="2"/>
      <c r="G626" s="2"/>
      <c r="H626" s="2"/>
      <c r="I626" s="2"/>
      <c r="J626" s="2"/>
      <c r="K626" s="2"/>
      <c r="L626" s="2"/>
      <c r="M626" s="2"/>
      <c r="N626" s="2"/>
      <c r="O626" s="2"/>
      <c r="P626" s="2"/>
      <c r="Q626" s="2"/>
      <c r="R626" s="2"/>
      <c r="S626" s="2"/>
    </row>
    <row r="627" spans="1:19" ht="15.75" customHeight="1" x14ac:dyDescent="0.2">
      <c r="A627" s="2"/>
      <c r="B627" s="2"/>
      <c r="C627" s="2"/>
      <c r="D627" s="2"/>
      <c r="E627" s="2"/>
      <c r="F627" s="2"/>
      <c r="G627" s="2"/>
      <c r="H627" s="2"/>
      <c r="I627" s="2"/>
      <c r="J627" s="2"/>
      <c r="K627" s="2"/>
      <c r="L627" s="2"/>
      <c r="M627" s="2"/>
      <c r="N627" s="2"/>
      <c r="O627" s="2"/>
      <c r="P627" s="2"/>
      <c r="Q627" s="2"/>
      <c r="R627" s="2"/>
      <c r="S627" s="2"/>
    </row>
    <row r="628" spans="1:19" ht="15.75" customHeight="1" x14ac:dyDescent="0.2">
      <c r="A628" s="2"/>
      <c r="B628" s="2"/>
      <c r="C628" s="2"/>
      <c r="D628" s="2"/>
      <c r="E628" s="2"/>
      <c r="F628" s="2"/>
      <c r="G628" s="2"/>
      <c r="H628" s="2"/>
      <c r="I628" s="2"/>
      <c r="J628" s="2"/>
      <c r="K628" s="2"/>
      <c r="L628" s="2"/>
      <c r="M628" s="2"/>
      <c r="N628" s="2"/>
      <c r="O628" s="2"/>
      <c r="P628" s="2"/>
      <c r="Q628" s="2"/>
      <c r="R628" s="2"/>
      <c r="S628" s="2"/>
    </row>
    <row r="629" spans="1:19" ht="15.75" customHeight="1" x14ac:dyDescent="0.2">
      <c r="A629" s="2"/>
      <c r="B629" s="2"/>
      <c r="C629" s="2"/>
      <c r="D629" s="2"/>
      <c r="E629" s="2"/>
      <c r="F629" s="2"/>
      <c r="G629" s="2"/>
      <c r="H629" s="2"/>
      <c r="I629" s="2"/>
      <c r="J629" s="2"/>
      <c r="K629" s="2"/>
      <c r="L629" s="2"/>
      <c r="M629" s="2"/>
      <c r="N629" s="2"/>
      <c r="O629" s="2"/>
      <c r="P629" s="2"/>
      <c r="Q629" s="2"/>
      <c r="R629" s="2"/>
      <c r="S629" s="2"/>
    </row>
    <row r="630" spans="1:19" ht="15.75" customHeight="1" x14ac:dyDescent="0.2">
      <c r="A630" s="2"/>
      <c r="B630" s="2"/>
      <c r="C630" s="2"/>
      <c r="D630" s="2"/>
      <c r="E630" s="2"/>
      <c r="F630" s="2"/>
      <c r="G630" s="2"/>
      <c r="H630" s="2"/>
      <c r="I630" s="2"/>
      <c r="J630" s="2"/>
      <c r="K630" s="2"/>
      <c r="L630" s="2"/>
      <c r="M630" s="2"/>
      <c r="N630" s="2"/>
      <c r="O630" s="2"/>
      <c r="P630" s="2"/>
      <c r="Q630" s="2"/>
      <c r="R630" s="2"/>
      <c r="S630" s="2"/>
    </row>
    <row r="631" spans="1:19" ht="15.75" customHeight="1" x14ac:dyDescent="0.2">
      <c r="A631" s="2"/>
      <c r="B631" s="2"/>
      <c r="C631" s="2"/>
      <c r="D631" s="2"/>
      <c r="E631" s="2"/>
      <c r="F631" s="2"/>
      <c r="G631" s="2"/>
      <c r="H631" s="2"/>
      <c r="I631" s="2"/>
      <c r="J631" s="2"/>
      <c r="K631" s="2"/>
      <c r="L631" s="2"/>
      <c r="M631" s="2"/>
      <c r="N631" s="2"/>
      <c r="O631" s="2"/>
      <c r="P631" s="2"/>
      <c r="Q631" s="2"/>
      <c r="R631" s="2"/>
      <c r="S631" s="2"/>
    </row>
    <row r="632" spans="1:19" ht="15.75" customHeight="1" x14ac:dyDescent="0.2">
      <c r="A632" s="2"/>
      <c r="B632" s="2"/>
      <c r="C632" s="2"/>
      <c r="D632" s="2"/>
      <c r="E632" s="2"/>
      <c r="F632" s="2"/>
      <c r="G632" s="2"/>
      <c r="H632" s="2"/>
      <c r="I632" s="2"/>
      <c r="J632" s="2"/>
      <c r="K632" s="2"/>
      <c r="L632" s="2"/>
      <c r="M632" s="2"/>
      <c r="N632" s="2"/>
      <c r="O632" s="2"/>
      <c r="P632" s="2"/>
      <c r="Q632" s="2"/>
      <c r="R632" s="2"/>
      <c r="S632" s="2"/>
    </row>
    <row r="633" spans="1:19" ht="15.75" customHeight="1" x14ac:dyDescent="0.2">
      <c r="A633" s="2"/>
      <c r="B633" s="2"/>
      <c r="C633" s="2"/>
      <c r="D633" s="2"/>
      <c r="E633" s="2"/>
      <c r="F633" s="2"/>
      <c r="G633" s="2"/>
      <c r="H633" s="2"/>
      <c r="I633" s="2"/>
      <c r="J633" s="2"/>
      <c r="K633" s="2"/>
      <c r="L633" s="2"/>
      <c r="M633" s="2"/>
      <c r="N633" s="2"/>
      <c r="O633" s="2"/>
      <c r="P633" s="2"/>
      <c r="Q633" s="2"/>
      <c r="R633" s="2"/>
      <c r="S633" s="2"/>
    </row>
    <row r="634" spans="1:19" ht="15.75" customHeight="1" x14ac:dyDescent="0.2">
      <c r="A634" s="2"/>
      <c r="B634" s="2"/>
      <c r="C634" s="2"/>
      <c r="D634" s="2"/>
      <c r="E634" s="2"/>
      <c r="F634" s="2"/>
      <c r="G634" s="2"/>
      <c r="H634" s="2"/>
      <c r="I634" s="2"/>
      <c r="J634" s="2"/>
      <c r="K634" s="2"/>
      <c r="L634" s="2"/>
      <c r="M634" s="2"/>
      <c r="N634" s="2"/>
      <c r="O634" s="2"/>
      <c r="P634" s="2"/>
      <c r="Q634" s="2"/>
      <c r="R634" s="2"/>
      <c r="S634" s="2"/>
    </row>
    <row r="635" spans="1:19" ht="15.75" customHeight="1" x14ac:dyDescent="0.2">
      <c r="A635" s="2"/>
      <c r="B635" s="2"/>
      <c r="C635" s="2"/>
      <c r="D635" s="2"/>
      <c r="E635" s="2"/>
      <c r="F635" s="2"/>
      <c r="G635" s="2"/>
      <c r="H635" s="2"/>
      <c r="I635" s="2"/>
      <c r="J635" s="2"/>
      <c r="K635" s="2"/>
      <c r="L635" s="2"/>
      <c r="M635" s="2"/>
      <c r="N635" s="2"/>
      <c r="O635" s="2"/>
      <c r="P635" s="2"/>
      <c r="Q635" s="2"/>
      <c r="R635" s="2"/>
      <c r="S635" s="2"/>
    </row>
    <row r="636" spans="1:19" ht="15.75" customHeight="1" x14ac:dyDescent="0.2">
      <c r="A636" s="2"/>
      <c r="B636" s="2"/>
      <c r="C636" s="2"/>
      <c r="D636" s="2"/>
      <c r="E636" s="2"/>
      <c r="F636" s="2"/>
      <c r="G636" s="2"/>
      <c r="H636" s="2"/>
      <c r="I636" s="2"/>
      <c r="J636" s="2"/>
      <c r="K636" s="2"/>
      <c r="L636" s="2"/>
      <c r="M636" s="2"/>
      <c r="N636" s="2"/>
      <c r="O636" s="2"/>
      <c r="P636" s="2"/>
      <c r="Q636" s="2"/>
      <c r="R636" s="2"/>
      <c r="S636" s="2"/>
    </row>
    <row r="637" spans="1:19" ht="15.75" customHeight="1" x14ac:dyDescent="0.2">
      <c r="A637" s="2"/>
      <c r="B637" s="2"/>
      <c r="C637" s="2"/>
      <c r="D637" s="2"/>
      <c r="E637" s="2"/>
      <c r="F637" s="2"/>
      <c r="G637" s="2"/>
      <c r="H637" s="2"/>
      <c r="I637" s="2"/>
      <c r="J637" s="2"/>
      <c r="K637" s="2"/>
      <c r="L637" s="2"/>
      <c r="M637" s="2"/>
      <c r="N637" s="2"/>
      <c r="O637" s="2"/>
      <c r="P637" s="2"/>
      <c r="Q637" s="2"/>
      <c r="R637" s="2"/>
      <c r="S637" s="2"/>
    </row>
    <row r="638" spans="1:19" ht="15.75" customHeight="1" x14ac:dyDescent="0.2">
      <c r="A638" s="2"/>
      <c r="B638" s="2"/>
      <c r="C638" s="2"/>
      <c r="D638" s="2"/>
      <c r="E638" s="2"/>
      <c r="F638" s="2"/>
      <c r="G638" s="2"/>
      <c r="H638" s="2"/>
      <c r="I638" s="2"/>
      <c r="J638" s="2"/>
      <c r="K638" s="2"/>
      <c r="L638" s="2"/>
      <c r="M638" s="2"/>
      <c r="N638" s="2"/>
      <c r="O638" s="2"/>
      <c r="P638" s="2"/>
      <c r="Q638" s="2"/>
      <c r="R638" s="2"/>
      <c r="S638" s="2"/>
    </row>
    <row r="639" spans="1:19" ht="15.75" customHeight="1" x14ac:dyDescent="0.2">
      <c r="A639" s="2"/>
      <c r="B639" s="2"/>
      <c r="C639" s="2"/>
      <c r="D639" s="2"/>
      <c r="E639" s="2"/>
      <c r="F639" s="2"/>
      <c r="G639" s="2"/>
      <c r="H639" s="2"/>
      <c r="I639" s="2"/>
      <c r="J639" s="2"/>
      <c r="K639" s="2"/>
      <c r="L639" s="2"/>
      <c r="M639" s="2"/>
      <c r="N639" s="2"/>
      <c r="O639" s="2"/>
      <c r="P639" s="2"/>
      <c r="Q639" s="2"/>
      <c r="R639" s="2"/>
      <c r="S639" s="2"/>
    </row>
    <row r="640" spans="1:19" ht="15.75" customHeight="1" x14ac:dyDescent="0.2">
      <c r="A640" s="2"/>
      <c r="B640" s="2"/>
      <c r="C640" s="2"/>
      <c r="D640" s="2"/>
      <c r="E640" s="2"/>
      <c r="F640" s="2"/>
      <c r="G640" s="2"/>
      <c r="H640" s="2"/>
      <c r="I640" s="2"/>
      <c r="J640" s="2"/>
      <c r="K640" s="2"/>
      <c r="L640" s="2"/>
      <c r="M640" s="2"/>
      <c r="N640" s="2"/>
      <c r="O640" s="2"/>
      <c r="P640" s="2"/>
      <c r="Q640" s="2"/>
      <c r="R640" s="2"/>
      <c r="S640" s="2"/>
    </row>
    <row r="641" spans="1:19" ht="15.75" customHeight="1" x14ac:dyDescent="0.2">
      <c r="A641" s="2"/>
      <c r="B641" s="2"/>
      <c r="C641" s="2"/>
      <c r="D641" s="2"/>
      <c r="E641" s="2"/>
      <c r="F641" s="2"/>
      <c r="G641" s="2"/>
      <c r="H641" s="2"/>
      <c r="I641" s="2"/>
      <c r="J641" s="2"/>
      <c r="K641" s="2"/>
      <c r="L641" s="2"/>
      <c r="M641" s="2"/>
      <c r="N641" s="2"/>
      <c r="O641" s="2"/>
      <c r="P641" s="2"/>
      <c r="Q641" s="2"/>
      <c r="R641" s="2"/>
      <c r="S641" s="2"/>
    </row>
    <row r="642" spans="1:19" ht="15.75" customHeight="1" x14ac:dyDescent="0.2">
      <c r="A642" s="2"/>
      <c r="B642" s="2"/>
      <c r="C642" s="2"/>
      <c r="D642" s="2"/>
      <c r="E642" s="2"/>
      <c r="F642" s="2"/>
      <c r="G642" s="2"/>
      <c r="H642" s="2"/>
      <c r="I642" s="2"/>
      <c r="J642" s="2"/>
      <c r="K642" s="2"/>
      <c r="L642" s="2"/>
      <c r="M642" s="2"/>
      <c r="N642" s="2"/>
      <c r="O642" s="2"/>
      <c r="P642" s="2"/>
      <c r="Q642" s="2"/>
      <c r="R642" s="2"/>
      <c r="S642" s="2"/>
    </row>
    <row r="643" spans="1:19" ht="15.75" customHeight="1" x14ac:dyDescent="0.2">
      <c r="A643" s="2"/>
      <c r="B643" s="2"/>
      <c r="C643" s="2"/>
      <c r="D643" s="2"/>
      <c r="E643" s="2"/>
      <c r="F643" s="2"/>
      <c r="G643" s="2"/>
      <c r="H643" s="2"/>
      <c r="I643" s="2"/>
      <c r="J643" s="2"/>
      <c r="K643" s="2"/>
      <c r="L643" s="2"/>
      <c r="M643" s="2"/>
      <c r="N643" s="2"/>
      <c r="O643" s="2"/>
      <c r="P643" s="2"/>
      <c r="Q643" s="2"/>
      <c r="R643" s="2"/>
      <c r="S643" s="2"/>
    </row>
    <row r="644" spans="1:19" ht="15.75" customHeight="1" x14ac:dyDescent="0.2">
      <c r="A644" s="2"/>
      <c r="B644" s="2"/>
      <c r="C644" s="2"/>
      <c r="D644" s="2"/>
      <c r="E644" s="2"/>
      <c r="F644" s="2"/>
      <c r="G644" s="2"/>
      <c r="H644" s="2"/>
      <c r="I644" s="2"/>
      <c r="J644" s="2"/>
      <c r="K644" s="2"/>
      <c r="L644" s="2"/>
      <c r="M644" s="2"/>
      <c r="N644" s="2"/>
      <c r="O644" s="2"/>
      <c r="P644" s="2"/>
      <c r="Q644" s="2"/>
      <c r="R644" s="2"/>
      <c r="S644" s="2"/>
    </row>
    <row r="645" spans="1:19" ht="15.75" customHeight="1" x14ac:dyDescent="0.2">
      <c r="A645" s="2"/>
      <c r="B645" s="2"/>
      <c r="C645" s="2"/>
      <c r="D645" s="2"/>
      <c r="E645" s="2"/>
      <c r="F645" s="2"/>
      <c r="G645" s="2"/>
      <c r="H645" s="2"/>
      <c r="I645" s="2"/>
      <c r="J645" s="2"/>
      <c r="K645" s="2"/>
      <c r="L645" s="2"/>
      <c r="M645" s="2"/>
      <c r="N645" s="2"/>
      <c r="O645" s="2"/>
      <c r="P645" s="2"/>
      <c r="Q645" s="2"/>
      <c r="R645" s="2"/>
      <c r="S645" s="2"/>
    </row>
    <row r="646" spans="1:19" ht="15.75" customHeight="1" x14ac:dyDescent="0.2">
      <c r="A646" s="2"/>
      <c r="B646" s="2"/>
      <c r="C646" s="2"/>
      <c r="D646" s="2"/>
      <c r="E646" s="2"/>
      <c r="F646" s="2"/>
      <c r="G646" s="2"/>
      <c r="H646" s="2"/>
      <c r="I646" s="2"/>
      <c r="J646" s="2"/>
      <c r="K646" s="2"/>
      <c r="L646" s="2"/>
      <c r="M646" s="2"/>
      <c r="N646" s="2"/>
      <c r="O646" s="2"/>
      <c r="P646" s="2"/>
      <c r="Q646" s="2"/>
      <c r="R646" s="2"/>
      <c r="S646" s="2"/>
    </row>
    <row r="647" spans="1:19" ht="15.75" customHeight="1" x14ac:dyDescent="0.2">
      <c r="A647" s="2"/>
      <c r="B647" s="2"/>
      <c r="C647" s="2"/>
      <c r="D647" s="2"/>
      <c r="E647" s="2"/>
      <c r="F647" s="2"/>
      <c r="G647" s="2"/>
      <c r="H647" s="2"/>
      <c r="I647" s="2"/>
      <c r="J647" s="2"/>
      <c r="K647" s="2"/>
      <c r="L647" s="2"/>
      <c r="M647" s="2"/>
      <c r="N647" s="2"/>
      <c r="O647" s="2"/>
      <c r="P647" s="2"/>
      <c r="Q647" s="2"/>
      <c r="R647" s="2"/>
      <c r="S647" s="2"/>
    </row>
    <row r="648" spans="1:19" ht="15.75" customHeight="1" x14ac:dyDescent="0.2">
      <c r="A648" s="2"/>
      <c r="B648" s="2"/>
      <c r="C648" s="2"/>
      <c r="D648" s="2"/>
      <c r="E648" s="2"/>
      <c r="F648" s="2"/>
      <c r="G648" s="2"/>
      <c r="H648" s="2"/>
      <c r="I648" s="2"/>
      <c r="J648" s="2"/>
      <c r="K648" s="2"/>
      <c r="L648" s="2"/>
      <c r="M648" s="2"/>
      <c r="N648" s="2"/>
      <c r="O648" s="2"/>
      <c r="P648" s="2"/>
      <c r="Q648" s="2"/>
      <c r="R648" s="2"/>
      <c r="S648" s="2"/>
    </row>
    <row r="649" spans="1:19" ht="15.75" customHeight="1" x14ac:dyDescent="0.2">
      <c r="A649" s="2"/>
      <c r="B649" s="2"/>
      <c r="C649" s="2"/>
      <c r="D649" s="2"/>
      <c r="E649" s="2"/>
      <c r="F649" s="2"/>
      <c r="G649" s="2"/>
      <c r="H649" s="2"/>
      <c r="I649" s="2"/>
      <c r="J649" s="2"/>
      <c r="K649" s="2"/>
      <c r="L649" s="2"/>
      <c r="M649" s="2"/>
      <c r="N649" s="2"/>
      <c r="O649" s="2"/>
      <c r="P649" s="2"/>
      <c r="Q649" s="2"/>
      <c r="R649" s="2"/>
      <c r="S649" s="2"/>
    </row>
    <row r="650" spans="1:19" ht="15.75" customHeight="1" x14ac:dyDescent="0.2">
      <c r="A650" s="2"/>
      <c r="B650" s="2"/>
      <c r="C650" s="2"/>
      <c r="D650" s="2"/>
      <c r="E650" s="2"/>
      <c r="F650" s="2"/>
      <c r="G650" s="2"/>
      <c r="H650" s="2"/>
      <c r="I650" s="2"/>
      <c r="J650" s="2"/>
      <c r="K650" s="2"/>
      <c r="L650" s="2"/>
      <c r="M650" s="2"/>
      <c r="N650" s="2"/>
      <c r="O650" s="2"/>
      <c r="P650" s="2"/>
      <c r="Q650" s="2"/>
      <c r="R650" s="2"/>
      <c r="S650" s="2"/>
    </row>
    <row r="651" spans="1:19" ht="15.75" customHeight="1" x14ac:dyDescent="0.2">
      <c r="A651" s="2"/>
      <c r="B651" s="2"/>
      <c r="C651" s="2"/>
      <c r="D651" s="2"/>
      <c r="E651" s="2"/>
      <c r="F651" s="2"/>
      <c r="G651" s="2"/>
      <c r="H651" s="2"/>
      <c r="I651" s="2"/>
      <c r="J651" s="2"/>
      <c r="K651" s="2"/>
      <c r="L651" s="2"/>
      <c r="M651" s="2"/>
      <c r="N651" s="2"/>
      <c r="O651" s="2"/>
      <c r="P651" s="2"/>
      <c r="Q651" s="2"/>
      <c r="R651" s="2"/>
      <c r="S651" s="2"/>
    </row>
    <row r="652" spans="1:19" ht="15.75" customHeight="1" x14ac:dyDescent="0.2">
      <c r="A652" s="2"/>
      <c r="B652" s="2"/>
      <c r="C652" s="2"/>
      <c r="D652" s="2"/>
      <c r="E652" s="2"/>
      <c r="F652" s="2"/>
      <c r="G652" s="2"/>
      <c r="H652" s="2"/>
      <c r="I652" s="2"/>
      <c r="J652" s="2"/>
      <c r="K652" s="2"/>
      <c r="L652" s="2"/>
      <c r="M652" s="2"/>
      <c r="N652" s="2"/>
      <c r="O652" s="2"/>
      <c r="P652" s="2"/>
      <c r="Q652" s="2"/>
      <c r="R652" s="2"/>
      <c r="S652" s="2"/>
    </row>
    <row r="653" spans="1:19" ht="15.75" customHeight="1" x14ac:dyDescent="0.2">
      <c r="A653" s="2"/>
      <c r="B653" s="2"/>
      <c r="C653" s="2"/>
      <c r="D653" s="2"/>
      <c r="E653" s="2"/>
      <c r="F653" s="2"/>
      <c r="G653" s="2"/>
      <c r="H653" s="2"/>
      <c r="I653" s="2"/>
      <c r="J653" s="2"/>
      <c r="K653" s="2"/>
      <c r="L653" s="2"/>
      <c r="M653" s="2"/>
      <c r="N653" s="2"/>
      <c r="O653" s="2"/>
      <c r="P653" s="2"/>
      <c r="Q653" s="2"/>
      <c r="R653" s="2"/>
      <c r="S653" s="2"/>
    </row>
    <row r="654" spans="1:19" ht="15.75" customHeight="1" x14ac:dyDescent="0.2">
      <c r="A654" s="2"/>
      <c r="B654" s="2"/>
      <c r="C654" s="2"/>
      <c r="D654" s="2"/>
      <c r="E654" s="2"/>
      <c r="F654" s="2"/>
      <c r="G654" s="2"/>
      <c r="H654" s="2"/>
      <c r="I654" s="2"/>
      <c r="J654" s="2"/>
      <c r="K654" s="2"/>
      <c r="L654" s="2"/>
      <c r="M654" s="2"/>
      <c r="N654" s="2"/>
      <c r="O654" s="2"/>
      <c r="P654" s="2"/>
      <c r="Q654" s="2"/>
      <c r="R654" s="2"/>
      <c r="S654" s="2"/>
    </row>
    <row r="655" spans="1:19" ht="15.75" customHeight="1" x14ac:dyDescent="0.2">
      <c r="A655" s="2"/>
      <c r="B655" s="2"/>
      <c r="C655" s="2"/>
      <c r="D655" s="2"/>
      <c r="E655" s="2"/>
      <c r="F655" s="2"/>
      <c r="G655" s="2"/>
      <c r="H655" s="2"/>
      <c r="I655" s="2"/>
      <c r="J655" s="2"/>
      <c r="K655" s="2"/>
      <c r="L655" s="2"/>
      <c r="M655" s="2"/>
      <c r="N655" s="2"/>
      <c r="O655" s="2"/>
      <c r="P655" s="2"/>
      <c r="Q655" s="2"/>
      <c r="R655" s="2"/>
      <c r="S655" s="2"/>
    </row>
    <row r="656" spans="1:19" ht="15.75" customHeight="1" x14ac:dyDescent="0.2">
      <c r="A656" s="2"/>
      <c r="B656" s="2"/>
      <c r="C656" s="2"/>
      <c r="D656" s="2"/>
      <c r="E656" s="2"/>
      <c r="F656" s="2"/>
      <c r="G656" s="2"/>
      <c r="H656" s="2"/>
      <c r="I656" s="2"/>
      <c r="J656" s="2"/>
      <c r="K656" s="2"/>
      <c r="L656" s="2"/>
      <c r="M656" s="2"/>
      <c r="N656" s="2"/>
      <c r="O656" s="2"/>
      <c r="P656" s="2"/>
      <c r="Q656" s="2"/>
      <c r="R656" s="2"/>
      <c r="S656" s="2"/>
    </row>
    <row r="657" spans="1:19" ht="15.75" customHeight="1" x14ac:dyDescent="0.2">
      <c r="A657" s="2"/>
      <c r="B657" s="2"/>
      <c r="C657" s="2"/>
      <c r="D657" s="2"/>
      <c r="E657" s="2"/>
      <c r="F657" s="2"/>
      <c r="G657" s="2"/>
      <c r="H657" s="2"/>
      <c r="I657" s="2"/>
      <c r="J657" s="2"/>
      <c r="K657" s="2"/>
      <c r="L657" s="2"/>
      <c r="M657" s="2"/>
      <c r="N657" s="2"/>
      <c r="O657" s="2"/>
      <c r="P657" s="2"/>
      <c r="Q657" s="2"/>
      <c r="R657" s="2"/>
      <c r="S657" s="2"/>
    </row>
    <row r="658" spans="1:19" ht="15.75" customHeight="1" x14ac:dyDescent="0.2">
      <c r="A658" s="2"/>
      <c r="B658" s="2"/>
      <c r="C658" s="2"/>
      <c r="D658" s="2"/>
      <c r="E658" s="2"/>
      <c r="F658" s="2"/>
      <c r="G658" s="2"/>
      <c r="H658" s="2"/>
      <c r="I658" s="2"/>
      <c r="J658" s="2"/>
      <c r="K658" s="2"/>
      <c r="L658" s="2"/>
      <c r="M658" s="2"/>
      <c r="N658" s="2"/>
      <c r="O658" s="2"/>
      <c r="P658" s="2"/>
      <c r="Q658" s="2"/>
      <c r="R658" s="2"/>
      <c r="S658" s="2"/>
    </row>
    <row r="659" spans="1:19" ht="15.75" customHeight="1" x14ac:dyDescent="0.2">
      <c r="A659" s="2"/>
      <c r="B659" s="2"/>
      <c r="C659" s="2"/>
      <c r="D659" s="2"/>
      <c r="E659" s="2"/>
      <c r="F659" s="2"/>
      <c r="G659" s="2"/>
      <c r="H659" s="2"/>
      <c r="I659" s="2"/>
      <c r="J659" s="2"/>
      <c r="K659" s="2"/>
      <c r="L659" s="2"/>
      <c r="M659" s="2"/>
      <c r="N659" s="2"/>
      <c r="O659" s="2"/>
      <c r="P659" s="2"/>
      <c r="Q659" s="2"/>
      <c r="R659" s="2"/>
      <c r="S659" s="2"/>
    </row>
    <row r="660" spans="1:19" ht="15.75" customHeight="1" x14ac:dyDescent="0.2">
      <c r="A660" s="2"/>
      <c r="B660" s="2"/>
      <c r="C660" s="2"/>
      <c r="D660" s="2"/>
      <c r="E660" s="2"/>
      <c r="F660" s="2"/>
      <c r="G660" s="2"/>
      <c r="H660" s="2"/>
      <c r="I660" s="2"/>
      <c r="J660" s="2"/>
      <c r="K660" s="2"/>
      <c r="L660" s="2"/>
      <c r="M660" s="2"/>
      <c r="N660" s="2"/>
      <c r="O660" s="2"/>
      <c r="P660" s="2"/>
      <c r="Q660" s="2"/>
      <c r="R660" s="2"/>
      <c r="S660" s="2"/>
    </row>
    <row r="661" spans="1:19" ht="15.75" customHeight="1" x14ac:dyDescent="0.2">
      <c r="A661" s="2"/>
      <c r="B661" s="2"/>
      <c r="C661" s="2"/>
      <c r="D661" s="2"/>
      <c r="E661" s="2"/>
      <c r="F661" s="2"/>
      <c r="G661" s="2"/>
      <c r="H661" s="2"/>
      <c r="I661" s="2"/>
      <c r="J661" s="2"/>
      <c r="K661" s="2"/>
      <c r="L661" s="2"/>
      <c r="M661" s="2"/>
      <c r="N661" s="2"/>
      <c r="O661" s="2"/>
      <c r="P661" s="2"/>
      <c r="Q661" s="2"/>
      <c r="R661" s="2"/>
      <c r="S661" s="2"/>
    </row>
    <row r="662" spans="1:19" ht="15.75" customHeight="1" x14ac:dyDescent="0.2">
      <c r="A662" s="2"/>
      <c r="B662" s="2"/>
      <c r="C662" s="2"/>
      <c r="D662" s="2"/>
      <c r="E662" s="2"/>
      <c r="F662" s="2"/>
      <c r="G662" s="2"/>
      <c r="H662" s="2"/>
      <c r="I662" s="2"/>
      <c r="J662" s="2"/>
      <c r="K662" s="2"/>
      <c r="L662" s="2"/>
      <c r="M662" s="2"/>
      <c r="N662" s="2"/>
      <c r="O662" s="2"/>
      <c r="P662" s="2"/>
      <c r="Q662" s="2"/>
      <c r="R662" s="2"/>
      <c r="S662" s="2"/>
    </row>
    <row r="663" spans="1:19" ht="15.75" customHeight="1" x14ac:dyDescent="0.2">
      <c r="A663" s="2"/>
      <c r="B663" s="2"/>
      <c r="C663" s="2"/>
      <c r="D663" s="2"/>
      <c r="E663" s="2"/>
      <c r="F663" s="2"/>
      <c r="G663" s="2"/>
      <c r="H663" s="2"/>
      <c r="I663" s="2"/>
      <c r="J663" s="2"/>
      <c r="K663" s="2"/>
      <c r="L663" s="2"/>
      <c r="M663" s="2"/>
      <c r="N663" s="2"/>
      <c r="O663" s="2"/>
      <c r="P663" s="2"/>
      <c r="Q663" s="2"/>
      <c r="R663" s="2"/>
      <c r="S663" s="2"/>
    </row>
    <row r="664" spans="1:19" ht="15.75" customHeight="1" x14ac:dyDescent="0.2">
      <c r="A664" s="2"/>
      <c r="B664" s="2"/>
      <c r="C664" s="2"/>
      <c r="D664" s="2"/>
      <c r="E664" s="2"/>
      <c r="F664" s="2"/>
      <c r="G664" s="2"/>
      <c r="H664" s="2"/>
      <c r="I664" s="2"/>
      <c r="J664" s="2"/>
      <c r="K664" s="2"/>
      <c r="L664" s="2"/>
      <c r="M664" s="2"/>
      <c r="N664" s="2"/>
      <c r="O664" s="2"/>
      <c r="P664" s="2"/>
      <c r="Q664" s="2"/>
      <c r="R664" s="2"/>
      <c r="S664" s="2"/>
    </row>
    <row r="665" spans="1:19" ht="15.75" customHeight="1" x14ac:dyDescent="0.2">
      <c r="A665" s="2"/>
      <c r="B665" s="2"/>
      <c r="C665" s="2"/>
      <c r="D665" s="2"/>
      <c r="E665" s="2"/>
      <c r="F665" s="2"/>
      <c r="G665" s="2"/>
      <c r="H665" s="2"/>
      <c r="I665" s="2"/>
      <c r="J665" s="2"/>
      <c r="K665" s="2"/>
      <c r="L665" s="2"/>
      <c r="M665" s="2"/>
      <c r="N665" s="2"/>
      <c r="O665" s="2"/>
      <c r="P665" s="2"/>
      <c r="Q665" s="2"/>
      <c r="R665" s="2"/>
      <c r="S665" s="2"/>
    </row>
    <row r="666" spans="1:19" ht="15.75" customHeight="1" x14ac:dyDescent="0.2">
      <c r="A666" s="2"/>
      <c r="B666" s="2"/>
      <c r="C666" s="2"/>
      <c r="D666" s="2"/>
      <c r="E666" s="2"/>
      <c r="F666" s="2"/>
      <c r="G666" s="2"/>
      <c r="H666" s="2"/>
      <c r="I666" s="2"/>
      <c r="J666" s="2"/>
      <c r="K666" s="2"/>
      <c r="L666" s="2"/>
      <c r="M666" s="2"/>
      <c r="N666" s="2"/>
      <c r="O666" s="2"/>
      <c r="P666" s="2"/>
      <c r="Q666" s="2"/>
      <c r="R666" s="2"/>
      <c r="S666" s="2"/>
    </row>
    <row r="667" spans="1:19" ht="15.75" customHeight="1" x14ac:dyDescent="0.2">
      <c r="A667" s="2"/>
      <c r="B667" s="2"/>
      <c r="C667" s="2"/>
      <c r="D667" s="2"/>
      <c r="E667" s="2"/>
      <c r="F667" s="2"/>
      <c r="G667" s="2"/>
      <c r="H667" s="2"/>
      <c r="I667" s="2"/>
      <c r="J667" s="2"/>
      <c r="K667" s="2"/>
      <c r="L667" s="2"/>
      <c r="M667" s="2"/>
      <c r="N667" s="2"/>
      <c r="O667" s="2"/>
      <c r="P667" s="2"/>
      <c r="Q667" s="2"/>
      <c r="R667" s="2"/>
      <c r="S667" s="2"/>
    </row>
    <row r="668" spans="1:19" ht="15.75" customHeight="1" x14ac:dyDescent="0.2">
      <c r="A668" s="2"/>
      <c r="B668" s="2"/>
      <c r="C668" s="2"/>
      <c r="D668" s="2"/>
      <c r="E668" s="2"/>
      <c r="F668" s="2"/>
      <c r="G668" s="2"/>
      <c r="H668" s="2"/>
      <c r="I668" s="2"/>
      <c r="J668" s="2"/>
      <c r="K668" s="2"/>
      <c r="L668" s="2"/>
      <c r="M668" s="2"/>
      <c r="N668" s="2"/>
      <c r="O668" s="2"/>
      <c r="P668" s="2"/>
      <c r="Q668" s="2"/>
      <c r="R668" s="2"/>
      <c r="S668" s="2"/>
    </row>
    <row r="669" spans="1:19" ht="15.75" customHeight="1" x14ac:dyDescent="0.2">
      <c r="A669" s="2"/>
      <c r="B669" s="2"/>
      <c r="C669" s="2"/>
      <c r="D669" s="2"/>
      <c r="E669" s="2"/>
      <c r="F669" s="2"/>
      <c r="G669" s="2"/>
      <c r="H669" s="2"/>
      <c r="I669" s="2"/>
      <c r="J669" s="2"/>
      <c r="K669" s="2"/>
      <c r="L669" s="2"/>
      <c r="M669" s="2"/>
      <c r="N669" s="2"/>
      <c r="O669" s="2"/>
      <c r="P669" s="2"/>
      <c r="Q669" s="2"/>
      <c r="R669" s="2"/>
      <c r="S669" s="2"/>
    </row>
    <row r="670" spans="1:19" ht="15.75" customHeight="1" x14ac:dyDescent="0.2">
      <c r="A670" s="2"/>
      <c r="B670" s="2"/>
      <c r="C670" s="2"/>
      <c r="D670" s="2"/>
      <c r="E670" s="2"/>
      <c r="F670" s="2"/>
      <c r="G670" s="2"/>
      <c r="H670" s="2"/>
      <c r="I670" s="2"/>
      <c r="J670" s="2"/>
      <c r="K670" s="2"/>
      <c r="L670" s="2"/>
      <c r="M670" s="2"/>
      <c r="N670" s="2"/>
      <c r="O670" s="2"/>
      <c r="P670" s="2"/>
      <c r="Q670" s="2"/>
      <c r="R670" s="2"/>
      <c r="S670" s="2"/>
    </row>
    <row r="671" spans="1:19" ht="15.75" customHeight="1" x14ac:dyDescent="0.2">
      <c r="A671" s="2"/>
      <c r="B671" s="2"/>
      <c r="C671" s="2"/>
      <c r="D671" s="2"/>
      <c r="E671" s="2"/>
      <c r="F671" s="2"/>
      <c r="G671" s="2"/>
      <c r="H671" s="2"/>
      <c r="I671" s="2"/>
      <c r="J671" s="2"/>
      <c r="K671" s="2"/>
      <c r="L671" s="2"/>
      <c r="M671" s="2"/>
      <c r="N671" s="2"/>
      <c r="O671" s="2"/>
      <c r="P671" s="2"/>
      <c r="Q671" s="2"/>
      <c r="R671" s="2"/>
      <c r="S671" s="2"/>
    </row>
    <row r="672" spans="1:19" ht="15.75" customHeight="1" x14ac:dyDescent="0.2">
      <c r="A672" s="2"/>
      <c r="B672" s="2"/>
      <c r="C672" s="2"/>
      <c r="D672" s="2"/>
      <c r="E672" s="2"/>
      <c r="F672" s="2"/>
      <c r="G672" s="2"/>
      <c r="H672" s="2"/>
      <c r="I672" s="2"/>
      <c r="J672" s="2"/>
      <c r="K672" s="2"/>
      <c r="L672" s="2"/>
      <c r="M672" s="2"/>
      <c r="N672" s="2"/>
      <c r="O672" s="2"/>
      <c r="P672" s="2"/>
      <c r="Q672" s="2"/>
      <c r="R672" s="2"/>
      <c r="S672" s="2"/>
    </row>
    <row r="673" spans="1:19" ht="15.75" customHeight="1" x14ac:dyDescent="0.2">
      <c r="A673" s="2"/>
      <c r="B673" s="2"/>
      <c r="C673" s="2"/>
      <c r="D673" s="2"/>
      <c r="E673" s="2"/>
      <c r="F673" s="2"/>
      <c r="G673" s="2"/>
      <c r="H673" s="2"/>
      <c r="I673" s="2"/>
      <c r="J673" s="2"/>
      <c r="K673" s="2"/>
      <c r="L673" s="2"/>
      <c r="M673" s="2"/>
      <c r="N673" s="2"/>
      <c r="O673" s="2"/>
      <c r="P673" s="2"/>
      <c r="Q673" s="2"/>
      <c r="R673" s="2"/>
      <c r="S673" s="2"/>
    </row>
    <row r="674" spans="1:19" ht="15.75" customHeight="1" x14ac:dyDescent="0.2">
      <c r="A674" s="2"/>
      <c r="B674" s="2"/>
      <c r="C674" s="2"/>
      <c r="D674" s="2"/>
      <c r="E674" s="2"/>
      <c r="F674" s="2"/>
      <c r="G674" s="2"/>
      <c r="H674" s="2"/>
      <c r="I674" s="2"/>
      <c r="J674" s="2"/>
      <c r="K674" s="2"/>
      <c r="L674" s="2"/>
      <c r="M674" s="2"/>
      <c r="N674" s="2"/>
      <c r="O674" s="2"/>
      <c r="P674" s="2"/>
      <c r="Q674" s="2"/>
      <c r="R674" s="2"/>
      <c r="S674" s="2"/>
    </row>
    <row r="675" spans="1:19" ht="15.75" customHeight="1" x14ac:dyDescent="0.2">
      <c r="A675" s="2"/>
      <c r="B675" s="2"/>
      <c r="C675" s="2"/>
      <c r="D675" s="2"/>
      <c r="E675" s="2"/>
      <c r="F675" s="2"/>
      <c r="G675" s="2"/>
      <c r="H675" s="2"/>
      <c r="I675" s="2"/>
      <c r="J675" s="2"/>
      <c r="K675" s="2"/>
      <c r="L675" s="2"/>
      <c r="M675" s="2"/>
      <c r="N675" s="2"/>
      <c r="O675" s="2"/>
      <c r="P675" s="2"/>
      <c r="Q675" s="2"/>
      <c r="R675" s="2"/>
      <c r="S675" s="2"/>
    </row>
    <row r="676" spans="1:19" ht="15.75" customHeight="1" x14ac:dyDescent="0.2">
      <c r="A676" s="2"/>
      <c r="B676" s="2"/>
      <c r="C676" s="2"/>
      <c r="D676" s="2"/>
      <c r="E676" s="2"/>
      <c r="F676" s="2"/>
      <c r="G676" s="2"/>
      <c r="H676" s="2"/>
      <c r="I676" s="2"/>
      <c r="J676" s="2"/>
      <c r="K676" s="2"/>
      <c r="L676" s="2"/>
      <c r="M676" s="2"/>
      <c r="N676" s="2"/>
      <c r="O676" s="2"/>
      <c r="P676" s="2"/>
      <c r="Q676" s="2"/>
      <c r="R676" s="2"/>
      <c r="S676" s="2"/>
    </row>
    <row r="677" spans="1:19" ht="15.75" customHeight="1" x14ac:dyDescent="0.2">
      <c r="A677" s="2"/>
      <c r="B677" s="2"/>
      <c r="C677" s="2"/>
      <c r="D677" s="2"/>
      <c r="E677" s="2"/>
      <c r="F677" s="2"/>
      <c r="G677" s="2"/>
      <c r="H677" s="2"/>
      <c r="I677" s="2"/>
      <c r="J677" s="2"/>
      <c r="K677" s="2"/>
      <c r="L677" s="2"/>
      <c r="M677" s="2"/>
      <c r="N677" s="2"/>
      <c r="O677" s="2"/>
      <c r="P677" s="2"/>
      <c r="Q677" s="2"/>
      <c r="R677" s="2"/>
      <c r="S677" s="2"/>
    </row>
    <row r="678" spans="1:19" ht="15.75" customHeight="1" x14ac:dyDescent="0.2">
      <c r="A678" s="2"/>
      <c r="B678" s="2"/>
      <c r="C678" s="2"/>
      <c r="D678" s="2"/>
      <c r="E678" s="2"/>
      <c r="F678" s="2"/>
      <c r="G678" s="2"/>
      <c r="H678" s="2"/>
      <c r="I678" s="2"/>
      <c r="J678" s="2"/>
      <c r="K678" s="2"/>
      <c r="L678" s="2"/>
      <c r="M678" s="2"/>
      <c r="N678" s="2"/>
      <c r="O678" s="2"/>
      <c r="P678" s="2"/>
      <c r="Q678" s="2"/>
      <c r="R678" s="2"/>
      <c r="S678" s="2"/>
    </row>
    <row r="679" spans="1:19" ht="15.75" customHeight="1" x14ac:dyDescent="0.2">
      <c r="A679" s="2"/>
      <c r="B679" s="2"/>
      <c r="C679" s="2"/>
      <c r="D679" s="2"/>
      <c r="E679" s="2"/>
      <c r="F679" s="2"/>
      <c r="G679" s="2"/>
      <c r="H679" s="2"/>
      <c r="I679" s="2"/>
      <c r="J679" s="2"/>
      <c r="K679" s="2"/>
      <c r="L679" s="2"/>
      <c r="M679" s="2"/>
      <c r="N679" s="2"/>
      <c r="O679" s="2"/>
      <c r="P679" s="2"/>
      <c r="Q679" s="2"/>
      <c r="R679" s="2"/>
      <c r="S679" s="2"/>
    </row>
    <row r="680" spans="1:19" ht="15.75" customHeight="1" x14ac:dyDescent="0.2">
      <c r="A680" s="2"/>
      <c r="B680" s="2"/>
      <c r="C680" s="2"/>
      <c r="D680" s="2"/>
      <c r="E680" s="2"/>
      <c r="F680" s="2"/>
      <c r="G680" s="2"/>
      <c r="H680" s="2"/>
      <c r="I680" s="2"/>
      <c r="J680" s="2"/>
      <c r="K680" s="2"/>
      <c r="L680" s="2"/>
      <c r="M680" s="2"/>
      <c r="N680" s="2"/>
      <c r="O680" s="2"/>
      <c r="P680" s="2"/>
      <c r="Q680" s="2"/>
      <c r="R680" s="2"/>
      <c r="S680" s="2"/>
    </row>
    <row r="681" spans="1:19" ht="15.75" customHeight="1" x14ac:dyDescent="0.2">
      <c r="A681" s="2"/>
      <c r="B681" s="2"/>
      <c r="C681" s="2"/>
      <c r="D681" s="2"/>
      <c r="E681" s="2"/>
      <c r="F681" s="2"/>
      <c r="G681" s="2"/>
      <c r="H681" s="2"/>
      <c r="I681" s="2"/>
      <c r="J681" s="2"/>
      <c r="K681" s="2"/>
      <c r="L681" s="2"/>
      <c r="M681" s="2"/>
      <c r="N681" s="2"/>
      <c r="O681" s="2"/>
      <c r="P681" s="2"/>
      <c r="Q681" s="2"/>
      <c r="R681" s="2"/>
      <c r="S681" s="2"/>
    </row>
    <row r="682" spans="1:19" ht="15.75" customHeight="1" x14ac:dyDescent="0.2">
      <c r="A682" s="2"/>
      <c r="B682" s="2"/>
      <c r="C682" s="2"/>
      <c r="D682" s="2"/>
      <c r="E682" s="2"/>
      <c r="F682" s="2"/>
      <c r="G682" s="2"/>
      <c r="H682" s="2"/>
      <c r="I682" s="2"/>
      <c r="J682" s="2"/>
      <c r="K682" s="2"/>
      <c r="L682" s="2"/>
      <c r="M682" s="2"/>
      <c r="N682" s="2"/>
      <c r="O682" s="2"/>
      <c r="P682" s="2"/>
      <c r="Q682" s="2"/>
      <c r="R682" s="2"/>
      <c r="S682" s="2"/>
    </row>
    <row r="683" spans="1:19" ht="15.75" customHeight="1" x14ac:dyDescent="0.2">
      <c r="A683" s="2"/>
      <c r="B683" s="2"/>
      <c r="C683" s="2"/>
      <c r="D683" s="2"/>
      <c r="E683" s="2"/>
      <c r="F683" s="2"/>
      <c r="G683" s="2"/>
      <c r="H683" s="2"/>
      <c r="I683" s="2"/>
      <c r="J683" s="2"/>
      <c r="K683" s="2"/>
      <c r="L683" s="2"/>
      <c r="M683" s="2"/>
      <c r="N683" s="2"/>
      <c r="O683" s="2"/>
      <c r="P683" s="2"/>
      <c r="Q683" s="2"/>
      <c r="R683" s="2"/>
      <c r="S683" s="2"/>
    </row>
    <row r="684" spans="1:19" ht="15.75" customHeight="1" x14ac:dyDescent="0.2">
      <c r="A684" s="2"/>
      <c r="B684" s="2"/>
      <c r="C684" s="2"/>
      <c r="D684" s="2"/>
      <c r="E684" s="2"/>
      <c r="F684" s="2"/>
      <c r="G684" s="2"/>
      <c r="H684" s="2"/>
      <c r="I684" s="2"/>
      <c r="J684" s="2"/>
      <c r="K684" s="2"/>
      <c r="L684" s="2"/>
      <c r="M684" s="2"/>
      <c r="N684" s="2"/>
      <c r="O684" s="2"/>
      <c r="P684" s="2"/>
      <c r="Q684" s="2"/>
      <c r="R684" s="2"/>
      <c r="S684" s="2"/>
    </row>
    <row r="685" spans="1:19" ht="15.75" customHeight="1" x14ac:dyDescent="0.2">
      <c r="A685" s="2"/>
      <c r="B685" s="2"/>
      <c r="C685" s="2"/>
      <c r="D685" s="2"/>
      <c r="E685" s="2"/>
      <c r="F685" s="2"/>
      <c r="G685" s="2"/>
      <c r="H685" s="2"/>
      <c r="I685" s="2"/>
      <c r="J685" s="2"/>
      <c r="K685" s="2"/>
      <c r="L685" s="2"/>
      <c r="M685" s="2"/>
      <c r="N685" s="2"/>
      <c r="O685" s="2"/>
      <c r="P685" s="2"/>
      <c r="Q685" s="2"/>
      <c r="R685" s="2"/>
      <c r="S685" s="2"/>
    </row>
    <row r="686" spans="1:19" ht="15.75" customHeight="1" x14ac:dyDescent="0.2">
      <c r="A686" s="2"/>
      <c r="B686" s="2"/>
      <c r="C686" s="2"/>
      <c r="D686" s="2"/>
      <c r="E686" s="2"/>
      <c r="F686" s="2"/>
      <c r="G686" s="2"/>
      <c r="H686" s="2"/>
      <c r="I686" s="2"/>
      <c r="J686" s="2"/>
      <c r="K686" s="2"/>
      <c r="L686" s="2"/>
      <c r="M686" s="2"/>
      <c r="N686" s="2"/>
      <c r="O686" s="2"/>
      <c r="P686" s="2"/>
      <c r="Q686" s="2"/>
      <c r="R686" s="2"/>
      <c r="S686" s="2"/>
    </row>
    <row r="687" spans="1:19" ht="15.75" customHeight="1" x14ac:dyDescent="0.2">
      <c r="A687" s="2"/>
      <c r="B687" s="2"/>
      <c r="C687" s="2"/>
      <c r="D687" s="2"/>
      <c r="E687" s="2"/>
      <c r="F687" s="2"/>
      <c r="G687" s="2"/>
      <c r="H687" s="2"/>
      <c r="I687" s="2"/>
      <c r="J687" s="2"/>
      <c r="K687" s="2"/>
      <c r="L687" s="2"/>
      <c r="M687" s="2"/>
      <c r="N687" s="2"/>
      <c r="O687" s="2"/>
      <c r="P687" s="2"/>
      <c r="Q687" s="2"/>
      <c r="R687" s="2"/>
      <c r="S687" s="2"/>
    </row>
    <row r="688" spans="1:19" ht="15.75" customHeight="1" x14ac:dyDescent="0.2">
      <c r="A688" s="2"/>
      <c r="B688" s="2"/>
      <c r="C688" s="2"/>
      <c r="D688" s="2"/>
      <c r="E688" s="2"/>
      <c r="F688" s="2"/>
      <c r="G688" s="2"/>
      <c r="H688" s="2"/>
      <c r="I688" s="2"/>
      <c r="J688" s="2"/>
      <c r="K688" s="2"/>
      <c r="L688" s="2"/>
      <c r="M688" s="2"/>
      <c r="N688" s="2"/>
      <c r="O688" s="2"/>
      <c r="P688" s="2"/>
      <c r="Q688" s="2"/>
      <c r="R688" s="2"/>
      <c r="S688" s="2"/>
    </row>
    <row r="689" spans="1:19" ht="15.75" customHeight="1" x14ac:dyDescent="0.2">
      <c r="A689" s="2"/>
      <c r="B689" s="2"/>
      <c r="C689" s="2"/>
      <c r="D689" s="2"/>
      <c r="E689" s="2"/>
      <c r="F689" s="2"/>
      <c r="G689" s="2"/>
      <c r="H689" s="2"/>
      <c r="I689" s="2"/>
      <c r="J689" s="2"/>
      <c r="K689" s="2"/>
      <c r="L689" s="2"/>
      <c r="M689" s="2"/>
      <c r="N689" s="2"/>
      <c r="O689" s="2"/>
      <c r="P689" s="2"/>
      <c r="Q689" s="2"/>
      <c r="R689" s="2"/>
      <c r="S689" s="2"/>
    </row>
    <row r="690" spans="1:19" ht="15.75" customHeight="1" x14ac:dyDescent="0.2">
      <c r="A690" s="2"/>
      <c r="B690" s="2"/>
      <c r="C690" s="2"/>
      <c r="D690" s="2"/>
      <c r="E690" s="2"/>
      <c r="F690" s="2"/>
      <c r="G690" s="2"/>
      <c r="H690" s="2"/>
      <c r="I690" s="2"/>
      <c r="J690" s="2"/>
      <c r="K690" s="2"/>
      <c r="L690" s="2"/>
      <c r="M690" s="2"/>
      <c r="N690" s="2"/>
      <c r="O690" s="2"/>
      <c r="P690" s="2"/>
      <c r="Q690" s="2"/>
      <c r="R690" s="2"/>
      <c r="S690" s="2"/>
    </row>
    <row r="691" spans="1:19" ht="15.75" customHeight="1" x14ac:dyDescent="0.2">
      <c r="A691" s="2"/>
      <c r="B691" s="2"/>
      <c r="C691" s="2"/>
      <c r="D691" s="2"/>
      <c r="E691" s="2"/>
      <c r="F691" s="2"/>
      <c r="G691" s="2"/>
      <c r="H691" s="2"/>
      <c r="I691" s="2"/>
      <c r="J691" s="2"/>
      <c r="K691" s="2"/>
      <c r="L691" s="2"/>
      <c r="M691" s="2"/>
      <c r="N691" s="2"/>
      <c r="O691" s="2"/>
      <c r="P691" s="2"/>
      <c r="Q691" s="2"/>
      <c r="R691" s="2"/>
      <c r="S691" s="2"/>
    </row>
    <row r="692" spans="1:19" ht="15.75" customHeight="1" x14ac:dyDescent="0.2">
      <c r="A692" s="2"/>
      <c r="B692" s="2"/>
      <c r="C692" s="2"/>
      <c r="D692" s="2"/>
      <c r="E692" s="2"/>
      <c r="F692" s="2"/>
      <c r="G692" s="2"/>
      <c r="H692" s="2"/>
      <c r="I692" s="2"/>
      <c r="J692" s="2"/>
      <c r="K692" s="2"/>
      <c r="L692" s="2"/>
      <c r="M692" s="2"/>
      <c r="N692" s="2"/>
      <c r="O692" s="2"/>
      <c r="P692" s="2"/>
      <c r="Q692" s="2"/>
      <c r="R692" s="2"/>
      <c r="S692" s="2"/>
    </row>
    <row r="693" spans="1:19" ht="15.75" customHeight="1" x14ac:dyDescent="0.2">
      <c r="A693" s="2"/>
      <c r="B693" s="2"/>
      <c r="C693" s="2"/>
      <c r="D693" s="2"/>
      <c r="E693" s="2"/>
      <c r="F693" s="2"/>
      <c r="G693" s="2"/>
      <c r="H693" s="2"/>
      <c r="I693" s="2"/>
      <c r="J693" s="2"/>
      <c r="K693" s="2"/>
      <c r="L693" s="2"/>
      <c r="M693" s="2"/>
      <c r="N693" s="2"/>
      <c r="O693" s="2"/>
      <c r="P693" s="2"/>
      <c r="Q693" s="2"/>
      <c r="R693" s="2"/>
      <c r="S693" s="2"/>
    </row>
    <row r="694" spans="1:19" ht="15.75" customHeight="1" x14ac:dyDescent="0.2">
      <c r="A694" s="2"/>
      <c r="B694" s="2"/>
      <c r="C694" s="2"/>
      <c r="D694" s="2"/>
      <c r="E694" s="2"/>
      <c r="F694" s="2"/>
      <c r="G694" s="2"/>
      <c r="H694" s="2"/>
      <c r="I694" s="2"/>
      <c r="J694" s="2"/>
      <c r="K694" s="2"/>
      <c r="L694" s="2"/>
      <c r="M694" s="2"/>
      <c r="N694" s="2"/>
      <c r="O694" s="2"/>
      <c r="P694" s="2"/>
      <c r="Q694" s="2"/>
      <c r="R694" s="2"/>
      <c r="S694" s="2"/>
    </row>
    <row r="695" spans="1:19" ht="15.75" customHeight="1" x14ac:dyDescent="0.2">
      <c r="A695" s="2"/>
      <c r="B695" s="2"/>
      <c r="C695" s="2"/>
      <c r="D695" s="2"/>
      <c r="E695" s="2"/>
      <c r="F695" s="2"/>
      <c r="G695" s="2"/>
      <c r="H695" s="2"/>
      <c r="I695" s="2"/>
      <c r="J695" s="2"/>
      <c r="K695" s="2"/>
      <c r="L695" s="2"/>
      <c r="M695" s="2"/>
      <c r="N695" s="2"/>
      <c r="O695" s="2"/>
      <c r="P695" s="2"/>
      <c r="Q695" s="2"/>
      <c r="R695" s="2"/>
      <c r="S695" s="2"/>
    </row>
    <row r="696" spans="1:19" ht="15.75" customHeight="1" x14ac:dyDescent="0.2">
      <c r="A696" s="2"/>
      <c r="B696" s="2"/>
      <c r="C696" s="2"/>
      <c r="D696" s="2"/>
      <c r="E696" s="2"/>
      <c r="F696" s="2"/>
      <c r="G696" s="2"/>
      <c r="H696" s="2"/>
      <c r="I696" s="2"/>
      <c r="J696" s="2"/>
      <c r="K696" s="2"/>
      <c r="L696" s="2"/>
      <c r="M696" s="2"/>
      <c r="N696" s="2"/>
      <c r="O696" s="2"/>
      <c r="P696" s="2"/>
      <c r="Q696" s="2"/>
      <c r="R696" s="2"/>
      <c r="S696" s="2"/>
    </row>
    <row r="697" spans="1:19" ht="15.75" customHeight="1" x14ac:dyDescent="0.2">
      <c r="A697" s="2"/>
      <c r="B697" s="2"/>
      <c r="C697" s="2"/>
      <c r="D697" s="2"/>
      <c r="E697" s="2"/>
      <c r="F697" s="2"/>
      <c r="G697" s="2"/>
      <c r="H697" s="2"/>
      <c r="I697" s="2"/>
      <c r="J697" s="2"/>
      <c r="K697" s="2"/>
      <c r="L697" s="2"/>
      <c r="M697" s="2"/>
      <c r="N697" s="2"/>
      <c r="O697" s="2"/>
      <c r="P697" s="2"/>
      <c r="Q697" s="2"/>
      <c r="R697" s="2"/>
      <c r="S697" s="2"/>
    </row>
    <row r="698" spans="1:19" ht="15.75" customHeight="1" x14ac:dyDescent="0.2">
      <c r="A698" s="2"/>
      <c r="B698" s="2"/>
      <c r="C698" s="2"/>
      <c r="D698" s="2"/>
      <c r="E698" s="2"/>
      <c r="F698" s="2"/>
      <c r="G698" s="2"/>
      <c r="H698" s="2"/>
      <c r="I698" s="2"/>
      <c r="J698" s="2"/>
      <c r="K698" s="2"/>
      <c r="L698" s="2"/>
      <c r="M698" s="2"/>
      <c r="N698" s="2"/>
      <c r="O698" s="2"/>
      <c r="P698" s="2"/>
      <c r="Q698" s="2"/>
      <c r="R698" s="2"/>
      <c r="S698" s="2"/>
    </row>
    <row r="699" spans="1:19" ht="15.75" customHeight="1" x14ac:dyDescent="0.2">
      <c r="A699" s="2"/>
      <c r="B699" s="2"/>
      <c r="C699" s="2"/>
      <c r="D699" s="2"/>
      <c r="E699" s="2"/>
      <c r="F699" s="2"/>
      <c r="G699" s="2"/>
      <c r="H699" s="2"/>
      <c r="I699" s="2"/>
      <c r="J699" s="2"/>
      <c r="K699" s="2"/>
      <c r="L699" s="2"/>
      <c r="M699" s="2"/>
      <c r="N699" s="2"/>
      <c r="O699" s="2"/>
      <c r="P699" s="2"/>
      <c r="Q699" s="2"/>
      <c r="R699" s="2"/>
      <c r="S699" s="2"/>
    </row>
    <row r="700" spans="1:19" ht="15.75" customHeight="1" x14ac:dyDescent="0.2">
      <c r="A700" s="2"/>
      <c r="B700" s="2"/>
      <c r="C700" s="2"/>
      <c r="D700" s="2"/>
      <c r="E700" s="2"/>
      <c r="F700" s="2"/>
      <c r="G700" s="2"/>
      <c r="H700" s="2"/>
      <c r="I700" s="2"/>
      <c r="J700" s="2"/>
      <c r="K700" s="2"/>
      <c r="L700" s="2"/>
      <c r="M700" s="2"/>
      <c r="N700" s="2"/>
      <c r="O700" s="2"/>
      <c r="P700" s="2"/>
      <c r="Q700" s="2"/>
      <c r="R700" s="2"/>
      <c r="S700" s="2"/>
    </row>
    <row r="701" spans="1:19" ht="15.75" customHeight="1" x14ac:dyDescent="0.2">
      <c r="A701" s="2"/>
      <c r="B701" s="2"/>
      <c r="C701" s="2"/>
      <c r="D701" s="2"/>
      <c r="E701" s="2"/>
      <c r="F701" s="2"/>
      <c r="G701" s="2"/>
      <c r="H701" s="2"/>
      <c r="I701" s="2"/>
      <c r="J701" s="2"/>
      <c r="K701" s="2"/>
      <c r="L701" s="2"/>
      <c r="M701" s="2"/>
      <c r="N701" s="2"/>
      <c r="O701" s="2"/>
      <c r="P701" s="2"/>
      <c r="Q701" s="2"/>
      <c r="R701" s="2"/>
      <c r="S701" s="2"/>
    </row>
    <row r="702" spans="1:19" ht="15.75" customHeight="1" x14ac:dyDescent="0.2">
      <c r="A702" s="2"/>
      <c r="B702" s="2"/>
      <c r="C702" s="2"/>
      <c r="D702" s="2"/>
      <c r="E702" s="2"/>
      <c r="F702" s="2"/>
      <c r="G702" s="2"/>
      <c r="H702" s="2"/>
      <c r="I702" s="2"/>
      <c r="J702" s="2"/>
      <c r="K702" s="2"/>
      <c r="L702" s="2"/>
      <c r="M702" s="2"/>
      <c r="N702" s="2"/>
      <c r="O702" s="2"/>
      <c r="P702" s="2"/>
      <c r="Q702" s="2"/>
      <c r="R702" s="2"/>
      <c r="S702" s="2"/>
    </row>
    <row r="703" spans="1:19" ht="15.75" customHeight="1" x14ac:dyDescent="0.2">
      <c r="A703" s="2"/>
      <c r="B703" s="2"/>
      <c r="C703" s="2"/>
      <c r="D703" s="2"/>
      <c r="E703" s="2"/>
      <c r="F703" s="2"/>
      <c r="G703" s="2"/>
      <c r="H703" s="2"/>
      <c r="I703" s="2"/>
      <c r="J703" s="2"/>
      <c r="K703" s="2"/>
      <c r="L703" s="2"/>
      <c r="M703" s="2"/>
      <c r="N703" s="2"/>
      <c r="O703" s="2"/>
      <c r="P703" s="2"/>
      <c r="Q703" s="2"/>
      <c r="R703" s="2"/>
      <c r="S703" s="2"/>
    </row>
    <row r="704" spans="1:19" ht="15.75" customHeight="1" x14ac:dyDescent="0.2">
      <c r="A704" s="2"/>
      <c r="B704" s="2"/>
      <c r="C704" s="2"/>
      <c r="D704" s="2"/>
      <c r="E704" s="2"/>
      <c r="F704" s="2"/>
      <c r="G704" s="2"/>
      <c r="H704" s="2"/>
      <c r="I704" s="2"/>
      <c r="J704" s="2"/>
      <c r="K704" s="2"/>
      <c r="L704" s="2"/>
      <c r="M704" s="2"/>
      <c r="N704" s="2"/>
      <c r="O704" s="2"/>
      <c r="P704" s="2"/>
      <c r="Q704" s="2"/>
      <c r="R704" s="2"/>
      <c r="S704" s="2"/>
    </row>
    <row r="705" spans="1:19" ht="15.75" customHeight="1" x14ac:dyDescent="0.2">
      <c r="A705" s="2"/>
      <c r="B705" s="2"/>
      <c r="C705" s="2"/>
      <c r="D705" s="2"/>
      <c r="E705" s="2"/>
      <c r="F705" s="2"/>
      <c r="G705" s="2"/>
      <c r="H705" s="2"/>
      <c r="I705" s="2"/>
      <c r="J705" s="2"/>
      <c r="K705" s="2"/>
      <c r="L705" s="2"/>
      <c r="M705" s="2"/>
      <c r="N705" s="2"/>
      <c r="O705" s="2"/>
      <c r="P705" s="2"/>
      <c r="Q705" s="2"/>
      <c r="R705" s="2"/>
      <c r="S705" s="2"/>
    </row>
    <row r="706" spans="1:19" ht="15.75" customHeight="1" x14ac:dyDescent="0.2">
      <c r="A706" s="2"/>
      <c r="B706" s="2"/>
      <c r="C706" s="2"/>
      <c r="D706" s="2"/>
      <c r="E706" s="2"/>
      <c r="F706" s="2"/>
      <c r="G706" s="2"/>
      <c r="H706" s="2"/>
      <c r="I706" s="2"/>
      <c r="J706" s="2"/>
      <c r="K706" s="2"/>
      <c r="L706" s="2"/>
      <c r="M706" s="2"/>
      <c r="N706" s="2"/>
      <c r="O706" s="2"/>
      <c r="P706" s="2"/>
      <c r="Q706" s="2"/>
      <c r="R706" s="2"/>
      <c r="S706" s="2"/>
    </row>
    <row r="707" spans="1:19" ht="15.75" customHeight="1" x14ac:dyDescent="0.2">
      <c r="A707" s="2"/>
      <c r="B707" s="2"/>
      <c r="C707" s="2"/>
      <c r="D707" s="2"/>
      <c r="E707" s="2"/>
      <c r="F707" s="2"/>
      <c r="G707" s="2"/>
      <c r="H707" s="2"/>
      <c r="I707" s="2"/>
      <c r="J707" s="2"/>
      <c r="K707" s="2"/>
      <c r="L707" s="2"/>
      <c r="M707" s="2"/>
      <c r="N707" s="2"/>
      <c r="O707" s="2"/>
      <c r="P707" s="2"/>
      <c r="Q707" s="2"/>
      <c r="R707" s="2"/>
      <c r="S707" s="2"/>
    </row>
    <row r="708" spans="1:19" ht="15.75" customHeight="1" x14ac:dyDescent="0.2">
      <c r="A708" s="2"/>
      <c r="B708" s="2"/>
      <c r="C708" s="2"/>
      <c r="D708" s="2"/>
      <c r="E708" s="2"/>
      <c r="F708" s="2"/>
      <c r="G708" s="2"/>
      <c r="H708" s="2"/>
      <c r="I708" s="2"/>
      <c r="J708" s="2"/>
      <c r="K708" s="2"/>
      <c r="L708" s="2"/>
      <c r="M708" s="2"/>
      <c r="N708" s="2"/>
      <c r="O708" s="2"/>
      <c r="P708" s="2"/>
      <c r="Q708" s="2"/>
      <c r="R708" s="2"/>
      <c r="S708" s="2"/>
    </row>
    <row r="709" spans="1:19" ht="15.75" customHeight="1" x14ac:dyDescent="0.2">
      <c r="A709" s="2"/>
      <c r="B709" s="2"/>
      <c r="C709" s="2"/>
      <c r="D709" s="2"/>
      <c r="E709" s="2"/>
      <c r="F709" s="2"/>
      <c r="G709" s="2"/>
      <c r="H709" s="2"/>
      <c r="I709" s="2"/>
      <c r="J709" s="2"/>
      <c r="K709" s="2"/>
      <c r="L709" s="2"/>
      <c r="M709" s="2"/>
      <c r="N709" s="2"/>
      <c r="O709" s="2"/>
      <c r="P709" s="2"/>
      <c r="Q709" s="2"/>
      <c r="R709" s="2"/>
      <c r="S709" s="2"/>
    </row>
    <row r="710" spans="1:19" ht="15.75" customHeight="1" x14ac:dyDescent="0.2">
      <c r="A710" s="2"/>
      <c r="B710" s="2"/>
      <c r="C710" s="2"/>
      <c r="D710" s="2"/>
      <c r="E710" s="2"/>
      <c r="F710" s="2"/>
      <c r="G710" s="2"/>
      <c r="H710" s="2"/>
      <c r="I710" s="2"/>
      <c r="J710" s="2"/>
      <c r="K710" s="2"/>
      <c r="L710" s="2"/>
      <c r="M710" s="2"/>
      <c r="N710" s="2"/>
      <c r="O710" s="2"/>
      <c r="P710" s="2"/>
      <c r="Q710" s="2"/>
      <c r="R710" s="2"/>
      <c r="S710" s="2"/>
    </row>
    <row r="711" spans="1:19" ht="15.75" customHeight="1" x14ac:dyDescent="0.2">
      <c r="A711" s="2"/>
      <c r="B711" s="2"/>
      <c r="C711" s="2"/>
      <c r="D711" s="2"/>
      <c r="E711" s="2"/>
      <c r="F711" s="2"/>
      <c r="G711" s="2"/>
      <c r="H711" s="2"/>
      <c r="I711" s="2"/>
      <c r="J711" s="2"/>
      <c r="K711" s="2"/>
      <c r="L711" s="2"/>
      <c r="M711" s="2"/>
      <c r="N711" s="2"/>
      <c r="O711" s="2"/>
      <c r="P711" s="2"/>
      <c r="Q711" s="2"/>
      <c r="R711" s="2"/>
      <c r="S711" s="2"/>
    </row>
    <row r="712" spans="1:19" ht="15.75" customHeight="1" x14ac:dyDescent="0.2">
      <c r="A712" s="2"/>
      <c r="B712" s="2"/>
      <c r="C712" s="2"/>
      <c r="D712" s="2"/>
      <c r="E712" s="2"/>
      <c r="F712" s="2"/>
      <c r="G712" s="2"/>
      <c r="H712" s="2"/>
      <c r="I712" s="2"/>
      <c r="J712" s="2"/>
      <c r="K712" s="2"/>
      <c r="L712" s="2"/>
      <c r="M712" s="2"/>
      <c r="N712" s="2"/>
      <c r="O712" s="2"/>
      <c r="P712" s="2"/>
      <c r="Q712" s="2"/>
      <c r="R712" s="2"/>
      <c r="S712" s="2"/>
    </row>
    <row r="713" spans="1:19" ht="15.75" customHeight="1" x14ac:dyDescent="0.2">
      <c r="A713" s="2"/>
      <c r="B713" s="2"/>
      <c r="C713" s="2"/>
      <c r="D713" s="2"/>
      <c r="E713" s="2"/>
      <c r="F713" s="2"/>
      <c r="G713" s="2"/>
      <c r="H713" s="2"/>
      <c r="I713" s="2"/>
      <c r="J713" s="2"/>
      <c r="K713" s="2"/>
      <c r="L713" s="2"/>
      <c r="M713" s="2"/>
      <c r="N713" s="2"/>
      <c r="O713" s="2"/>
      <c r="P713" s="2"/>
      <c r="Q713" s="2"/>
      <c r="R713" s="2"/>
      <c r="S713" s="2"/>
    </row>
    <row r="714" spans="1:19" ht="15.75" customHeight="1" x14ac:dyDescent="0.2">
      <c r="A714" s="2"/>
      <c r="B714" s="2"/>
      <c r="C714" s="2"/>
      <c r="D714" s="2"/>
      <c r="E714" s="2"/>
      <c r="F714" s="2"/>
      <c r="G714" s="2"/>
      <c r="H714" s="2"/>
      <c r="I714" s="2"/>
      <c r="J714" s="2"/>
      <c r="K714" s="2"/>
      <c r="L714" s="2"/>
      <c r="M714" s="2"/>
      <c r="N714" s="2"/>
      <c r="O714" s="2"/>
      <c r="P714" s="2"/>
      <c r="Q714" s="2"/>
      <c r="R714" s="2"/>
      <c r="S714" s="2"/>
    </row>
    <row r="715" spans="1:19" ht="15.75" customHeight="1" x14ac:dyDescent="0.2">
      <c r="A715" s="2"/>
      <c r="B715" s="2"/>
      <c r="C715" s="2"/>
      <c r="D715" s="2"/>
      <c r="E715" s="2"/>
      <c r="F715" s="2"/>
      <c r="G715" s="2"/>
      <c r="H715" s="2"/>
      <c r="I715" s="2"/>
      <c r="J715" s="2"/>
      <c r="K715" s="2"/>
      <c r="L715" s="2"/>
      <c r="M715" s="2"/>
      <c r="N715" s="2"/>
      <c r="O715" s="2"/>
      <c r="P715" s="2"/>
      <c r="Q715" s="2"/>
      <c r="R715" s="2"/>
      <c r="S715" s="2"/>
    </row>
    <row r="716" spans="1:19" ht="15.75" customHeight="1" x14ac:dyDescent="0.2">
      <c r="A716" s="2"/>
      <c r="B716" s="2"/>
      <c r="C716" s="2"/>
      <c r="D716" s="2"/>
      <c r="E716" s="2"/>
      <c r="F716" s="2"/>
      <c r="G716" s="2"/>
      <c r="H716" s="2"/>
      <c r="I716" s="2"/>
      <c r="J716" s="2"/>
      <c r="K716" s="2"/>
      <c r="L716" s="2"/>
      <c r="M716" s="2"/>
      <c r="N716" s="2"/>
      <c r="O716" s="2"/>
      <c r="P716" s="2"/>
      <c r="Q716" s="2"/>
      <c r="R716" s="2"/>
      <c r="S716" s="2"/>
    </row>
    <row r="717" spans="1:19" ht="15.75" customHeight="1" x14ac:dyDescent="0.2">
      <c r="A717" s="2"/>
      <c r="B717" s="2"/>
      <c r="C717" s="2"/>
      <c r="D717" s="2"/>
      <c r="E717" s="2"/>
      <c r="F717" s="2"/>
      <c r="G717" s="2"/>
      <c r="H717" s="2"/>
      <c r="I717" s="2"/>
      <c r="J717" s="2"/>
      <c r="K717" s="2"/>
      <c r="L717" s="2"/>
      <c r="M717" s="2"/>
      <c r="N717" s="2"/>
      <c r="O717" s="2"/>
      <c r="P717" s="2"/>
      <c r="Q717" s="2"/>
      <c r="R717" s="2"/>
      <c r="S717" s="2"/>
    </row>
    <row r="718" spans="1:19" ht="15.75" customHeight="1" x14ac:dyDescent="0.2">
      <c r="A718" s="2"/>
      <c r="B718" s="2"/>
      <c r="C718" s="2"/>
      <c r="D718" s="2"/>
      <c r="E718" s="2"/>
      <c r="F718" s="2"/>
      <c r="G718" s="2"/>
      <c r="H718" s="2"/>
      <c r="I718" s="2"/>
      <c r="J718" s="2"/>
      <c r="K718" s="2"/>
      <c r="L718" s="2"/>
      <c r="M718" s="2"/>
      <c r="N718" s="2"/>
      <c r="O718" s="2"/>
      <c r="P718" s="2"/>
      <c r="Q718" s="2"/>
      <c r="R718" s="2"/>
      <c r="S718" s="2"/>
    </row>
    <row r="719" spans="1:19" ht="15.75" customHeight="1" x14ac:dyDescent="0.2">
      <c r="A719" s="2"/>
      <c r="B719" s="2"/>
      <c r="C719" s="2"/>
      <c r="D719" s="2"/>
      <c r="E719" s="2"/>
      <c r="F719" s="2"/>
      <c r="G719" s="2"/>
      <c r="H719" s="2"/>
      <c r="I719" s="2"/>
      <c r="J719" s="2"/>
      <c r="K719" s="2"/>
      <c r="L719" s="2"/>
      <c r="M719" s="2"/>
      <c r="N719" s="2"/>
      <c r="O719" s="2"/>
      <c r="P719" s="2"/>
      <c r="Q719" s="2"/>
      <c r="R719" s="2"/>
      <c r="S719" s="2"/>
    </row>
    <row r="720" spans="1:19" ht="15.75" customHeight="1" x14ac:dyDescent="0.2">
      <c r="A720" s="2"/>
      <c r="B720" s="2"/>
      <c r="C720" s="2"/>
      <c r="D720" s="2"/>
      <c r="E720" s="2"/>
      <c r="F720" s="2"/>
      <c r="G720" s="2"/>
      <c r="H720" s="2"/>
      <c r="I720" s="2"/>
      <c r="J720" s="2"/>
      <c r="K720" s="2"/>
      <c r="L720" s="2"/>
      <c r="M720" s="2"/>
      <c r="N720" s="2"/>
      <c r="O720" s="2"/>
      <c r="P720" s="2"/>
      <c r="Q720" s="2"/>
      <c r="R720" s="2"/>
      <c r="S720" s="2"/>
    </row>
    <row r="721" spans="1:19" ht="15.75" customHeight="1" x14ac:dyDescent="0.2">
      <c r="A721" s="2"/>
      <c r="B721" s="2"/>
      <c r="C721" s="2"/>
      <c r="D721" s="2"/>
      <c r="E721" s="2"/>
      <c r="F721" s="2"/>
      <c r="G721" s="2"/>
      <c r="H721" s="2"/>
      <c r="I721" s="2"/>
      <c r="J721" s="2"/>
      <c r="K721" s="2"/>
      <c r="L721" s="2"/>
      <c r="M721" s="2"/>
      <c r="N721" s="2"/>
      <c r="O721" s="2"/>
      <c r="P721" s="2"/>
      <c r="Q721" s="2"/>
      <c r="R721" s="2"/>
      <c r="S721" s="2"/>
    </row>
    <row r="722" spans="1:19" ht="15.75" customHeight="1" x14ac:dyDescent="0.2">
      <c r="A722" s="2"/>
      <c r="B722" s="2"/>
      <c r="C722" s="2"/>
      <c r="D722" s="2"/>
      <c r="E722" s="2"/>
      <c r="F722" s="2"/>
      <c r="G722" s="2"/>
      <c r="H722" s="2"/>
      <c r="I722" s="2"/>
      <c r="J722" s="2"/>
      <c r="K722" s="2"/>
      <c r="L722" s="2"/>
      <c r="M722" s="2"/>
      <c r="N722" s="2"/>
      <c r="O722" s="2"/>
      <c r="P722" s="2"/>
      <c r="Q722" s="2"/>
      <c r="R722" s="2"/>
      <c r="S722" s="2"/>
    </row>
    <row r="723" spans="1:19" ht="15.75" customHeight="1" x14ac:dyDescent="0.2">
      <c r="A723" s="2"/>
      <c r="B723" s="2"/>
      <c r="C723" s="2"/>
      <c r="D723" s="2"/>
      <c r="E723" s="2"/>
      <c r="F723" s="2"/>
      <c r="G723" s="2"/>
      <c r="H723" s="2"/>
      <c r="I723" s="2"/>
      <c r="J723" s="2"/>
      <c r="K723" s="2"/>
      <c r="L723" s="2"/>
      <c r="M723" s="2"/>
      <c r="N723" s="2"/>
      <c r="O723" s="2"/>
      <c r="P723" s="2"/>
      <c r="Q723" s="2"/>
      <c r="R723" s="2"/>
      <c r="S723" s="2"/>
    </row>
    <row r="724" spans="1:19" ht="15.75" customHeight="1" x14ac:dyDescent="0.2">
      <c r="A724" s="2"/>
      <c r="B724" s="2"/>
      <c r="C724" s="2"/>
      <c r="D724" s="2"/>
      <c r="E724" s="2"/>
      <c r="F724" s="2"/>
      <c r="G724" s="2"/>
      <c r="H724" s="2"/>
      <c r="I724" s="2"/>
      <c r="J724" s="2"/>
      <c r="K724" s="2"/>
      <c r="L724" s="2"/>
      <c r="M724" s="2"/>
      <c r="N724" s="2"/>
      <c r="O724" s="2"/>
      <c r="P724" s="2"/>
      <c r="Q724" s="2"/>
      <c r="R724" s="2"/>
      <c r="S724" s="2"/>
    </row>
    <row r="725" spans="1:19" ht="15.75" customHeight="1" x14ac:dyDescent="0.2">
      <c r="A725" s="2"/>
      <c r="B725" s="2"/>
      <c r="C725" s="2"/>
      <c r="D725" s="2"/>
      <c r="E725" s="2"/>
      <c r="F725" s="2"/>
      <c r="G725" s="2"/>
      <c r="H725" s="2"/>
      <c r="I725" s="2"/>
      <c r="J725" s="2"/>
      <c r="K725" s="2"/>
      <c r="L725" s="2"/>
      <c r="M725" s="2"/>
      <c r="N725" s="2"/>
      <c r="O725" s="2"/>
      <c r="P725" s="2"/>
      <c r="Q725" s="2"/>
      <c r="R725" s="2"/>
      <c r="S725" s="2"/>
    </row>
    <row r="726" spans="1:19" ht="15.75" customHeight="1" x14ac:dyDescent="0.2">
      <c r="A726" s="2"/>
      <c r="B726" s="2"/>
      <c r="C726" s="2"/>
      <c r="D726" s="2"/>
      <c r="E726" s="2"/>
      <c r="F726" s="2"/>
      <c r="G726" s="2"/>
      <c r="H726" s="2"/>
      <c r="I726" s="2"/>
      <c r="J726" s="2"/>
      <c r="K726" s="2"/>
      <c r="L726" s="2"/>
      <c r="M726" s="2"/>
      <c r="N726" s="2"/>
      <c r="O726" s="2"/>
      <c r="P726" s="2"/>
      <c r="Q726" s="2"/>
      <c r="R726" s="2"/>
      <c r="S726" s="2"/>
    </row>
    <row r="727" spans="1:19" ht="15.75" customHeight="1" x14ac:dyDescent="0.2">
      <c r="A727" s="2"/>
      <c r="B727" s="2"/>
      <c r="C727" s="2"/>
      <c r="D727" s="2"/>
      <c r="E727" s="2"/>
      <c r="F727" s="2"/>
      <c r="G727" s="2"/>
      <c r="H727" s="2"/>
      <c r="I727" s="2"/>
      <c r="J727" s="2"/>
      <c r="K727" s="2"/>
      <c r="L727" s="2"/>
      <c r="M727" s="2"/>
      <c r="N727" s="2"/>
      <c r="O727" s="2"/>
      <c r="P727" s="2"/>
      <c r="Q727" s="2"/>
      <c r="R727" s="2"/>
      <c r="S727" s="2"/>
    </row>
    <row r="728" spans="1:19" ht="15.75" customHeight="1" x14ac:dyDescent="0.2">
      <c r="A728" s="2"/>
      <c r="B728" s="2"/>
      <c r="C728" s="2"/>
      <c r="D728" s="2"/>
      <c r="E728" s="2"/>
      <c r="F728" s="2"/>
      <c r="G728" s="2"/>
      <c r="H728" s="2"/>
      <c r="I728" s="2"/>
      <c r="J728" s="2"/>
      <c r="K728" s="2"/>
      <c r="L728" s="2"/>
      <c r="M728" s="2"/>
      <c r="N728" s="2"/>
      <c r="O728" s="2"/>
      <c r="P728" s="2"/>
      <c r="Q728" s="2"/>
      <c r="R728" s="2"/>
      <c r="S728" s="2"/>
    </row>
    <row r="729" spans="1:19" ht="15.75" customHeight="1" x14ac:dyDescent="0.2">
      <c r="A729" s="2"/>
      <c r="B729" s="2"/>
      <c r="C729" s="2"/>
      <c r="D729" s="2"/>
      <c r="E729" s="2"/>
      <c r="F729" s="2"/>
      <c r="G729" s="2"/>
      <c r="H729" s="2"/>
      <c r="I729" s="2"/>
      <c r="J729" s="2"/>
      <c r="K729" s="2"/>
      <c r="L729" s="2"/>
      <c r="M729" s="2"/>
      <c r="N729" s="2"/>
      <c r="O729" s="2"/>
      <c r="P729" s="2"/>
      <c r="Q729" s="2"/>
      <c r="R729" s="2"/>
      <c r="S729" s="2"/>
    </row>
    <row r="730" spans="1:19" ht="15.75" customHeight="1" x14ac:dyDescent="0.2">
      <c r="A730" s="2"/>
      <c r="B730" s="2"/>
      <c r="C730" s="2"/>
      <c r="D730" s="2"/>
      <c r="E730" s="2"/>
      <c r="F730" s="2"/>
      <c r="G730" s="2"/>
      <c r="H730" s="2"/>
      <c r="I730" s="2"/>
      <c r="J730" s="2"/>
      <c r="K730" s="2"/>
      <c r="L730" s="2"/>
      <c r="M730" s="2"/>
      <c r="N730" s="2"/>
      <c r="O730" s="2"/>
      <c r="P730" s="2"/>
      <c r="Q730" s="2"/>
      <c r="R730" s="2"/>
      <c r="S730" s="2"/>
    </row>
    <row r="731" spans="1:19" ht="15.75" customHeight="1" x14ac:dyDescent="0.2">
      <c r="A731" s="2"/>
      <c r="B731" s="2"/>
      <c r="C731" s="2"/>
      <c r="D731" s="2"/>
      <c r="E731" s="2"/>
      <c r="F731" s="2"/>
      <c r="G731" s="2"/>
      <c r="H731" s="2"/>
      <c r="I731" s="2"/>
      <c r="J731" s="2"/>
      <c r="K731" s="2"/>
      <c r="L731" s="2"/>
      <c r="M731" s="2"/>
      <c r="N731" s="2"/>
      <c r="O731" s="2"/>
      <c r="P731" s="2"/>
      <c r="Q731" s="2"/>
      <c r="R731" s="2"/>
      <c r="S731" s="2"/>
    </row>
    <row r="732" spans="1:19" ht="15.75" customHeight="1" x14ac:dyDescent="0.2">
      <c r="A732" s="2"/>
      <c r="B732" s="2"/>
      <c r="C732" s="2"/>
      <c r="D732" s="2"/>
      <c r="E732" s="2"/>
      <c r="F732" s="2"/>
      <c r="G732" s="2"/>
      <c r="H732" s="2"/>
      <c r="I732" s="2"/>
      <c r="J732" s="2"/>
      <c r="K732" s="2"/>
      <c r="L732" s="2"/>
      <c r="M732" s="2"/>
      <c r="N732" s="2"/>
      <c r="O732" s="2"/>
      <c r="P732" s="2"/>
      <c r="Q732" s="2"/>
      <c r="R732" s="2"/>
      <c r="S732" s="2"/>
    </row>
    <row r="733" spans="1:19" ht="15.75" customHeight="1" x14ac:dyDescent="0.2">
      <c r="A733" s="2"/>
      <c r="B733" s="2"/>
      <c r="C733" s="2"/>
      <c r="D733" s="2"/>
      <c r="E733" s="2"/>
      <c r="F733" s="2"/>
      <c r="G733" s="2"/>
      <c r="H733" s="2"/>
      <c r="I733" s="2"/>
      <c r="J733" s="2"/>
      <c r="K733" s="2"/>
      <c r="L733" s="2"/>
      <c r="M733" s="2"/>
      <c r="N733" s="2"/>
      <c r="O733" s="2"/>
      <c r="P733" s="2"/>
      <c r="Q733" s="2"/>
      <c r="R733" s="2"/>
      <c r="S733" s="2"/>
    </row>
    <row r="734" spans="1:19" ht="15.75" customHeight="1" x14ac:dyDescent="0.2">
      <c r="A734" s="2"/>
      <c r="B734" s="2"/>
      <c r="C734" s="2"/>
      <c r="D734" s="2"/>
      <c r="E734" s="2"/>
      <c r="F734" s="2"/>
      <c r="G734" s="2"/>
      <c r="H734" s="2"/>
      <c r="I734" s="2"/>
      <c r="J734" s="2"/>
      <c r="K734" s="2"/>
      <c r="L734" s="2"/>
      <c r="M734" s="2"/>
      <c r="N734" s="2"/>
      <c r="O734" s="2"/>
      <c r="P734" s="2"/>
      <c r="Q734" s="2"/>
      <c r="R734" s="2"/>
      <c r="S734" s="2"/>
    </row>
    <row r="735" spans="1:19" ht="15.75" customHeight="1" x14ac:dyDescent="0.2">
      <c r="A735" s="2"/>
      <c r="B735" s="2"/>
      <c r="C735" s="2"/>
      <c r="D735" s="2"/>
      <c r="E735" s="2"/>
      <c r="F735" s="2"/>
      <c r="G735" s="2"/>
      <c r="H735" s="2"/>
      <c r="I735" s="2"/>
      <c r="J735" s="2"/>
      <c r="K735" s="2"/>
      <c r="L735" s="2"/>
      <c r="M735" s="2"/>
      <c r="N735" s="2"/>
      <c r="O735" s="2"/>
      <c r="P735" s="2"/>
      <c r="Q735" s="2"/>
      <c r="R735" s="2"/>
      <c r="S735" s="2"/>
    </row>
    <row r="736" spans="1:19" ht="15.75" customHeight="1" x14ac:dyDescent="0.2">
      <c r="A736" s="2"/>
      <c r="B736" s="2"/>
      <c r="C736" s="2"/>
      <c r="D736" s="2"/>
      <c r="E736" s="2"/>
      <c r="F736" s="2"/>
      <c r="G736" s="2"/>
      <c r="H736" s="2"/>
      <c r="I736" s="2"/>
      <c r="J736" s="2"/>
      <c r="K736" s="2"/>
      <c r="L736" s="2"/>
      <c r="M736" s="2"/>
      <c r="N736" s="2"/>
      <c r="O736" s="2"/>
      <c r="P736" s="2"/>
      <c r="Q736" s="2"/>
      <c r="R736" s="2"/>
      <c r="S736" s="2"/>
    </row>
    <row r="737" spans="1:19" ht="15.75" customHeight="1" x14ac:dyDescent="0.2">
      <c r="A737" s="2"/>
      <c r="B737" s="2"/>
      <c r="C737" s="2"/>
      <c r="D737" s="2"/>
      <c r="E737" s="2"/>
      <c r="F737" s="2"/>
      <c r="G737" s="2"/>
      <c r="H737" s="2"/>
      <c r="I737" s="2"/>
      <c r="J737" s="2"/>
      <c r="K737" s="2"/>
      <c r="L737" s="2"/>
      <c r="M737" s="2"/>
      <c r="N737" s="2"/>
      <c r="O737" s="2"/>
      <c r="P737" s="2"/>
      <c r="Q737" s="2"/>
      <c r="R737" s="2"/>
      <c r="S737" s="2"/>
    </row>
    <row r="738" spans="1:19" ht="15.75" customHeight="1" x14ac:dyDescent="0.2">
      <c r="A738" s="2"/>
      <c r="B738" s="2"/>
      <c r="C738" s="2"/>
      <c r="D738" s="2"/>
      <c r="E738" s="2"/>
      <c r="F738" s="2"/>
      <c r="G738" s="2"/>
      <c r="H738" s="2"/>
      <c r="I738" s="2"/>
      <c r="J738" s="2"/>
      <c r="K738" s="2"/>
      <c r="L738" s="2"/>
      <c r="M738" s="2"/>
      <c r="N738" s="2"/>
      <c r="O738" s="2"/>
      <c r="P738" s="2"/>
      <c r="Q738" s="2"/>
      <c r="R738" s="2"/>
      <c r="S738" s="2"/>
    </row>
    <row r="739" spans="1:19" ht="15.75" customHeight="1" x14ac:dyDescent="0.2">
      <c r="A739" s="2"/>
      <c r="B739" s="2"/>
      <c r="C739" s="2"/>
      <c r="D739" s="2"/>
      <c r="E739" s="2"/>
      <c r="F739" s="2"/>
      <c r="G739" s="2"/>
      <c r="H739" s="2"/>
      <c r="I739" s="2"/>
      <c r="J739" s="2"/>
      <c r="K739" s="2"/>
      <c r="L739" s="2"/>
      <c r="M739" s="2"/>
      <c r="N739" s="2"/>
      <c r="O739" s="2"/>
      <c r="P739" s="2"/>
      <c r="Q739" s="2"/>
      <c r="R739" s="2"/>
      <c r="S739" s="2"/>
    </row>
    <row r="740" spans="1:19" ht="15.75" customHeight="1" x14ac:dyDescent="0.2">
      <c r="A740" s="2"/>
      <c r="B740" s="2"/>
      <c r="C740" s="2"/>
      <c r="D740" s="2"/>
      <c r="E740" s="2"/>
      <c r="F740" s="2"/>
      <c r="G740" s="2"/>
      <c r="H740" s="2"/>
      <c r="I740" s="2"/>
      <c r="J740" s="2"/>
      <c r="K740" s="2"/>
      <c r="L740" s="2"/>
      <c r="M740" s="2"/>
      <c r="N740" s="2"/>
      <c r="O740" s="2"/>
      <c r="P740" s="2"/>
      <c r="Q740" s="2"/>
      <c r="R740" s="2"/>
      <c r="S740" s="2"/>
    </row>
    <row r="741" spans="1:19" ht="15.75" customHeight="1" x14ac:dyDescent="0.2">
      <c r="A741" s="2"/>
      <c r="B741" s="2"/>
      <c r="C741" s="2"/>
      <c r="D741" s="2"/>
      <c r="E741" s="2"/>
      <c r="F741" s="2"/>
      <c r="G741" s="2"/>
      <c r="H741" s="2"/>
      <c r="I741" s="2"/>
      <c r="J741" s="2"/>
      <c r="K741" s="2"/>
      <c r="L741" s="2"/>
      <c r="M741" s="2"/>
      <c r="N741" s="2"/>
      <c r="O741" s="2"/>
      <c r="P741" s="2"/>
      <c r="Q741" s="2"/>
      <c r="R741" s="2"/>
      <c r="S741" s="2"/>
    </row>
    <row r="742" spans="1:19" ht="15.75" customHeight="1" x14ac:dyDescent="0.2">
      <c r="A742" s="2"/>
      <c r="B742" s="2"/>
      <c r="C742" s="2"/>
      <c r="D742" s="2"/>
      <c r="E742" s="2"/>
      <c r="F742" s="2"/>
      <c r="G742" s="2"/>
      <c r="H742" s="2"/>
      <c r="I742" s="2"/>
      <c r="J742" s="2"/>
      <c r="K742" s="2"/>
      <c r="L742" s="2"/>
      <c r="M742" s="2"/>
      <c r="N742" s="2"/>
      <c r="O742" s="2"/>
      <c r="P742" s="2"/>
      <c r="Q742" s="2"/>
      <c r="R742" s="2"/>
      <c r="S742" s="2"/>
    </row>
    <row r="743" spans="1:19" ht="15.75" customHeight="1" x14ac:dyDescent="0.2">
      <c r="A743" s="2"/>
      <c r="B743" s="2"/>
      <c r="C743" s="2"/>
      <c r="D743" s="2"/>
      <c r="E743" s="2"/>
      <c r="F743" s="2"/>
      <c r="G743" s="2"/>
      <c r="H743" s="2"/>
      <c r="I743" s="2"/>
      <c r="J743" s="2"/>
      <c r="K743" s="2"/>
      <c r="L743" s="2"/>
      <c r="M743" s="2"/>
      <c r="N743" s="2"/>
      <c r="O743" s="2"/>
      <c r="P743" s="2"/>
      <c r="Q743" s="2"/>
      <c r="R743" s="2"/>
      <c r="S743" s="2"/>
    </row>
    <row r="744" spans="1:19" ht="15.75" customHeight="1" x14ac:dyDescent="0.2">
      <c r="A744" s="2"/>
      <c r="B744" s="2"/>
      <c r="C744" s="2"/>
      <c r="D744" s="2"/>
      <c r="E744" s="2"/>
      <c r="F744" s="2"/>
      <c r="G744" s="2"/>
      <c r="H744" s="2"/>
      <c r="I744" s="2"/>
      <c r="J744" s="2"/>
      <c r="K744" s="2"/>
      <c r="L744" s="2"/>
      <c r="M744" s="2"/>
      <c r="N744" s="2"/>
      <c r="O744" s="2"/>
      <c r="P744" s="2"/>
      <c r="Q744" s="2"/>
      <c r="R744" s="2"/>
      <c r="S744" s="2"/>
    </row>
    <row r="745" spans="1:19" ht="15.75" customHeight="1" x14ac:dyDescent="0.2">
      <c r="A745" s="2"/>
      <c r="B745" s="2"/>
      <c r="C745" s="2"/>
      <c r="D745" s="2"/>
      <c r="E745" s="2"/>
      <c r="F745" s="2"/>
      <c r="G745" s="2"/>
      <c r="H745" s="2"/>
      <c r="I745" s="2"/>
      <c r="J745" s="2"/>
      <c r="K745" s="2"/>
      <c r="L745" s="2"/>
      <c r="M745" s="2"/>
      <c r="N745" s="2"/>
      <c r="O745" s="2"/>
      <c r="P745" s="2"/>
      <c r="Q745" s="2"/>
      <c r="R745" s="2"/>
      <c r="S745" s="2"/>
    </row>
    <row r="746" spans="1:19" ht="15.75" customHeight="1" x14ac:dyDescent="0.2">
      <c r="A746" s="2"/>
      <c r="B746" s="2"/>
      <c r="C746" s="2"/>
      <c r="D746" s="2"/>
      <c r="E746" s="2"/>
      <c r="F746" s="2"/>
      <c r="G746" s="2"/>
      <c r="H746" s="2"/>
      <c r="I746" s="2"/>
      <c r="J746" s="2"/>
      <c r="K746" s="2"/>
      <c r="L746" s="2"/>
      <c r="M746" s="2"/>
      <c r="N746" s="2"/>
      <c r="O746" s="2"/>
      <c r="P746" s="2"/>
      <c r="Q746" s="2"/>
      <c r="R746" s="2"/>
      <c r="S746" s="2"/>
    </row>
    <row r="747" spans="1:19" ht="15.75" customHeight="1" x14ac:dyDescent="0.2">
      <c r="A747" s="2"/>
      <c r="B747" s="2"/>
      <c r="C747" s="2"/>
      <c r="D747" s="2"/>
      <c r="E747" s="2"/>
      <c r="F747" s="2"/>
      <c r="G747" s="2"/>
      <c r="H747" s="2"/>
      <c r="I747" s="2"/>
      <c r="J747" s="2"/>
      <c r="K747" s="2"/>
      <c r="L747" s="2"/>
      <c r="M747" s="2"/>
      <c r="N747" s="2"/>
      <c r="O747" s="2"/>
      <c r="P747" s="2"/>
      <c r="Q747" s="2"/>
      <c r="R747" s="2"/>
      <c r="S747" s="2"/>
    </row>
    <row r="748" spans="1:19" ht="15.75" customHeight="1" x14ac:dyDescent="0.2">
      <c r="A748" s="2"/>
      <c r="B748" s="2"/>
      <c r="C748" s="2"/>
      <c r="D748" s="2"/>
      <c r="E748" s="2"/>
      <c r="F748" s="2"/>
      <c r="G748" s="2"/>
      <c r="H748" s="2"/>
      <c r="I748" s="2"/>
      <c r="J748" s="2"/>
      <c r="K748" s="2"/>
      <c r="L748" s="2"/>
      <c r="M748" s="2"/>
      <c r="N748" s="2"/>
      <c r="O748" s="2"/>
      <c r="P748" s="2"/>
      <c r="Q748" s="2"/>
      <c r="R748" s="2"/>
      <c r="S748" s="2"/>
    </row>
    <row r="749" spans="1:19" ht="15.75" customHeight="1" x14ac:dyDescent="0.2">
      <c r="A749" s="2"/>
      <c r="B749" s="2"/>
      <c r="C749" s="2"/>
      <c r="D749" s="2"/>
      <c r="E749" s="2"/>
      <c r="F749" s="2"/>
      <c r="G749" s="2"/>
      <c r="H749" s="2"/>
      <c r="I749" s="2"/>
      <c r="J749" s="2"/>
      <c r="K749" s="2"/>
      <c r="L749" s="2"/>
      <c r="M749" s="2"/>
      <c r="N749" s="2"/>
      <c r="O749" s="2"/>
      <c r="P749" s="2"/>
      <c r="Q749" s="2"/>
      <c r="R749" s="2"/>
      <c r="S749" s="2"/>
    </row>
    <row r="750" spans="1:19" ht="15.75" customHeight="1" x14ac:dyDescent="0.2">
      <c r="A750" s="2"/>
      <c r="B750" s="2"/>
      <c r="C750" s="2"/>
      <c r="D750" s="2"/>
      <c r="E750" s="2"/>
      <c r="F750" s="2"/>
      <c r="G750" s="2"/>
      <c r="H750" s="2"/>
      <c r="I750" s="2"/>
      <c r="J750" s="2"/>
      <c r="K750" s="2"/>
      <c r="L750" s="2"/>
      <c r="M750" s="2"/>
      <c r="N750" s="2"/>
      <c r="O750" s="2"/>
      <c r="P750" s="2"/>
      <c r="Q750" s="2"/>
      <c r="R750" s="2"/>
      <c r="S750" s="2"/>
    </row>
    <row r="751" spans="1:19" ht="15.75" customHeight="1" x14ac:dyDescent="0.2">
      <c r="A751" s="2"/>
      <c r="B751" s="2"/>
      <c r="C751" s="2"/>
      <c r="D751" s="2"/>
      <c r="E751" s="2"/>
      <c r="F751" s="2"/>
      <c r="G751" s="2"/>
      <c r="H751" s="2"/>
      <c r="I751" s="2"/>
      <c r="J751" s="2"/>
      <c r="K751" s="2"/>
      <c r="L751" s="2"/>
      <c r="M751" s="2"/>
      <c r="N751" s="2"/>
      <c r="O751" s="2"/>
      <c r="P751" s="2"/>
      <c r="Q751" s="2"/>
      <c r="R751" s="2"/>
      <c r="S751" s="2"/>
    </row>
    <row r="752" spans="1:19" ht="15.75" customHeight="1" x14ac:dyDescent="0.2">
      <c r="A752" s="2"/>
      <c r="B752" s="2"/>
      <c r="C752" s="2"/>
      <c r="D752" s="2"/>
      <c r="E752" s="2"/>
      <c r="F752" s="2"/>
      <c r="G752" s="2"/>
      <c r="H752" s="2"/>
      <c r="I752" s="2"/>
      <c r="J752" s="2"/>
      <c r="K752" s="2"/>
      <c r="L752" s="2"/>
      <c r="M752" s="2"/>
      <c r="N752" s="2"/>
      <c r="O752" s="2"/>
      <c r="P752" s="2"/>
      <c r="Q752" s="2"/>
      <c r="R752" s="2"/>
      <c r="S752" s="2"/>
    </row>
    <row r="753" spans="1:19" ht="15.75" customHeight="1" x14ac:dyDescent="0.2">
      <c r="A753" s="2"/>
      <c r="B753" s="2"/>
      <c r="C753" s="2"/>
      <c r="D753" s="2"/>
      <c r="E753" s="2"/>
      <c r="F753" s="2"/>
      <c r="G753" s="2"/>
      <c r="H753" s="2"/>
      <c r="I753" s="2"/>
      <c r="J753" s="2"/>
      <c r="K753" s="2"/>
      <c r="L753" s="2"/>
      <c r="M753" s="2"/>
      <c r="N753" s="2"/>
      <c r="O753" s="2"/>
      <c r="P753" s="2"/>
      <c r="Q753" s="2"/>
      <c r="R753" s="2"/>
      <c r="S753" s="2"/>
    </row>
    <row r="754" spans="1:19" ht="15.75" customHeight="1" x14ac:dyDescent="0.2">
      <c r="A754" s="2"/>
      <c r="B754" s="2"/>
      <c r="C754" s="2"/>
      <c r="D754" s="2"/>
      <c r="E754" s="2"/>
      <c r="F754" s="2"/>
      <c r="G754" s="2"/>
      <c r="H754" s="2"/>
      <c r="I754" s="2"/>
      <c r="J754" s="2"/>
      <c r="K754" s="2"/>
      <c r="L754" s="2"/>
      <c r="M754" s="2"/>
      <c r="N754" s="2"/>
      <c r="O754" s="2"/>
      <c r="P754" s="2"/>
      <c r="Q754" s="2"/>
      <c r="R754" s="2"/>
      <c r="S754" s="2"/>
    </row>
    <row r="755" spans="1:19" ht="15.75" customHeight="1" x14ac:dyDescent="0.2">
      <c r="A755" s="2"/>
      <c r="B755" s="2"/>
      <c r="C755" s="2"/>
      <c r="D755" s="2"/>
      <c r="E755" s="2"/>
      <c r="F755" s="2"/>
      <c r="G755" s="2"/>
      <c r="H755" s="2"/>
      <c r="I755" s="2"/>
      <c r="J755" s="2"/>
      <c r="K755" s="2"/>
      <c r="L755" s="2"/>
      <c r="M755" s="2"/>
      <c r="N755" s="2"/>
      <c r="O755" s="2"/>
      <c r="P755" s="2"/>
      <c r="Q755" s="2"/>
      <c r="R755" s="2"/>
      <c r="S755" s="2"/>
    </row>
    <row r="756" spans="1:19" ht="15.75" customHeight="1" x14ac:dyDescent="0.2">
      <c r="A756" s="2"/>
      <c r="B756" s="2"/>
      <c r="C756" s="2"/>
      <c r="D756" s="2"/>
      <c r="E756" s="2"/>
      <c r="F756" s="2"/>
      <c r="G756" s="2"/>
      <c r="H756" s="2"/>
      <c r="I756" s="2"/>
      <c r="J756" s="2"/>
      <c r="K756" s="2"/>
      <c r="L756" s="2"/>
      <c r="M756" s="2"/>
      <c r="N756" s="2"/>
      <c r="O756" s="2"/>
      <c r="P756" s="2"/>
      <c r="Q756" s="2"/>
      <c r="R756" s="2"/>
      <c r="S756" s="2"/>
    </row>
    <row r="757" spans="1:19" ht="15.75" customHeight="1" x14ac:dyDescent="0.2">
      <c r="A757" s="2"/>
      <c r="B757" s="2"/>
      <c r="C757" s="2"/>
      <c r="D757" s="2"/>
      <c r="E757" s="2"/>
      <c r="F757" s="2"/>
      <c r="G757" s="2"/>
      <c r="H757" s="2"/>
      <c r="I757" s="2"/>
      <c r="J757" s="2"/>
      <c r="K757" s="2"/>
      <c r="L757" s="2"/>
      <c r="M757" s="2"/>
      <c r="N757" s="2"/>
      <c r="O757" s="2"/>
      <c r="P757" s="2"/>
      <c r="Q757" s="2"/>
      <c r="R757" s="2"/>
      <c r="S757" s="2"/>
    </row>
    <row r="758" spans="1:19" ht="15.75" customHeight="1" x14ac:dyDescent="0.2">
      <c r="A758" s="2"/>
      <c r="B758" s="2"/>
      <c r="C758" s="2"/>
      <c r="D758" s="2"/>
      <c r="E758" s="2"/>
      <c r="F758" s="2"/>
      <c r="G758" s="2"/>
      <c r="H758" s="2"/>
      <c r="I758" s="2"/>
      <c r="J758" s="2"/>
      <c r="K758" s="2"/>
      <c r="L758" s="2"/>
      <c r="M758" s="2"/>
      <c r="N758" s="2"/>
      <c r="O758" s="2"/>
      <c r="P758" s="2"/>
      <c r="Q758" s="2"/>
      <c r="R758" s="2"/>
      <c r="S758" s="2"/>
    </row>
    <row r="759" spans="1:19" ht="15.75" customHeight="1" x14ac:dyDescent="0.2">
      <c r="A759" s="2"/>
      <c r="B759" s="2"/>
      <c r="C759" s="2"/>
      <c r="D759" s="2"/>
      <c r="E759" s="2"/>
      <c r="F759" s="2"/>
      <c r="G759" s="2"/>
      <c r="H759" s="2"/>
      <c r="I759" s="2"/>
      <c r="J759" s="2"/>
      <c r="K759" s="2"/>
      <c r="L759" s="2"/>
      <c r="M759" s="2"/>
      <c r="N759" s="2"/>
      <c r="O759" s="2"/>
      <c r="P759" s="2"/>
      <c r="Q759" s="2"/>
      <c r="R759" s="2"/>
      <c r="S759" s="2"/>
    </row>
    <row r="760" spans="1:19" ht="15.75" customHeight="1" x14ac:dyDescent="0.2">
      <c r="A760" s="2"/>
      <c r="B760" s="2"/>
      <c r="C760" s="2"/>
      <c r="D760" s="2"/>
      <c r="E760" s="2"/>
      <c r="F760" s="2"/>
      <c r="G760" s="2"/>
      <c r="H760" s="2"/>
      <c r="I760" s="2"/>
      <c r="J760" s="2"/>
      <c r="K760" s="2"/>
      <c r="L760" s="2"/>
      <c r="M760" s="2"/>
      <c r="N760" s="2"/>
      <c r="O760" s="2"/>
      <c r="P760" s="2"/>
      <c r="Q760" s="2"/>
      <c r="R760" s="2"/>
      <c r="S760" s="2"/>
    </row>
    <row r="761" spans="1:19" ht="15.75" customHeight="1" x14ac:dyDescent="0.2">
      <c r="A761" s="2"/>
      <c r="B761" s="2"/>
      <c r="C761" s="2"/>
      <c r="D761" s="2"/>
      <c r="E761" s="2"/>
      <c r="F761" s="2"/>
      <c r="G761" s="2"/>
      <c r="H761" s="2"/>
      <c r="I761" s="2"/>
      <c r="J761" s="2"/>
      <c r="K761" s="2"/>
      <c r="L761" s="2"/>
      <c r="M761" s="2"/>
      <c r="N761" s="2"/>
      <c r="O761" s="2"/>
      <c r="P761" s="2"/>
      <c r="Q761" s="2"/>
      <c r="R761" s="2"/>
      <c r="S761" s="2"/>
    </row>
    <row r="762" spans="1:19" ht="15.75" customHeight="1" x14ac:dyDescent="0.2">
      <c r="A762" s="2"/>
      <c r="B762" s="2"/>
      <c r="C762" s="2"/>
      <c r="D762" s="2"/>
      <c r="E762" s="2"/>
      <c r="F762" s="2"/>
      <c r="G762" s="2"/>
      <c r="H762" s="2"/>
      <c r="I762" s="2"/>
      <c r="J762" s="2"/>
      <c r="K762" s="2"/>
      <c r="L762" s="2"/>
      <c r="M762" s="2"/>
      <c r="N762" s="2"/>
      <c r="O762" s="2"/>
      <c r="P762" s="2"/>
      <c r="Q762" s="2"/>
      <c r="R762" s="2"/>
      <c r="S762" s="2"/>
    </row>
    <row r="763" spans="1:19" ht="15.75" customHeight="1" x14ac:dyDescent="0.2">
      <c r="A763" s="2"/>
      <c r="B763" s="2"/>
      <c r="C763" s="2"/>
      <c r="D763" s="2"/>
      <c r="E763" s="2"/>
      <c r="F763" s="2"/>
      <c r="G763" s="2"/>
      <c r="H763" s="2"/>
      <c r="I763" s="2"/>
      <c r="J763" s="2"/>
      <c r="K763" s="2"/>
      <c r="L763" s="2"/>
      <c r="M763" s="2"/>
      <c r="N763" s="2"/>
      <c r="O763" s="2"/>
      <c r="P763" s="2"/>
      <c r="Q763" s="2"/>
      <c r="R763" s="2"/>
      <c r="S763" s="2"/>
    </row>
    <row r="764" spans="1:19" ht="15.75" customHeight="1" x14ac:dyDescent="0.2">
      <c r="A764" s="2"/>
      <c r="B764" s="2"/>
      <c r="C764" s="2"/>
      <c r="D764" s="2"/>
      <c r="E764" s="2"/>
      <c r="F764" s="2"/>
      <c r="G764" s="2"/>
      <c r="H764" s="2"/>
      <c r="I764" s="2"/>
      <c r="J764" s="2"/>
      <c r="K764" s="2"/>
      <c r="L764" s="2"/>
      <c r="M764" s="2"/>
      <c r="N764" s="2"/>
      <c r="O764" s="2"/>
      <c r="P764" s="2"/>
      <c r="Q764" s="2"/>
      <c r="R764" s="2"/>
      <c r="S764" s="2"/>
    </row>
    <row r="765" spans="1:19" ht="15.75" customHeight="1" x14ac:dyDescent="0.2">
      <c r="A765" s="2"/>
      <c r="B765" s="2"/>
      <c r="C765" s="2"/>
      <c r="D765" s="2"/>
      <c r="E765" s="2"/>
      <c r="F765" s="2"/>
      <c r="G765" s="2"/>
      <c r="H765" s="2"/>
      <c r="I765" s="2"/>
      <c r="J765" s="2"/>
      <c r="K765" s="2"/>
      <c r="L765" s="2"/>
      <c r="M765" s="2"/>
      <c r="N765" s="2"/>
      <c r="O765" s="2"/>
      <c r="P765" s="2"/>
      <c r="Q765" s="2"/>
      <c r="R765" s="2"/>
      <c r="S765" s="2"/>
    </row>
    <row r="766" spans="1:19" ht="15.75" customHeight="1" x14ac:dyDescent="0.2">
      <c r="A766" s="2"/>
      <c r="B766" s="2"/>
      <c r="C766" s="2"/>
      <c r="D766" s="2"/>
      <c r="E766" s="2"/>
      <c r="F766" s="2"/>
      <c r="G766" s="2"/>
      <c r="H766" s="2"/>
      <c r="I766" s="2"/>
      <c r="J766" s="2"/>
      <c r="K766" s="2"/>
      <c r="L766" s="2"/>
      <c r="M766" s="2"/>
      <c r="N766" s="2"/>
      <c r="O766" s="2"/>
      <c r="P766" s="2"/>
      <c r="Q766" s="2"/>
      <c r="R766" s="2"/>
      <c r="S766" s="2"/>
    </row>
    <row r="767" spans="1:19" ht="15.75" customHeight="1" x14ac:dyDescent="0.2">
      <c r="A767" s="2"/>
      <c r="B767" s="2"/>
      <c r="C767" s="2"/>
      <c r="D767" s="2"/>
      <c r="E767" s="2"/>
      <c r="F767" s="2"/>
      <c r="G767" s="2"/>
      <c r="H767" s="2"/>
      <c r="I767" s="2"/>
      <c r="J767" s="2"/>
      <c r="K767" s="2"/>
      <c r="L767" s="2"/>
      <c r="M767" s="2"/>
      <c r="N767" s="2"/>
      <c r="O767" s="2"/>
      <c r="P767" s="2"/>
      <c r="Q767" s="2"/>
      <c r="R767" s="2"/>
      <c r="S767" s="2"/>
    </row>
    <row r="768" spans="1:19" ht="15.75" customHeight="1" x14ac:dyDescent="0.2">
      <c r="A768" s="2"/>
      <c r="B768" s="2"/>
      <c r="C768" s="2"/>
      <c r="D768" s="2"/>
      <c r="E768" s="2"/>
      <c r="F768" s="2"/>
      <c r="G768" s="2"/>
      <c r="H768" s="2"/>
      <c r="I768" s="2"/>
      <c r="J768" s="2"/>
      <c r="K768" s="2"/>
      <c r="L768" s="2"/>
      <c r="M768" s="2"/>
      <c r="N768" s="2"/>
      <c r="O768" s="2"/>
      <c r="P768" s="2"/>
      <c r="Q768" s="2"/>
      <c r="R768" s="2"/>
      <c r="S768" s="2"/>
    </row>
    <row r="769" spans="1:19" ht="15.75" customHeight="1" x14ac:dyDescent="0.2">
      <c r="A769" s="2"/>
      <c r="B769" s="2"/>
      <c r="C769" s="2"/>
      <c r="D769" s="2"/>
      <c r="E769" s="2"/>
      <c r="F769" s="2"/>
      <c r="G769" s="2"/>
      <c r="H769" s="2"/>
      <c r="I769" s="2"/>
      <c r="J769" s="2"/>
      <c r="K769" s="2"/>
      <c r="L769" s="2"/>
      <c r="M769" s="2"/>
      <c r="N769" s="2"/>
      <c r="O769" s="2"/>
      <c r="P769" s="2"/>
      <c r="Q769" s="2"/>
      <c r="R769" s="2"/>
      <c r="S769" s="2"/>
    </row>
    <row r="770" spans="1:19" ht="15.75" customHeight="1" x14ac:dyDescent="0.2">
      <c r="A770" s="2"/>
      <c r="B770" s="2"/>
      <c r="C770" s="2"/>
      <c r="D770" s="2"/>
      <c r="E770" s="2"/>
      <c r="F770" s="2"/>
      <c r="G770" s="2"/>
      <c r="H770" s="2"/>
      <c r="I770" s="2"/>
      <c r="J770" s="2"/>
      <c r="K770" s="2"/>
      <c r="L770" s="2"/>
      <c r="M770" s="2"/>
      <c r="N770" s="2"/>
      <c r="O770" s="2"/>
      <c r="P770" s="2"/>
      <c r="Q770" s="2"/>
      <c r="R770" s="2"/>
      <c r="S770" s="2"/>
    </row>
    <row r="771" spans="1:19" ht="15.75" customHeight="1" x14ac:dyDescent="0.2">
      <c r="A771" s="2"/>
      <c r="B771" s="2"/>
      <c r="C771" s="2"/>
      <c r="D771" s="2"/>
      <c r="E771" s="2"/>
      <c r="F771" s="2"/>
      <c r="G771" s="2"/>
      <c r="H771" s="2"/>
      <c r="I771" s="2"/>
      <c r="J771" s="2"/>
      <c r="K771" s="2"/>
      <c r="L771" s="2"/>
      <c r="M771" s="2"/>
      <c r="N771" s="2"/>
      <c r="O771" s="2"/>
      <c r="P771" s="2"/>
      <c r="Q771" s="2"/>
      <c r="R771" s="2"/>
      <c r="S771" s="2"/>
    </row>
    <row r="772" spans="1:19" ht="15.75" customHeight="1" x14ac:dyDescent="0.2">
      <c r="A772" s="2"/>
      <c r="B772" s="2"/>
      <c r="C772" s="2"/>
      <c r="D772" s="2"/>
      <c r="E772" s="2"/>
      <c r="F772" s="2"/>
      <c r="G772" s="2"/>
      <c r="H772" s="2"/>
      <c r="I772" s="2"/>
      <c r="J772" s="2"/>
      <c r="K772" s="2"/>
      <c r="L772" s="2"/>
      <c r="M772" s="2"/>
      <c r="N772" s="2"/>
      <c r="O772" s="2"/>
      <c r="P772" s="2"/>
      <c r="Q772" s="2"/>
      <c r="R772" s="2"/>
      <c r="S772" s="2"/>
    </row>
    <row r="773" spans="1:19" ht="15.75" customHeight="1" x14ac:dyDescent="0.2">
      <c r="A773" s="2"/>
      <c r="B773" s="2"/>
      <c r="C773" s="2"/>
      <c r="D773" s="2"/>
      <c r="E773" s="2"/>
      <c r="F773" s="2"/>
      <c r="G773" s="2"/>
      <c r="H773" s="2"/>
      <c r="I773" s="2"/>
      <c r="J773" s="2"/>
      <c r="K773" s="2"/>
      <c r="L773" s="2"/>
      <c r="M773" s="2"/>
      <c r="N773" s="2"/>
      <c r="O773" s="2"/>
      <c r="P773" s="2"/>
      <c r="Q773" s="2"/>
      <c r="R773" s="2"/>
      <c r="S773" s="2"/>
    </row>
    <row r="774" spans="1:19" ht="15.75" customHeight="1" x14ac:dyDescent="0.2">
      <c r="A774" s="2"/>
      <c r="B774" s="2"/>
      <c r="C774" s="2"/>
      <c r="D774" s="2"/>
      <c r="E774" s="2"/>
      <c r="F774" s="2"/>
      <c r="G774" s="2"/>
      <c r="H774" s="2"/>
      <c r="I774" s="2"/>
      <c r="J774" s="2"/>
      <c r="K774" s="2"/>
      <c r="L774" s="2"/>
      <c r="M774" s="2"/>
      <c r="N774" s="2"/>
      <c r="O774" s="2"/>
      <c r="P774" s="2"/>
      <c r="Q774" s="2"/>
      <c r="R774" s="2"/>
      <c r="S774" s="2"/>
    </row>
    <row r="775" spans="1:19" ht="15.75" customHeight="1" x14ac:dyDescent="0.2">
      <c r="A775" s="2"/>
      <c r="B775" s="2"/>
      <c r="C775" s="2"/>
      <c r="D775" s="2"/>
      <c r="E775" s="2"/>
      <c r="F775" s="2"/>
      <c r="G775" s="2"/>
      <c r="H775" s="2"/>
      <c r="I775" s="2"/>
      <c r="J775" s="2"/>
      <c r="K775" s="2"/>
      <c r="L775" s="2"/>
      <c r="M775" s="2"/>
      <c r="N775" s="2"/>
      <c r="O775" s="2"/>
      <c r="P775" s="2"/>
      <c r="Q775" s="2"/>
      <c r="R775" s="2"/>
      <c r="S775" s="2"/>
    </row>
    <row r="776" spans="1:19" ht="15.75" customHeight="1" x14ac:dyDescent="0.2">
      <c r="A776" s="2"/>
      <c r="B776" s="2"/>
      <c r="C776" s="2"/>
      <c r="D776" s="2"/>
      <c r="E776" s="2"/>
      <c r="F776" s="2"/>
      <c r="G776" s="2"/>
      <c r="H776" s="2"/>
      <c r="I776" s="2"/>
      <c r="J776" s="2"/>
      <c r="K776" s="2"/>
      <c r="L776" s="2"/>
      <c r="M776" s="2"/>
      <c r="N776" s="2"/>
      <c r="O776" s="2"/>
      <c r="P776" s="2"/>
      <c r="Q776" s="2"/>
      <c r="R776" s="2"/>
      <c r="S776" s="2"/>
    </row>
    <row r="777" spans="1:19" ht="15.75" customHeight="1" x14ac:dyDescent="0.2">
      <c r="A777" s="2"/>
      <c r="B777" s="2"/>
      <c r="C777" s="2"/>
      <c r="D777" s="2"/>
      <c r="E777" s="2"/>
      <c r="F777" s="2"/>
      <c r="G777" s="2"/>
      <c r="H777" s="2"/>
      <c r="I777" s="2"/>
      <c r="J777" s="2"/>
      <c r="K777" s="2"/>
      <c r="L777" s="2"/>
      <c r="M777" s="2"/>
      <c r="N777" s="2"/>
      <c r="O777" s="2"/>
      <c r="P777" s="2"/>
      <c r="Q777" s="2"/>
      <c r="R777" s="2"/>
      <c r="S777" s="2"/>
    </row>
    <row r="778" spans="1:19" ht="15.75" customHeight="1" x14ac:dyDescent="0.2">
      <c r="A778" s="2"/>
      <c r="B778" s="2"/>
      <c r="C778" s="2"/>
      <c r="D778" s="2"/>
      <c r="E778" s="2"/>
      <c r="F778" s="2"/>
      <c r="G778" s="2"/>
      <c r="H778" s="2"/>
      <c r="I778" s="2"/>
      <c r="J778" s="2"/>
      <c r="K778" s="2"/>
      <c r="L778" s="2"/>
      <c r="M778" s="2"/>
      <c r="N778" s="2"/>
      <c r="O778" s="2"/>
      <c r="P778" s="2"/>
      <c r="Q778" s="2"/>
      <c r="R778" s="2"/>
      <c r="S778" s="2"/>
    </row>
    <row r="779" spans="1:19" ht="15.75" customHeight="1" x14ac:dyDescent="0.2">
      <c r="A779" s="2"/>
      <c r="B779" s="2"/>
      <c r="C779" s="2"/>
      <c r="D779" s="2"/>
      <c r="E779" s="2"/>
      <c r="F779" s="2"/>
      <c r="G779" s="2"/>
      <c r="H779" s="2"/>
      <c r="I779" s="2"/>
      <c r="J779" s="2"/>
      <c r="K779" s="2"/>
      <c r="L779" s="2"/>
      <c r="M779" s="2"/>
      <c r="N779" s="2"/>
      <c r="O779" s="2"/>
      <c r="P779" s="2"/>
      <c r="Q779" s="2"/>
      <c r="R779" s="2"/>
      <c r="S779" s="2"/>
    </row>
    <row r="780" spans="1:19" ht="15.75" customHeight="1" x14ac:dyDescent="0.2">
      <c r="A780" s="2"/>
      <c r="B780" s="2"/>
      <c r="C780" s="2"/>
      <c r="D780" s="2"/>
      <c r="E780" s="2"/>
      <c r="F780" s="2"/>
      <c r="G780" s="2"/>
      <c r="H780" s="2"/>
      <c r="I780" s="2"/>
      <c r="J780" s="2"/>
      <c r="K780" s="2"/>
      <c r="L780" s="2"/>
      <c r="M780" s="2"/>
      <c r="N780" s="2"/>
      <c r="O780" s="2"/>
      <c r="P780" s="2"/>
      <c r="Q780" s="2"/>
      <c r="R780" s="2"/>
      <c r="S780" s="2"/>
    </row>
    <row r="781" spans="1:19" ht="15.75" customHeight="1" x14ac:dyDescent="0.2">
      <c r="A781" s="2"/>
      <c r="B781" s="2"/>
      <c r="C781" s="2"/>
      <c r="D781" s="2"/>
      <c r="E781" s="2"/>
      <c r="F781" s="2"/>
      <c r="G781" s="2"/>
      <c r="H781" s="2"/>
      <c r="I781" s="2"/>
      <c r="J781" s="2"/>
      <c r="K781" s="2"/>
      <c r="L781" s="2"/>
      <c r="M781" s="2"/>
      <c r="N781" s="2"/>
      <c r="O781" s="2"/>
      <c r="P781" s="2"/>
      <c r="Q781" s="2"/>
      <c r="R781" s="2"/>
      <c r="S781" s="2"/>
    </row>
    <row r="782" spans="1:19" ht="15.75" customHeight="1" x14ac:dyDescent="0.2">
      <c r="A782" s="2"/>
      <c r="B782" s="2"/>
      <c r="C782" s="2"/>
      <c r="D782" s="2"/>
      <c r="E782" s="2"/>
      <c r="F782" s="2"/>
      <c r="G782" s="2"/>
      <c r="H782" s="2"/>
      <c r="I782" s="2"/>
      <c r="J782" s="2"/>
      <c r="K782" s="2"/>
      <c r="L782" s="2"/>
      <c r="M782" s="2"/>
      <c r="N782" s="2"/>
      <c r="O782" s="2"/>
      <c r="P782" s="2"/>
      <c r="Q782" s="2"/>
      <c r="R782" s="2"/>
      <c r="S782" s="2"/>
    </row>
    <row r="783" spans="1:19" ht="15.75" customHeight="1" x14ac:dyDescent="0.2">
      <c r="A783" s="2"/>
      <c r="B783" s="2"/>
      <c r="C783" s="2"/>
      <c r="D783" s="2"/>
      <c r="E783" s="2"/>
      <c r="F783" s="2"/>
      <c r="G783" s="2"/>
      <c r="H783" s="2"/>
      <c r="I783" s="2"/>
      <c r="J783" s="2"/>
      <c r="K783" s="2"/>
      <c r="L783" s="2"/>
      <c r="M783" s="2"/>
      <c r="N783" s="2"/>
      <c r="O783" s="2"/>
      <c r="P783" s="2"/>
      <c r="Q783" s="2"/>
      <c r="R783" s="2"/>
      <c r="S783" s="2"/>
    </row>
    <row r="784" spans="1:19" ht="15.75" customHeight="1" x14ac:dyDescent="0.2">
      <c r="A784" s="2"/>
      <c r="B784" s="2"/>
      <c r="C784" s="2"/>
      <c r="D784" s="2"/>
      <c r="E784" s="2"/>
      <c r="F784" s="2"/>
      <c r="G784" s="2"/>
      <c r="H784" s="2"/>
      <c r="I784" s="2"/>
      <c r="J784" s="2"/>
      <c r="K784" s="2"/>
      <c r="L784" s="2"/>
      <c r="M784" s="2"/>
      <c r="N784" s="2"/>
      <c r="O784" s="2"/>
      <c r="P784" s="2"/>
      <c r="Q784" s="2"/>
      <c r="R784" s="2"/>
      <c r="S784" s="2"/>
    </row>
    <row r="785" spans="1:19" ht="15.75" customHeight="1" x14ac:dyDescent="0.2">
      <c r="A785" s="2"/>
      <c r="B785" s="2"/>
      <c r="C785" s="2"/>
      <c r="D785" s="2"/>
      <c r="E785" s="2"/>
      <c r="F785" s="2"/>
      <c r="G785" s="2"/>
      <c r="H785" s="2"/>
      <c r="I785" s="2"/>
      <c r="J785" s="2"/>
      <c r="K785" s="2"/>
      <c r="L785" s="2"/>
      <c r="M785" s="2"/>
      <c r="N785" s="2"/>
      <c r="O785" s="2"/>
      <c r="P785" s="2"/>
      <c r="Q785" s="2"/>
      <c r="R785" s="2"/>
      <c r="S785" s="2"/>
    </row>
    <row r="786" spans="1:19" ht="15.75" customHeight="1" x14ac:dyDescent="0.2">
      <c r="A786" s="2"/>
      <c r="B786" s="2"/>
      <c r="C786" s="2"/>
      <c r="D786" s="2"/>
      <c r="E786" s="2"/>
      <c r="F786" s="2"/>
      <c r="G786" s="2"/>
      <c r="H786" s="2"/>
      <c r="I786" s="2"/>
      <c r="J786" s="2"/>
      <c r="K786" s="2"/>
      <c r="L786" s="2"/>
      <c r="M786" s="2"/>
      <c r="N786" s="2"/>
      <c r="O786" s="2"/>
      <c r="P786" s="2"/>
      <c r="Q786" s="2"/>
      <c r="R786" s="2"/>
      <c r="S786" s="2"/>
    </row>
  </sheetData>
  <autoFilter ref="B2:E30"/>
  <mergeCells count="1">
    <mergeCell ref="A1:E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M969"/>
  <sheetViews>
    <sheetView tabSelected="1" zoomScaleNormal="100" workbookViewId="0">
      <pane xSplit="4" ySplit="8" topLeftCell="E9" activePane="bottomRight" state="frozen"/>
      <selection activeCell="K1" sqref="K1:N21"/>
      <selection pane="topRight" activeCell="K1" sqref="K1:N21"/>
      <selection pane="bottomLeft" activeCell="K1" sqref="K1:N21"/>
      <selection pane="bottomRight"/>
    </sheetView>
  </sheetViews>
  <sheetFormatPr defaultColWidth="14.42578125" defaultRowHeight="15" customHeight="1" x14ac:dyDescent="0.2"/>
  <cols>
    <col min="1" max="3" width="8.85546875" style="34" customWidth="1"/>
    <col min="4" max="4" width="13.5703125" style="34" customWidth="1"/>
    <col min="5" max="24" width="4.7109375" style="96" customWidth="1"/>
    <col min="25" max="44" width="4.7109375" style="96" hidden="1" customWidth="1"/>
    <col min="45" max="47" width="4.7109375" style="96" customWidth="1"/>
    <col min="48" max="48" width="4.7109375" style="96" hidden="1" customWidth="1"/>
    <col min="49" max="49" width="8.7109375" style="36" customWidth="1"/>
    <col min="50" max="52" width="10.7109375" style="36" customWidth="1"/>
    <col min="53" max="53" width="4.7109375" style="96" customWidth="1"/>
    <col min="54" max="55" width="4.7109375" style="34" customWidth="1"/>
    <col min="56" max="56" width="4.7109375" style="62" customWidth="1"/>
    <col min="57" max="60" width="8.85546875" style="34" customWidth="1"/>
    <col min="61" max="61" width="12.140625" style="34" customWidth="1"/>
    <col min="62" max="66" width="8.85546875" style="34" customWidth="1"/>
    <col min="67" max="72" width="5.7109375" style="34" customWidth="1"/>
    <col min="73" max="73" width="10.85546875" style="34" customWidth="1"/>
    <col min="74" max="84" width="5.7109375" style="34" customWidth="1"/>
    <col min="85" max="85" width="10.85546875" style="34" customWidth="1"/>
    <col min="86" max="97" width="5.7109375" style="34" customWidth="1"/>
    <col min="98" max="146" width="3.7109375" style="34" customWidth="1"/>
    <col min="147" max="163" width="4.7109375" style="34" customWidth="1"/>
    <col min="164" max="177" width="8.85546875" style="34" customWidth="1"/>
    <col min="178" max="178" width="36.28515625" style="34" customWidth="1"/>
    <col min="179" max="184" width="8.85546875" style="34" customWidth="1"/>
    <col min="185" max="188" width="5.7109375" style="34" customWidth="1"/>
    <col min="189" max="189" width="8" style="34" customWidth="1"/>
    <col min="190" max="190" width="5.7109375" style="34" customWidth="1"/>
    <col min="191" max="191" width="15.42578125" style="34" customWidth="1"/>
    <col min="192" max="193" width="10.140625" style="34" customWidth="1"/>
    <col min="194" max="208" width="5.7109375" style="34" customWidth="1"/>
    <col min="209" max="209" width="10.85546875" style="34" customWidth="1"/>
    <col min="210" max="221" width="4.7109375" style="34" customWidth="1"/>
    <col min="222" max="230" width="5.7109375" style="34" customWidth="1"/>
    <col min="231" max="235" width="3.7109375" style="34" customWidth="1"/>
    <col min="236" max="279" width="4.7109375" style="34" customWidth="1"/>
    <col min="280" max="16384" width="14.42578125" style="34"/>
  </cols>
  <sheetData>
    <row r="1" spans="1:143" ht="15" customHeight="1" x14ac:dyDescent="0.2">
      <c r="B1" s="98" t="s">
        <v>100</v>
      </c>
      <c r="D1" s="98" t="s">
        <v>86</v>
      </c>
      <c r="E1" s="99" t="s">
        <v>286</v>
      </c>
      <c r="F1" s="99" t="s">
        <v>287</v>
      </c>
      <c r="G1" s="99" t="s">
        <v>288</v>
      </c>
      <c r="H1" s="99" t="s">
        <v>289</v>
      </c>
      <c r="I1" s="99" t="s">
        <v>290</v>
      </c>
      <c r="J1" s="99" t="s">
        <v>291</v>
      </c>
      <c r="K1" s="99" t="s">
        <v>292</v>
      </c>
      <c r="L1" s="99" t="s">
        <v>293</v>
      </c>
      <c r="M1" s="99" t="s">
        <v>294</v>
      </c>
      <c r="N1" s="99" t="s">
        <v>295</v>
      </c>
      <c r="O1" s="99" t="s">
        <v>296</v>
      </c>
      <c r="P1" s="99" t="s">
        <v>297</v>
      </c>
      <c r="Q1" s="99" t="s">
        <v>298</v>
      </c>
      <c r="R1" s="99" t="s">
        <v>299</v>
      </c>
      <c r="S1" s="99" t="s">
        <v>300</v>
      </c>
      <c r="T1" s="99" t="s">
        <v>301</v>
      </c>
      <c r="U1" s="99" t="s">
        <v>302</v>
      </c>
      <c r="V1" s="99" t="s">
        <v>303</v>
      </c>
      <c r="W1" s="99" t="s">
        <v>304</v>
      </c>
      <c r="X1" s="99" t="s">
        <v>305</v>
      </c>
      <c r="Y1" s="99" t="s">
        <v>306</v>
      </c>
      <c r="Z1" s="99" t="s">
        <v>307</v>
      </c>
      <c r="AA1" s="99" t="s">
        <v>308</v>
      </c>
      <c r="AB1" s="99" t="s">
        <v>309</v>
      </c>
      <c r="AC1" s="99" t="s">
        <v>310</v>
      </c>
      <c r="AD1" s="99" t="s">
        <v>311</v>
      </c>
      <c r="AE1" s="99" t="s">
        <v>312</v>
      </c>
      <c r="AF1" s="99" t="s">
        <v>313</v>
      </c>
      <c r="AG1" s="99" t="s">
        <v>314</v>
      </c>
      <c r="AH1" s="99" t="s">
        <v>315</v>
      </c>
      <c r="AI1" s="99" t="s">
        <v>316</v>
      </c>
      <c r="AJ1" s="99" t="s">
        <v>317</v>
      </c>
      <c r="AK1" s="99" t="s">
        <v>318</v>
      </c>
      <c r="AL1" s="99" t="s">
        <v>319</v>
      </c>
      <c r="AM1" s="99" t="s">
        <v>320</v>
      </c>
      <c r="AN1" s="99" t="s">
        <v>321</v>
      </c>
      <c r="AO1" s="99" t="s">
        <v>322</v>
      </c>
      <c r="AP1" s="99" t="s">
        <v>323</v>
      </c>
      <c r="AQ1" s="99" t="s">
        <v>324</v>
      </c>
      <c r="AR1" s="99" t="s">
        <v>325</v>
      </c>
      <c r="AS1" s="59" t="s">
        <v>343</v>
      </c>
      <c r="AT1" s="43" t="s">
        <v>135</v>
      </c>
      <c r="AU1" s="43" t="s">
        <v>134</v>
      </c>
      <c r="AV1" s="43" t="s">
        <v>285</v>
      </c>
      <c r="AX1" s="43" t="s">
        <v>271</v>
      </c>
      <c r="AY1" s="43"/>
      <c r="AZ1" s="43" t="s">
        <v>272</v>
      </c>
      <c r="BA1" s="43" t="s">
        <v>131</v>
      </c>
      <c r="BB1" s="43" t="s">
        <v>273</v>
      </c>
      <c r="BC1" s="43" t="s">
        <v>274</v>
      </c>
      <c r="BD1" s="43"/>
      <c r="BE1" s="43" t="s">
        <v>26</v>
      </c>
      <c r="BF1" s="43"/>
      <c r="BG1" s="43"/>
      <c r="BH1" s="43" t="s">
        <v>275</v>
      </c>
      <c r="BI1" s="43" t="s">
        <v>42</v>
      </c>
      <c r="BV1" s="43" t="s">
        <v>327</v>
      </c>
      <c r="BW1" s="43" t="s">
        <v>328</v>
      </c>
      <c r="BX1" s="43" t="s">
        <v>329</v>
      </c>
      <c r="BY1" s="43" t="s">
        <v>330</v>
      </c>
      <c r="BZ1" s="43" t="s">
        <v>331</v>
      </c>
      <c r="CA1" s="43" t="s">
        <v>332</v>
      </c>
      <c r="CB1" s="43" t="s">
        <v>333</v>
      </c>
      <c r="CC1" s="43" t="s">
        <v>334</v>
      </c>
      <c r="CD1" s="43" t="s">
        <v>335</v>
      </c>
      <c r="CE1" s="43" t="s">
        <v>336</v>
      </c>
      <c r="CF1" s="43" t="s">
        <v>337</v>
      </c>
      <c r="CT1" s="36" t="s">
        <v>64</v>
      </c>
      <c r="CU1" s="36" t="s">
        <v>65</v>
      </c>
      <c r="CV1" s="36" t="s">
        <v>66</v>
      </c>
      <c r="CW1" s="36" t="s">
        <v>67</v>
      </c>
      <c r="CX1" s="36" t="s">
        <v>68</v>
      </c>
      <c r="CY1" s="36" t="s">
        <v>69</v>
      </c>
      <c r="CZ1" s="36" t="s">
        <v>70</v>
      </c>
      <c r="DA1" s="36" t="s">
        <v>71</v>
      </c>
      <c r="DB1" s="36" t="s">
        <v>72</v>
      </c>
      <c r="DC1" s="36" t="s">
        <v>73</v>
      </c>
      <c r="DD1" s="36" t="s">
        <v>74</v>
      </c>
      <c r="DE1" s="36" t="s">
        <v>75</v>
      </c>
      <c r="DF1" s="36" t="s">
        <v>101</v>
      </c>
      <c r="DG1" s="36" t="s">
        <v>102</v>
      </c>
      <c r="DH1" s="36" t="s">
        <v>103</v>
      </c>
      <c r="DI1" s="36" t="s">
        <v>104</v>
      </c>
      <c r="DJ1" s="36" t="s">
        <v>105</v>
      </c>
      <c r="DK1" s="36" t="s">
        <v>106</v>
      </c>
      <c r="DL1" s="36" t="s">
        <v>107</v>
      </c>
      <c r="DM1" s="36" t="s">
        <v>108</v>
      </c>
      <c r="DN1" s="36" t="s">
        <v>109</v>
      </c>
      <c r="DO1" s="36" t="s">
        <v>110</v>
      </c>
      <c r="DP1" s="36" t="s">
        <v>111</v>
      </c>
      <c r="DQ1" s="36" t="s">
        <v>112</v>
      </c>
      <c r="DR1" s="36" t="s">
        <v>113</v>
      </c>
      <c r="DS1" s="36" t="s">
        <v>114</v>
      </c>
      <c r="DT1" s="36" t="s">
        <v>115</v>
      </c>
      <c r="DU1" s="36" t="s">
        <v>116</v>
      </c>
      <c r="DV1" s="36" t="s">
        <v>117</v>
      </c>
      <c r="DW1" s="36" t="s">
        <v>118</v>
      </c>
      <c r="DX1" s="36" t="s">
        <v>119</v>
      </c>
      <c r="DY1" s="36" t="s">
        <v>120</v>
      </c>
      <c r="DZ1" s="36" t="s">
        <v>121</v>
      </c>
      <c r="EA1" s="36" t="s">
        <v>122</v>
      </c>
      <c r="EB1" s="36" t="s">
        <v>123</v>
      </c>
      <c r="EC1" s="36" t="s">
        <v>124</v>
      </c>
      <c r="ED1" s="36" t="s">
        <v>277</v>
      </c>
      <c r="EE1" s="36" t="s">
        <v>278</v>
      </c>
      <c r="EF1" s="36" t="s">
        <v>279</v>
      </c>
      <c r="EG1" s="36" t="s">
        <v>280</v>
      </c>
      <c r="EH1" s="36" t="s">
        <v>281</v>
      </c>
      <c r="EI1" s="36" t="s">
        <v>282</v>
      </c>
      <c r="EJ1" s="36" t="s">
        <v>283</v>
      </c>
      <c r="EK1" s="36" t="s">
        <v>284</v>
      </c>
    </row>
    <row r="2" spans="1:143" ht="12.75" customHeight="1" thickBot="1" x14ac:dyDescent="0.25">
      <c r="A2" s="98"/>
      <c r="B2" s="98"/>
      <c r="C2" s="98"/>
      <c r="E2" s="101">
        <f>IF(ISBLANK($BF$54),"",$BF$54)</f>
        <v>1</v>
      </c>
      <c r="F2" s="101">
        <f>IF(ISBLANK($BF$55),"",$BF$55)</f>
        <v>2</v>
      </c>
      <c r="G2" s="101">
        <f>IF(ISBLANK($BF$56),"",$BF$56)</f>
        <v>3</v>
      </c>
      <c r="H2" s="101">
        <f>IF(ISBLANK($BF$57),"",$BF$57)</f>
        <v>4</v>
      </c>
      <c r="I2" s="101">
        <f>IF(ISBLANK($BF$58),"",$BF$58)</f>
        <v>5</v>
      </c>
      <c r="J2" s="101">
        <f>IF(ISBLANK($BF$59),"",$BF$59)</f>
        <v>6</v>
      </c>
      <c r="K2" s="101">
        <f>IF(ISBLANK($BF$60),"",$BF$60)</f>
        <v>7</v>
      </c>
      <c r="L2" s="101">
        <f>IF(ISBLANK($BF$61),"",$BF$61)</f>
        <v>8</v>
      </c>
      <c r="M2" s="101">
        <f>IF(ISBLANK($BF$62),"",$BF$62)</f>
        <v>9</v>
      </c>
      <c r="N2" s="101">
        <f>IF(ISBLANK($BF$63),"",$BF$63)</f>
        <v>10</v>
      </c>
      <c r="O2" s="101">
        <f>IF(ISBLANK($BF$64),"",$BF$64)</f>
        <v>11</v>
      </c>
      <c r="P2" s="101">
        <f>IF(ISBLANK($BF$65),"",$BF$65)</f>
        <v>12</v>
      </c>
      <c r="Q2" s="101">
        <f>IF(ISBLANK($BF$66),"",$BF$66)</f>
        <v>13</v>
      </c>
      <c r="R2" s="101">
        <f>IF(ISBLANK($BF$67),"",$BF$67)</f>
        <v>14</v>
      </c>
      <c r="S2" s="101" t="str">
        <f>IF(ISBLANK($BF$68),"",$BF$68)</f>
        <v>15ab</v>
      </c>
      <c r="T2" s="101" t="str">
        <f>IF(ISBLANK($BF$69),"",$BF$69)</f>
        <v>15cd</v>
      </c>
      <c r="U2" s="101" t="str">
        <f>IF(ISBLANK($BF$70),"",$BF$70)</f>
        <v/>
      </c>
      <c r="V2" s="101" t="str">
        <f>IF(ISBLANK($BF$71),"",$BF$71)</f>
        <v/>
      </c>
      <c r="W2" s="101" t="str">
        <f>IF(ISBLANK($BF$72),"",$BF$72)</f>
        <v/>
      </c>
      <c r="X2" s="101" t="str">
        <f>IF(ISBLANK($BF$73),"",$BF$73)</f>
        <v/>
      </c>
      <c r="Y2" s="101" t="str">
        <f>IF(ISBLANK($BF$74),"",$BF$74)</f>
        <v/>
      </c>
      <c r="Z2" s="101" t="str">
        <f>IF(ISBLANK($BF$75),"",$BF$75)</f>
        <v/>
      </c>
      <c r="AA2" s="101" t="str">
        <f>IF(ISBLANK($BF$76),"",$BF$76)</f>
        <v/>
      </c>
      <c r="AB2" s="101" t="str">
        <f>IF(ISBLANK($BF$77),"",$BF$77)</f>
        <v/>
      </c>
      <c r="AC2" s="101" t="str">
        <f>IF(ISBLANK($BF$78),"",$BF$78)</f>
        <v/>
      </c>
      <c r="AD2" s="101" t="str">
        <f>IF(ISBLANK($BF$79),"",$BF$79)</f>
        <v/>
      </c>
      <c r="AE2" s="101" t="str">
        <f>IF(ISBLANK($BF$80),"",$BF$80)</f>
        <v/>
      </c>
      <c r="AF2" s="101" t="str">
        <f>IF(ISBLANK($BF$81),"",$BF$81)</f>
        <v/>
      </c>
      <c r="AG2" s="101" t="str">
        <f>IF(ISBLANK($BF$82),"",$BF$82)</f>
        <v/>
      </c>
      <c r="AH2" s="101" t="str">
        <f>IF(ISBLANK($BF$83),"",$BF$83)</f>
        <v/>
      </c>
      <c r="AI2" s="101" t="str">
        <f>IF(ISBLANK($BF$84),"",$BF$84)</f>
        <v/>
      </c>
      <c r="AJ2" s="101" t="str">
        <f>IF(ISBLANK($BF$85),"",$BF$85)</f>
        <v/>
      </c>
      <c r="AK2" s="101" t="str">
        <f>IF(ISBLANK($BF$86),"",$BF$86)</f>
        <v/>
      </c>
      <c r="AL2" s="101" t="str">
        <f>IF(ISBLANK($BF$87),"",$BF$87)</f>
        <v/>
      </c>
      <c r="AM2" s="101" t="str">
        <f>IF(ISBLANK($BF$88),"",$BF$88)</f>
        <v/>
      </c>
      <c r="AN2" s="101" t="str">
        <f>IF(ISBLANK($BF$89),"",$BF$89)</f>
        <v/>
      </c>
      <c r="AO2" s="101" t="str">
        <f>IF(ISBLANK($BF$90),"",$BF$90)</f>
        <v/>
      </c>
      <c r="AP2" s="101" t="str">
        <f>IF(ISBLANK($BF$91),"",$BF$91)</f>
        <v/>
      </c>
      <c r="AQ2" s="101" t="str">
        <f>IF(ISBLANK($BF$92),"",$BF$92)</f>
        <v/>
      </c>
      <c r="AR2" s="101" t="str">
        <f>IF(ISBLANK($BF$93),"",$BF$93)</f>
        <v/>
      </c>
      <c r="AS2" s="101"/>
      <c r="AT2" s="101"/>
      <c r="AU2" s="101"/>
      <c r="AV2" s="172"/>
      <c r="AX2" s="36" t="s">
        <v>58</v>
      </c>
      <c r="AY2" s="36" t="s">
        <v>58</v>
      </c>
      <c r="AZ2" s="36" t="s">
        <v>58</v>
      </c>
      <c r="BA2" s="36" t="s">
        <v>58</v>
      </c>
      <c r="BB2" s="36" t="s">
        <v>58</v>
      </c>
      <c r="BC2" s="36" t="s">
        <v>58</v>
      </c>
      <c r="BD2" s="36" t="s">
        <v>58</v>
      </c>
      <c r="BE2" s="214" t="s">
        <v>26</v>
      </c>
      <c r="BI2" s="98"/>
      <c r="BJ2" s="98"/>
      <c r="BK2" s="98"/>
      <c r="BL2" s="98"/>
      <c r="BM2" s="98"/>
      <c r="BN2" s="98"/>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row>
    <row r="3" spans="1:143" ht="12.75" customHeight="1" x14ac:dyDescent="0.2">
      <c r="A3" s="191" t="s">
        <v>243</v>
      </c>
      <c r="B3" s="192"/>
      <c r="C3" s="98"/>
      <c r="D3" s="98"/>
      <c r="E3" s="176">
        <f>IF(ISBLANK($BG$54),"",$BG$54)</f>
        <v>9.1</v>
      </c>
      <c r="F3" s="176">
        <f>IF(ISBLANK($BG$55),"",$BG$55)</f>
        <v>9.5</v>
      </c>
      <c r="G3" s="176">
        <f>IF(ISBLANK($BG$56),"",$BG$56)</f>
        <v>9.5</v>
      </c>
      <c r="H3" s="176">
        <f>IF(ISBLANK($BG$57),"",$BG$57)</f>
        <v>9.1</v>
      </c>
      <c r="I3" s="176">
        <f>IF(ISBLANK($BG$58),"",$BG$58)</f>
        <v>9.1999999999999993</v>
      </c>
      <c r="J3" s="176">
        <f>IF(ISBLANK($BG$59),"",$BG$59)</f>
        <v>9.5</v>
      </c>
      <c r="K3" s="176">
        <f>IF(ISBLANK($BG$60),"",$BG$60)</f>
        <v>9.3000000000000007</v>
      </c>
      <c r="L3" s="176">
        <f>IF(ISBLANK($BG$61),"",$BG$61)</f>
        <v>8.1999999999999993</v>
      </c>
      <c r="M3" s="176">
        <f>IF(ISBLANK($BG$62),"",$BG$62)</f>
        <v>8.3000000000000007</v>
      </c>
      <c r="N3" s="176">
        <f>IF(ISBLANK($BG$63),"",$BG$63)</f>
        <v>8.1999999999999993</v>
      </c>
      <c r="O3" s="176">
        <f>IF(ISBLANK($BG$64),"",$BG$64)</f>
        <v>9.1999999999999993</v>
      </c>
      <c r="P3" s="176">
        <f>IF(ISBLANK($BG$65),"",$BG$65)</f>
        <v>8.4</v>
      </c>
      <c r="Q3" s="176">
        <f>IF(ISBLANK($BG$66),"",$BG$66)</f>
        <v>9.3000000000000007</v>
      </c>
      <c r="R3" s="176">
        <f>IF(ISBLANK($BG$67),"",$BG$67)</f>
        <v>8.4</v>
      </c>
      <c r="S3" s="176">
        <f>IF(ISBLANK($BG$68),"",$BG$68)</f>
        <v>9.1</v>
      </c>
      <c r="T3" s="177">
        <f>IF(ISBLANK($BG$69),"",$BG$69)</f>
        <v>9.4</v>
      </c>
      <c r="U3" s="156" t="str">
        <f>IF(ISBLANK($BG$70),"",$BG$70)</f>
        <v/>
      </c>
      <c r="V3" s="156" t="str">
        <f>IF(ISBLANK($BG$71),"",$BG$71)</f>
        <v/>
      </c>
      <c r="W3" s="156" t="str">
        <f>IF(ISBLANK($BG$72),"",$BG$72)</f>
        <v/>
      </c>
      <c r="X3" s="156" t="str">
        <f>IF(ISBLANK($BG$73),"",$BG$73)</f>
        <v/>
      </c>
      <c r="Y3" s="156" t="str">
        <f>IF(ISBLANK($BG$74),"",$BG$74)</f>
        <v/>
      </c>
      <c r="Z3" s="156" t="str">
        <f>IF(ISBLANK($BG$75),"",$BG$75)</f>
        <v/>
      </c>
      <c r="AA3" s="156" t="str">
        <f>IF(ISBLANK($BG$76),"",$BG$76)</f>
        <v/>
      </c>
      <c r="AB3" s="156" t="str">
        <f>IF(ISBLANK($BG$77),"",$BG$77)</f>
        <v/>
      </c>
      <c r="AC3" s="156" t="str">
        <f>IF(ISBLANK($BG$78),"",$BG$78)</f>
        <v/>
      </c>
      <c r="AD3" s="156" t="str">
        <f>IF(ISBLANK($BG$79),"",$BG$79)</f>
        <v/>
      </c>
      <c r="AE3" s="156" t="str">
        <f>IF(ISBLANK($BG$80),"",$BG$80)</f>
        <v/>
      </c>
      <c r="AF3" s="156" t="str">
        <f>IF(ISBLANK($BG$81),"",$BG$81)</f>
        <v/>
      </c>
      <c r="AG3" s="156" t="str">
        <f>IF(ISBLANK($BG$82),"",$BG$82)</f>
        <v/>
      </c>
      <c r="AH3" s="156" t="str">
        <f>IF(ISBLANK($BG$83),"",$BG$83)</f>
        <v/>
      </c>
      <c r="AI3" s="156" t="str">
        <f>IF(ISBLANK($BG$84),"",$BG$84)</f>
        <v/>
      </c>
      <c r="AJ3" s="156" t="str">
        <f>IF(ISBLANK($BG$85),"",$BG$85)</f>
        <v/>
      </c>
      <c r="AK3" s="156" t="str">
        <f>IF(ISBLANK($BG$86),"",$BG$86)</f>
        <v/>
      </c>
      <c r="AL3" s="156" t="str">
        <f>IF(ISBLANK($BG$87),"",$BG$87)</f>
        <v/>
      </c>
      <c r="AM3" s="156" t="str">
        <f>IF(ISBLANK($BG$88),"",$BG$88)</f>
        <v/>
      </c>
      <c r="AN3" s="156" t="str">
        <f>IF(ISBLANK($BG$89),"",$BG$89)</f>
        <v/>
      </c>
      <c r="AO3" s="156" t="str">
        <f>IF(ISBLANK($BG$90),"",$BG$90)</f>
        <v/>
      </c>
      <c r="AP3" s="156" t="str">
        <f>IF(ISBLANK($BG$91),"",$BG$91)</f>
        <v/>
      </c>
      <c r="AQ3" s="156" t="str">
        <f>IF(ISBLANK($BG$92),"",$BG$92)</f>
        <v/>
      </c>
      <c r="AR3" s="156" t="str">
        <f>IF(ISBLANK($BG$93),"",$BG$93)</f>
        <v/>
      </c>
      <c r="AS3" s="156"/>
      <c r="AT3" s="101"/>
      <c r="AU3" s="101"/>
      <c r="AV3" s="172"/>
      <c r="BA3" s="60"/>
      <c r="BB3" s="60"/>
      <c r="BC3" s="110"/>
      <c r="BD3" s="111"/>
      <c r="BE3" s="101">
        <f>BO66</f>
        <v>27</v>
      </c>
      <c r="BF3" s="98"/>
      <c r="BG3" s="98"/>
      <c r="BH3" s="98"/>
      <c r="BI3" s="98"/>
      <c r="BJ3" s="98"/>
      <c r="BK3" s="98"/>
      <c r="BL3" s="98"/>
      <c r="BM3" s="98"/>
      <c r="BN3" s="98"/>
      <c r="BP3" s="36"/>
      <c r="BQ3" s="36"/>
      <c r="BR3" s="36"/>
      <c r="BS3" s="36"/>
      <c r="BV3" s="106">
        <f>BN54</f>
        <v>8.1999999999999993</v>
      </c>
      <c r="BW3" s="107">
        <f>BN55</f>
        <v>8.3000000000000007</v>
      </c>
      <c r="BX3" s="108">
        <f>BN56</f>
        <v>8.4</v>
      </c>
      <c r="BY3" s="102">
        <f>BN57</f>
        <v>9.1</v>
      </c>
      <c r="BZ3" s="104">
        <f>BN58</f>
        <v>9.1999999999999993</v>
      </c>
      <c r="CA3" s="105">
        <f>BN59</f>
        <v>9.3000000000000007</v>
      </c>
      <c r="CB3" s="112">
        <f>BN60</f>
        <v>9.4</v>
      </c>
      <c r="CC3" s="103">
        <f>BN61</f>
        <v>9.5</v>
      </c>
      <c r="CD3" s="113">
        <f>BN62</f>
        <v>0</v>
      </c>
      <c r="CE3" s="114">
        <f>BN63</f>
        <v>0</v>
      </c>
      <c r="CF3" s="115">
        <f>BN64</f>
        <v>0</v>
      </c>
      <c r="CH3" s="106">
        <f t="shared" ref="CH3:CO4" si="0">BV3</f>
        <v>8.1999999999999993</v>
      </c>
      <c r="CI3" s="107">
        <f t="shared" si="0"/>
        <v>8.3000000000000007</v>
      </c>
      <c r="CJ3" s="108">
        <f t="shared" si="0"/>
        <v>8.4</v>
      </c>
      <c r="CK3" s="102">
        <f t="shared" si="0"/>
        <v>9.1</v>
      </c>
      <c r="CL3" s="104">
        <f t="shared" si="0"/>
        <v>9.1999999999999993</v>
      </c>
      <c r="CM3" s="105">
        <f t="shared" si="0"/>
        <v>9.3000000000000007</v>
      </c>
      <c r="CN3" s="112">
        <f t="shared" si="0"/>
        <v>9.4</v>
      </c>
      <c r="CO3" s="103">
        <f t="shared" si="0"/>
        <v>9.5</v>
      </c>
      <c r="CP3" s="113">
        <f>BU47</f>
        <v>0</v>
      </c>
      <c r="CQ3" s="114">
        <f>BU48</f>
        <v>0</v>
      </c>
      <c r="CR3" s="115">
        <f>BU49</f>
        <v>0</v>
      </c>
      <c r="CT3" s="206">
        <v>0.5</v>
      </c>
      <c r="CU3" s="206"/>
      <c r="CV3" s="208" t="s">
        <v>47</v>
      </c>
      <c r="CW3" s="209"/>
      <c r="CX3" s="209"/>
      <c r="CY3" s="209"/>
      <c r="CZ3" s="209"/>
      <c r="DA3" s="209"/>
      <c r="DB3" s="209"/>
      <c r="DC3" s="209"/>
      <c r="DD3" s="210"/>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row>
    <row r="4" spans="1:143" ht="12.75" customHeight="1" thickBot="1" x14ac:dyDescent="0.25">
      <c r="A4" s="193"/>
      <c r="B4" s="194"/>
      <c r="C4" s="98"/>
      <c r="D4" s="116" t="s">
        <v>10</v>
      </c>
      <c r="E4" s="117" t="e">
        <f t="shared" ref="E4:P4" si="1">AVERAGE(E9:E33)</f>
        <v>#DIV/0!</v>
      </c>
      <c r="F4" s="117">
        <f t="shared" si="1"/>
        <v>0</v>
      </c>
      <c r="G4" s="117" t="e">
        <f t="shared" si="1"/>
        <v>#DIV/0!</v>
      </c>
      <c r="H4" s="117" t="e">
        <f t="shared" si="1"/>
        <v>#DIV/0!</v>
      </c>
      <c r="I4" s="117" t="e">
        <f t="shared" si="1"/>
        <v>#DIV/0!</v>
      </c>
      <c r="J4" s="117" t="e">
        <f t="shared" si="1"/>
        <v>#DIV/0!</v>
      </c>
      <c r="K4" s="117" t="e">
        <f t="shared" si="1"/>
        <v>#DIV/0!</v>
      </c>
      <c r="L4" s="117" t="e">
        <f t="shared" si="1"/>
        <v>#DIV/0!</v>
      </c>
      <c r="M4" s="117" t="e">
        <f t="shared" si="1"/>
        <v>#DIV/0!</v>
      </c>
      <c r="N4" s="117" t="e">
        <f t="shared" si="1"/>
        <v>#DIV/0!</v>
      </c>
      <c r="O4" s="117" t="e">
        <f t="shared" si="1"/>
        <v>#DIV/0!</v>
      </c>
      <c r="P4" s="117">
        <f t="shared" si="1"/>
        <v>0</v>
      </c>
      <c r="Q4" s="117">
        <f>AVERAGE(Q9:Q33)</f>
        <v>4.68</v>
      </c>
      <c r="R4" s="117">
        <f t="shared" ref="R4:AU4" si="2">AVERAGE(R9:R33)</f>
        <v>3.24</v>
      </c>
      <c r="S4" s="117">
        <f t="shared" si="2"/>
        <v>1.52</v>
      </c>
      <c r="T4" s="117">
        <f t="shared" si="2"/>
        <v>1.1200000000000001</v>
      </c>
      <c r="U4" s="117" t="e">
        <f t="shared" si="2"/>
        <v>#DIV/0!</v>
      </c>
      <c r="V4" s="117" t="e">
        <f t="shared" si="2"/>
        <v>#DIV/0!</v>
      </c>
      <c r="W4" s="117" t="e">
        <f t="shared" si="2"/>
        <v>#DIV/0!</v>
      </c>
      <c r="X4" s="117" t="e">
        <f t="shared" si="2"/>
        <v>#DIV/0!</v>
      </c>
      <c r="Y4" s="117" t="e">
        <f t="shared" si="2"/>
        <v>#DIV/0!</v>
      </c>
      <c r="Z4" s="117" t="e">
        <f t="shared" si="2"/>
        <v>#DIV/0!</v>
      </c>
      <c r="AA4" s="117" t="e">
        <f t="shared" si="2"/>
        <v>#DIV/0!</v>
      </c>
      <c r="AB4" s="117" t="e">
        <f t="shared" si="2"/>
        <v>#DIV/0!</v>
      </c>
      <c r="AC4" s="117" t="e">
        <f t="shared" si="2"/>
        <v>#DIV/0!</v>
      </c>
      <c r="AD4" s="117" t="e">
        <f t="shared" si="2"/>
        <v>#DIV/0!</v>
      </c>
      <c r="AE4" s="117" t="e">
        <f t="shared" si="2"/>
        <v>#DIV/0!</v>
      </c>
      <c r="AF4" s="117" t="e">
        <f t="shared" si="2"/>
        <v>#DIV/0!</v>
      </c>
      <c r="AG4" s="117" t="e">
        <f t="shared" si="2"/>
        <v>#DIV/0!</v>
      </c>
      <c r="AH4" s="117" t="e">
        <f t="shared" si="2"/>
        <v>#DIV/0!</v>
      </c>
      <c r="AI4" s="117" t="e">
        <f t="shared" si="2"/>
        <v>#DIV/0!</v>
      </c>
      <c r="AJ4" s="117" t="e">
        <f t="shared" si="2"/>
        <v>#DIV/0!</v>
      </c>
      <c r="AK4" s="117" t="e">
        <f t="shared" si="2"/>
        <v>#DIV/0!</v>
      </c>
      <c r="AL4" s="117" t="e">
        <f t="shared" si="2"/>
        <v>#DIV/0!</v>
      </c>
      <c r="AM4" s="117" t="e">
        <f t="shared" si="2"/>
        <v>#DIV/0!</v>
      </c>
      <c r="AN4" s="117" t="e">
        <f t="shared" si="2"/>
        <v>#DIV/0!</v>
      </c>
      <c r="AO4" s="117" t="e">
        <f t="shared" si="2"/>
        <v>#DIV/0!</v>
      </c>
      <c r="AP4" s="117" t="e">
        <f t="shared" si="2"/>
        <v>#DIV/0!</v>
      </c>
      <c r="AQ4" s="117" t="e">
        <f t="shared" si="2"/>
        <v>#DIV/0!</v>
      </c>
      <c r="AR4" s="117" t="e">
        <f t="shared" si="2"/>
        <v>#DIV/0!</v>
      </c>
      <c r="AS4" s="117" t="e">
        <f t="shared" ref="AS4" si="3">AVERAGE(AS9:AS33)</f>
        <v>#DIV/0!</v>
      </c>
      <c r="AT4" s="117">
        <f t="shared" si="2"/>
        <v>-0.72</v>
      </c>
      <c r="AU4" s="117">
        <f t="shared" si="2"/>
        <v>-0.16</v>
      </c>
      <c r="AV4" s="173"/>
      <c r="BA4" s="118"/>
      <c r="BB4" s="118"/>
      <c r="BC4" s="118"/>
      <c r="BD4" s="119"/>
      <c r="BE4" s="118">
        <f t="shared" ref="BE4:BG4" si="4">AVERAGE(BE9:BE36)</f>
        <v>18.440000000000001</v>
      </c>
      <c r="BF4" s="120">
        <f t="shared" si="4"/>
        <v>0.68240000000000012</v>
      </c>
      <c r="BG4" s="120">
        <f t="shared" si="4"/>
        <v>0.68240000000000012</v>
      </c>
      <c r="BH4" s="121" t="str">
        <f t="shared" ref="BH4:BH7" si="5">IF((BE4=""),"",IF(ISNUMBER(BE4),VLOOKUP(BG4,Gradetable,2),""))</f>
        <v>C+</v>
      </c>
      <c r="BI4" s="98"/>
      <c r="BJ4" s="98"/>
      <c r="BK4" s="195" t="s">
        <v>11</v>
      </c>
      <c r="BL4" s="196"/>
      <c r="BM4" s="196"/>
      <c r="BN4" s="197"/>
      <c r="BQ4" s="36"/>
      <c r="BR4" s="36"/>
      <c r="BV4" s="101">
        <f>BO54</f>
        <v>2</v>
      </c>
      <c r="BW4" s="101">
        <f>BO55</f>
        <v>1</v>
      </c>
      <c r="BX4" s="101">
        <f>BO56</f>
        <v>5</v>
      </c>
      <c r="BY4" s="101">
        <f>BO57</f>
        <v>4</v>
      </c>
      <c r="BZ4" s="101">
        <f>BO58</f>
        <v>2</v>
      </c>
      <c r="CA4" s="101">
        <f>BO59</f>
        <v>7</v>
      </c>
      <c r="CB4" s="101">
        <f>BO60</f>
        <v>3</v>
      </c>
      <c r="CC4" s="101">
        <f>BO61</f>
        <v>3</v>
      </c>
      <c r="CD4" s="101">
        <f>BO62</f>
        <v>0</v>
      </c>
      <c r="CE4" s="101">
        <f>BO63</f>
        <v>0</v>
      </c>
      <c r="CF4" s="101">
        <f>BO64</f>
        <v>0</v>
      </c>
      <c r="CH4" s="101">
        <f t="shared" si="0"/>
        <v>2</v>
      </c>
      <c r="CI4" s="101">
        <f t="shared" si="0"/>
        <v>1</v>
      </c>
      <c r="CJ4" s="101">
        <f t="shared" si="0"/>
        <v>5</v>
      </c>
      <c r="CK4" s="101">
        <f t="shared" si="0"/>
        <v>4</v>
      </c>
      <c r="CL4" s="101">
        <f t="shared" si="0"/>
        <v>2</v>
      </c>
      <c r="CM4" s="101">
        <f t="shared" si="0"/>
        <v>7</v>
      </c>
      <c r="CN4" s="101">
        <f t="shared" si="0"/>
        <v>3</v>
      </c>
      <c r="CO4" s="101">
        <f t="shared" si="0"/>
        <v>3</v>
      </c>
      <c r="CP4" s="101">
        <f>CD4</f>
        <v>0</v>
      </c>
      <c r="CQ4" s="101">
        <f>CE4</f>
        <v>0</v>
      </c>
      <c r="CR4" s="101">
        <f>CF4</f>
        <v>0</v>
      </c>
      <c r="CT4" s="206">
        <v>0.7</v>
      </c>
      <c r="CU4" s="206"/>
      <c r="CV4" s="208" t="s">
        <v>50</v>
      </c>
      <c r="CW4" s="209"/>
      <c r="CX4" s="209"/>
      <c r="CY4" s="209"/>
      <c r="CZ4" s="209"/>
      <c r="DA4" s="209"/>
      <c r="DB4" s="209"/>
      <c r="DC4" s="209"/>
      <c r="DD4" s="210"/>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row>
    <row r="5" spans="1:143" ht="12.75" customHeight="1" thickBot="1" x14ac:dyDescent="0.25">
      <c r="A5" s="98"/>
      <c r="B5" s="98"/>
      <c r="C5" s="98"/>
      <c r="D5" s="116" t="s">
        <v>12</v>
      </c>
      <c r="E5" s="117" t="e">
        <f t="shared" ref="E5:P5" si="6">QUARTILE(E9:E33,1)</f>
        <v>#NUM!</v>
      </c>
      <c r="F5" s="117">
        <f t="shared" si="6"/>
        <v>0</v>
      </c>
      <c r="G5" s="117" t="e">
        <f t="shared" si="6"/>
        <v>#NUM!</v>
      </c>
      <c r="H5" s="117" t="e">
        <f t="shared" si="6"/>
        <v>#NUM!</v>
      </c>
      <c r="I5" s="117" t="e">
        <f t="shared" si="6"/>
        <v>#NUM!</v>
      </c>
      <c r="J5" s="117" t="e">
        <f t="shared" si="6"/>
        <v>#NUM!</v>
      </c>
      <c r="K5" s="117" t="e">
        <f t="shared" si="6"/>
        <v>#NUM!</v>
      </c>
      <c r="L5" s="117" t="e">
        <f t="shared" si="6"/>
        <v>#NUM!</v>
      </c>
      <c r="M5" s="117" t="e">
        <f t="shared" si="6"/>
        <v>#NUM!</v>
      </c>
      <c r="N5" s="117" t="e">
        <f t="shared" si="6"/>
        <v>#NUM!</v>
      </c>
      <c r="O5" s="117" t="e">
        <f t="shared" si="6"/>
        <v>#NUM!</v>
      </c>
      <c r="P5" s="117">
        <f t="shared" si="6"/>
        <v>0</v>
      </c>
      <c r="Q5" s="117">
        <f>QUARTILE(Q9:Q33,1)</f>
        <v>4</v>
      </c>
      <c r="R5" s="117">
        <f t="shared" ref="R5:AU5" si="7">QUARTILE(R9:R33,1)</f>
        <v>2</v>
      </c>
      <c r="S5" s="117">
        <f t="shared" si="7"/>
        <v>1</v>
      </c>
      <c r="T5" s="117">
        <f t="shared" si="7"/>
        <v>0</v>
      </c>
      <c r="U5" s="117" t="e">
        <f t="shared" si="7"/>
        <v>#NUM!</v>
      </c>
      <c r="V5" s="117" t="e">
        <f t="shared" si="7"/>
        <v>#NUM!</v>
      </c>
      <c r="W5" s="117" t="e">
        <f t="shared" si="7"/>
        <v>#NUM!</v>
      </c>
      <c r="X5" s="117" t="e">
        <f t="shared" si="7"/>
        <v>#NUM!</v>
      </c>
      <c r="Y5" s="117" t="e">
        <f t="shared" si="7"/>
        <v>#NUM!</v>
      </c>
      <c r="Z5" s="117" t="e">
        <f t="shared" si="7"/>
        <v>#NUM!</v>
      </c>
      <c r="AA5" s="117" t="e">
        <f t="shared" si="7"/>
        <v>#NUM!</v>
      </c>
      <c r="AB5" s="117" t="e">
        <f t="shared" si="7"/>
        <v>#NUM!</v>
      </c>
      <c r="AC5" s="117" t="e">
        <f t="shared" si="7"/>
        <v>#NUM!</v>
      </c>
      <c r="AD5" s="117" t="e">
        <f t="shared" si="7"/>
        <v>#NUM!</v>
      </c>
      <c r="AE5" s="117" t="e">
        <f t="shared" si="7"/>
        <v>#NUM!</v>
      </c>
      <c r="AF5" s="117" t="e">
        <f t="shared" si="7"/>
        <v>#NUM!</v>
      </c>
      <c r="AG5" s="117" t="e">
        <f t="shared" si="7"/>
        <v>#NUM!</v>
      </c>
      <c r="AH5" s="117" t="e">
        <f t="shared" si="7"/>
        <v>#NUM!</v>
      </c>
      <c r="AI5" s="117" t="e">
        <f t="shared" si="7"/>
        <v>#NUM!</v>
      </c>
      <c r="AJ5" s="117" t="e">
        <f t="shared" si="7"/>
        <v>#NUM!</v>
      </c>
      <c r="AK5" s="117" t="e">
        <f t="shared" si="7"/>
        <v>#NUM!</v>
      </c>
      <c r="AL5" s="117" t="e">
        <f t="shared" si="7"/>
        <v>#NUM!</v>
      </c>
      <c r="AM5" s="117" t="e">
        <f t="shared" si="7"/>
        <v>#NUM!</v>
      </c>
      <c r="AN5" s="117" t="e">
        <f t="shared" si="7"/>
        <v>#NUM!</v>
      </c>
      <c r="AO5" s="117" t="e">
        <f t="shared" si="7"/>
        <v>#NUM!</v>
      </c>
      <c r="AP5" s="117" t="e">
        <f t="shared" si="7"/>
        <v>#NUM!</v>
      </c>
      <c r="AQ5" s="117" t="e">
        <f t="shared" si="7"/>
        <v>#NUM!</v>
      </c>
      <c r="AR5" s="117" t="e">
        <f t="shared" si="7"/>
        <v>#NUM!</v>
      </c>
      <c r="AS5" s="117" t="e">
        <f t="shared" ref="AS5" si="8">QUARTILE(AS9:AS33,1)</f>
        <v>#NUM!</v>
      </c>
      <c r="AT5" s="117">
        <f t="shared" si="7"/>
        <v>-1</v>
      </c>
      <c r="AU5" s="117">
        <f t="shared" si="7"/>
        <v>0</v>
      </c>
      <c r="AV5" s="173"/>
      <c r="AW5" s="122"/>
      <c r="AX5" s="122"/>
      <c r="AY5" s="122"/>
      <c r="AZ5" s="122"/>
      <c r="BA5" s="117"/>
      <c r="BB5" s="117"/>
      <c r="BC5" s="117"/>
      <c r="BD5" s="123"/>
      <c r="BE5" s="117">
        <f t="shared" ref="BE5:BG5" si="9">QUARTILE(BE9:BE36,1)</f>
        <v>15</v>
      </c>
      <c r="BF5" s="120">
        <f t="shared" si="9"/>
        <v>0.56000000000000005</v>
      </c>
      <c r="BG5" s="120">
        <f t="shared" si="9"/>
        <v>0.56000000000000005</v>
      </c>
      <c r="BH5" s="121" t="str">
        <f t="shared" si="5"/>
        <v>C</v>
      </c>
      <c r="BI5" s="98"/>
      <c r="BJ5" s="98"/>
      <c r="BK5" s="124" t="s">
        <v>13</v>
      </c>
      <c r="BL5" s="125">
        <v>0</v>
      </c>
      <c r="BM5" s="124" t="s">
        <v>14</v>
      </c>
      <c r="BN5" s="125">
        <v>0</v>
      </c>
      <c r="CT5" s="206">
        <v>0.9</v>
      </c>
      <c r="CU5" s="206"/>
      <c r="CV5" s="211" t="s">
        <v>39</v>
      </c>
      <c r="CW5" s="212"/>
      <c r="CX5" s="212"/>
      <c r="CY5" s="212"/>
      <c r="CZ5" s="212"/>
      <c r="DA5" s="212"/>
      <c r="DB5" s="212"/>
      <c r="DC5" s="212"/>
      <c r="DD5" s="213"/>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row>
    <row r="6" spans="1:143" ht="12.75" customHeight="1" x14ac:dyDescent="0.2">
      <c r="A6" s="98"/>
      <c r="B6" s="98"/>
      <c r="C6" s="98"/>
      <c r="D6" s="116" t="s">
        <v>15</v>
      </c>
      <c r="E6" s="117" t="e">
        <f t="shared" ref="E6:P6" si="10">QUARTILE(E9:E33,2)</f>
        <v>#NUM!</v>
      </c>
      <c r="F6" s="117">
        <f t="shared" si="10"/>
        <v>0</v>
      </c>
      <c r="G6" s="117" t="e">
        <f t="shared" si="10"/>
        <v>#NUM!</v>
      </c>
      <c r="H6" s="117" t="e">
        <f t="shared" si="10"/>
        <v>#NUM!</v>
      </c>
      <c r="I6" s="117" t="e">
        <f t="shared" si="10"/>
        <v>#NUM!</v>
      </c>
      <c r="J6" s="117" t="e">
        <f t="shared" si="10"/>
        <v>#NUM!</v>
      </c>
      <c r="K6" s="117" t="e">
        <f t="shared" si="10"/>
        <v>#NUM!</v>
      </c>
      <c r="L6" s="117" t="e">
        <f t="shared" si="10"/>
        <v>#NUM!</v>
      </c>
      <c r="M6" s="117" t="e">
        <f t="shared" si="10"/>
        <v>#NUM!</v>
      </c>
      <c r="N6" s="117" t="e">
        <f t="shared" si="10"/>
        <v>#NUM!</v>
      </c>
      <c r="O6" s="117" t="e">
        <f t="shared" si="10"/>
        <v>#NUM!</v>
      </c>
      <c r="P6" s="117">
        <f t="shared" si="10"/>
        <v>0</v>
      </c>
      <c r="Q6" s="117">
        <f>QUARTILE(Q9:Q33,2)</f>
        <v>5</v>
      </c>
      <c r="R6" s="117">
        <f t="shared" ref="R6:AU6" si="11">QUARTILE(R9:R33,2)</f>
        <v>4</v>
      </c>
      <c r="S6" s="117">
        <f t="shared" si="11"/>
        <v>2</v>
      </c>
      <c r="T6" s="117">
        <f t="shared" si="11"/>
        <v>1</v>
      </c>
      <c r="U6" s="117" t="e">
        <f t="shared" si="11"/>
        <v>#NUM!</v>
      </c>
      <c r="V6" s="117" t="e">
        <f t="shared" si="11"/>
        <v>#NUM!</v>
      </c>
      <c r="W6" s="117" t="e">
        <f t="shared" si="11"/>
        <v>#NUM!</v>
      </c>
      <c r="X6" s="117" t="e">
        <f t="shared" si="11"/>
        <v>#NUM!</v>
      </c>
      <c r="Y6" s="117" t="e">
        <f t="shared" si="11"/>
        <v>#NUM!</v>
      </c>
      <c r="Z6" s="117" t="e">
        <f t="shared" si="11"/>
        <v>#NUM!</v>
      </c>
      <c r="AA6" s="117" t="e">
        <f t="shared" si="11"/>
        <v>#NUM!</v>
      </c>
      <c r="AB6" s="117" t="e">
        <f t="shared" si="11"/>
        <v>#NUM!</v>
      </c>
      <c r="AC6" s="117" t="e">
        <f t="shared" si="11"/>
        <v>#NUM!</v>
      </c>
      <c r="AD6" s="117" t="e">
        <f t="shared" si="11"/>
        <v>#NUM!</v>
      </c>
      <c r="AE6" s="117" t="e">
        <f t="shared" si="11"/>
        <v>#NUM!</v>
      </c>
      <c r="AF6" s="117" t="e">
        <f t="shared" si="11"/>
        <v>#NUM!</v>
      </c>
      <c r="AG6" s="117" t="e">
        <f t="shared" si="11"/>
        <v>#NUM!</v>
      </c>
      <c r="AH6" s="117" t="e">
        <f t="shared" si="11"/>
        <v>#NUM!</v>
      </c>
      <c r="AI6" s="117" t="e">
        <f t="shared" si="11"/>
        <v>#NUM!</v>
      </c>
      <c r="AJ6" s="117" t="e">
        <f t="shared" si="11"/>
        <v>#NUM!</v>
      </c>
      <c r="AK6" s="117" t="e">
        <f t="shared" si="11"/>
        <v>#NUM!</v>
      </c>
      <c r="AL6" s="117" t="e">
        <f t="shared" si="11"/>
        <v>#NUM!</v>
      </c>
      <c r="AM6" s="117" t="e">
        <f t="shared" si="11"/>
        <v>#NUM!</v>
      </c>
      <c r="AN6" s="117" t="e">
        <f t="shared" si="11"/>
        <v>#NUM!</v>
      </c>
      <c r="AO6" s="117" t="e">
        <f t="shared" si="11"/>
        <v>#NUM!</v>
      </c>
      <c r="AP6" s="117" t="e">
        <f t="shared" si="11"/>
        <v>#NUM!</v>
      </c>
      <c r="AQ6" s="117" t="e">
        <f t="shared" si="11"/>
        <v>#NUM!</v>
      </c>
      <c r="AR6" s="117" t="e">
        <f t="shared" si="11"/>
        <v>#NUM!</v>
      </c>
      <c r="AS6" s="117" t="e">
        <f t="shared" ref="AS6" si="12">QUARTILE(AS9:AS33,2)</f>
        <v>#NUM!</v>
      </c>
      <c r="AT6" s="117">
        <f t="shared" si="11"/>
        <v>-1</v>
      </c>
      <c r="AU6" s="117">
        <f t="shared" si="11"/>
        <v>0</v>
      </c>
      <c r="AV6" s="173"/>
      <c r="AW6" s="94"/>
      <c r="AX6" s="94"/>
      <c r="AZ6" s="94"/>
      <c r="BA6" s="117"/>
      <c r="BB6" s="117"/>
      <c r="BC6" s="117"/>
      <c r="BD6" s="123"/>
      <c r="BE6" s="117">
        <f t="shared" ref="BE6:BG6" si="13">QUARTILE(BE9:BE36,2)</f>
        <v>19</v>
      </c>
      <c r="BF6" s="120">
        <f t="shared" si="13"/>
        <v>0.7</v>
      </c>
      <c r="BG6" s="120">
        <f t="shared" si="13"/>
        <v>0.7</v>
      </c>
      <c r="BH6" s="121" t="str">
        <f t="shared" si="5"/>
        <v>B</v>
      </c>
      <c r="BI6" s="98"/>
      <c r="BJ6" s="98"/>
      <c r="BK6" s="124" t="s">
        <v>16</v>
      </c>
      <c r="BL6" s="125">
        <v>1</v>
      </c>
      <c r="BM6" s="124" t="s">
        <v>17</v>
      </c>
      <c r="BN6" s="125">
        <v>1</v>
      </c>
      <c r="CT6" s="207">
        <f>CH3</f>
        <v>8.1999999999999993</v>
      </c>
      <c r="CU6" s="57"/>
      <c r="CV6" s="71"/>
      <c r="CW6" s="72"/>
      <c r="CX6" s="178">
        <f>CI3</f>
        <v>8.3000000000000007</v>
      </c>
      <c r="CY6" s="71"/>
      <c r="CZ6" s="71"/>
      <c r="DA6" s="72"/>
      <c r="DB6" s="179">
        <f>CJ3</f>
        <v>8.4</v>
      </c>
      <c r="DC6" s="71"/>
      <c r="DD6" s="71"/>
      <c r="DE6" s="72"/>
      <c r="DF6" s="180">
        <f>CK3</f>
        <v>9.1</v>
      </c>
      <c r="DG6" s="71"/>
      <c r="DH6" s="71"/>
      <c r="DI6" s="72"/>
      <c r="DJ6" s="181">
        <f>CL3</f>
        <v>9.1999999999999993</v>
      </c>
      <c r="DK6" s="71"/>
      <c r="DL6" s="71"/>
      <c r="DM6" s="72"/>
      <c r="DN6" s="182">
        <f>CM3</f>
        <v>9.3000000000000007</v>
      </c>
      <c r="DO6" s="71"/>
      <c r="DP6" s="71"/>
      <c r="DQ6" s="72"/>
      <c r="DR6" s="183">
        <f>CN3</f>
        <v>9.4</v>
      </c>
      <c r="DS6" s="71"/>
      <c r="DT6" s="71"/>
      <c r="DU6" s="72"/>
      <c r="DV6" s="184">
        <f>CO3</f>
        <v>9.5</v>
      </c>
      <c r="DW6" s="71"/>
      <c r="DX6" s="71"/>
      <c r="DY6" s="72"/>
      <c r="DZ6" s="185">
        <f>CP3</f>
        <v>0</v>
      </c>
      <c r="EA6" s="71"/>
      <c r="EB6" s="71"/>
      <c r="EC6" s="72"/>
      <c r="ED6" s="186">
        <f>CQ3</f>
        <v>0</v>
      </c>
      <c r="EE6" s="71"/>
      <c r="EF6" s="71"/>
      <c r="EG6" s="72"/>
      <c r="EH6" s="187">
        <f>CR3</f>
        <v>0</v>
      </c>
      <c r="EI6" s="71"/>
      <c r="EJ6" s="71"/>
      <c r="EK6" s="72"/>
      <c r="EL6" s="57"/>
      <c r="EM6" s="57"/>
    </row>
    <row r="7" spans="1:143" ht="12.75" customHeight="1" x14ac:dyDescent="0.2">
      <c r="A7" s="98"/>
      <c r="B7" s="98"/>
      <c r="C7" s="98"/>
      <c r="D7" s="116" t="s">
        <v>18</v>
      </c>
      <c r="E7" s="126" t="e">
        <f t="shared" ref="E7:P7" si="14">QUARTILE(E9:E33,3)</f>
        <v>#NUM!</v>
      </c>
      <c r="F7" s="126">
        <f t="shared" si="14"/>
        <v>0</v>
      </c>
      <c r="G7" s="126" t="e">
        <f t="shared" si="14"/>
        <v>#NUM!</v>
      </c>
      <c r="H7" s="126" t="e">
        <f t="shared" si="14"/>
        <v>#NUM!</v>
      </c>
      <c r="I7" s="126" t="e">
        <f t="shared" si="14"/>
        <v>#NUM!</v>
      </c>
      <c r="J7" s="126" t="e">
        <f t="shared" si="14"/>
        <v>#NUM!</v>
      </c>
      <c r="K7" s="126" t="e">
        <f t="shared" si="14"/>
        <v>#NUM!</v>
      </c>
      <c r="L7" s="126" t="e">
        <f t="shared" si="14"/>
        <v>#NUM!</v>
      </c>
      <c r="M7" s="126" t="e">
        <f t="shared" si="14"/>
        <v>#NUM!</v>
      </c>
      <c r="N7" s="126" t="e">
        <f t="shared" si="14"/>
        <v>#NUM!</v>
      </c>
      <c r="O7" s="126" t="e">
        <f t="shared" si="14"/>
        <v>#NUM!</v>
      </c>
      <c r="P7" s="126">
        <f t="shared" si="14"/>
        <v>0</v>
      </c>
      <c r="Q7" s="126">
        <f>QUARTILE(Q9:Q33,3)</f>
        <v>5</v>
      </c>
      <c r="R7" s="126">
        <f t="shared" ref="R7:AU7" si="15">QUARTILE(R9:R33,3)</f>
        <v>4</v>
      </c>
      <c r="S7" s="126">
        <f t="shared" si="15"/>
        <v>2</v>
      </c>
      <c r="T7" s="126">
        <f t="shared" si="15"/>
        <v>2</v>
      </c>
      <c r="U7" s="126" t="e">
        <f t="shared" si="15"/>
        <v>#NUM!</v>
      </c>
      <c r="V7" s="126" t="e">
        <f t="shared" si="15"/>
        <v>#NUM!</v>
      </c>
      <c r="W7" s="126" t="e">
        <f t="shared" si="15"/>
        <v>#NUM!</v>
      </c>
      <c r="X7" s="126" t="e">
        <f t="shared" si="15"/>
        <v>#NUM!</v>
      </c>
      <c r="Y7" s="126" t="e">
        <f t="shared" si="15"/>
        <v>#NUM!</v>
      </c>
      <c r="Z7" s="126" t="e">
        <f t="shared" si="15"/>
        <v>#NUM!</v>
      </c>
      <c r="AA7" s="126" t="e">
        <f t="shared" si="15"/>
        <v>#NUM!</v>
      </c>
      <c r="AB7" s="126" t="e">
        <f t="shared" si="15"/>
        <v>#NUM!</v>
      </c>
      <c r="AC7" s="126" t="e">
        <f t="shared" si="15"/>
        <v>#NUM!</v>
      </c>
      <c r="AD7" s="126" t="e">
        <f t="shared" si="15"/>
        <v>#NUM!</v>
      </c>
      <c r="AE7" s="126" t="e">
        <f t="shared" si="15"/>
        <v>#NUM!</v>
      </c>
      <c r="AF7" s="126" t="e">
        <f t="shared" si="15"/>
        <v>#NUM!</v>
      </c>
      <c r="AG7" s="126" t="e">
        <f t="shared" si="15"/>
        <v>#NUM!</v>
      </c>
      <c r="AH7" s="126" t="e">
        <f t="shared" si="15"/>
        <v>#NUM!</v>
      </c>
      <c r="AI7" s="126" t="e">
        <f t="shared" si="15"/>
        <v>#NUM!</v>
      </c>
      <c r="AJ7" s="126" t="e">
        <f t="shared" si="15"/>
        <v>#NUM!</v>
      </c>
      <c r="AK7" s="126" t="e">
        <f t="shared" si="15"/>
        <v>#NUM!</v>
      </c>
      <c r="AL7" s="126" t="e">
        <f t="shared" si="15"/>
        <v>#NUM!</v>
      </c>
      <c r="AM7" s="126" t="e">
        <f t="shared" si="15"/>
        <v>#NUM!</v>
      </c>
      <c r="AN7" s="126" t="e">
        <f t="shared" si="15"/>
        <v>#NUM!</v>
      </c>
      <c r="AO7" s="126" t="e">
        <f t="shared" si="15"/>
        <v>#NUM!</v>
      </c>
      <c r="AP7" s="126" t="e">
        <f t="shared" si="15"/>
        <v>#NUM!</v>
      </c>
      <c r="AQ7" s="126" t="e">
        <f t="shared" si="15"/>
        <v>#NUM!</v>
      </c>
      <c r="AR7" s="126" t="e">
        <f t="shared" si="15"/>
        <v>#NUM!</v>
      </c>
      <c r="AS7" s="126" t="e">
        <f t="shared" ref="AS7" si="16">QUARTILE(AS9:AS33,3)</f>
        <v>#NUM!</v>
      </c>
      <c r="AT7" s="126">
        <f t="shared" si="15"/>
        <v>0</v>
      </c>
      <c r="AU7" s="126">
        <f t="shared" si="15"/>
        <v>0</v>
      </c>
      <c r="AV7" s="173"/>
      <c r="BA7" s="126"/>
      <c r="BB7" s="126"/>
      <c r="BC7" s="126"/>
      <c r="BD7" s="127"/>
      <c r="BE7" s="117">
        <f t="shared" ref="BE7:BG7" si="17">QUARTILE(BE9:BE36,3)</f>
        <v>22</v>
      </c>
      <c r="BF7" s="120">
        <f t="shared" si="17"/>
        <v>0.81</v>
      </c>
      <c r="BG7" s="120">
        <f t="shared" si="17"/>
        <v>0.81</v>
      </c>
      <c r="BH7" s="121" t="str">
        <f t="shared" si="5"/>
        <v>A</v>
      </c>
      <c r="BI7" s="98"/>
      <c r="BJ7" s="98"/>
      <c r="BK7" s="124" t="s">
        <v>19</v>
      </c>
      <c r="BL7" s="128">
        <f>(BN6-BN5)/(BL6-BL5)</f>
        <v>1</v>
      </c>
      <c r="BM7" s="124" t="s">
        <v>20</v>
      </c>
      <c r="BN7" s="128">
        <f>BN5-(BL7*BL5)</f>
        <v>0</v>
      </c>
      <c r="BW7" s="43"/>
      <c r="BX7" s="43"/>
      <c r="BY7" s="43"/>
      <c r="BZ7" s="43"/>
      <c r="CA7" s="43"/>
      <c r="CB7" s="43"/>
      <c r="CC7" s="43"/>
      <c r="CT7" s="44"/>
      <c r="CU7" s="45"/>
      <c r="CV7" s="45"/>
      <c r="CW7" s="46"/>
      <c r="CX7" s="44"/>
      <c r="CY7" s="45"/>
      <c r="CZ7" s="45"/>
      <c r="DA7" s="46"/>
      <c r="DB7" s="45"/>
      <c r="DC7" s="45"/>
      <c r="DD7" s="45"/>
      <c r="DE7" s="46"/>
      <c r="DF7" s="44"/>
      <c r="DG7" s="45"/>
      <c r="DH7" s="45"/>
      <c r="DI7" s="46"/>
      <c r="DJ7" s="44"/>
      <c r="DK7" s="45"/>
      <c r="DL7" s="45"/>
      <c r="DM7" s="46"/>
      <c r="DN7" s="45"/>
      <c r="DO7" s="45"/>
      <c r="DP7" s="45"/>
      <c r="DQ7" s="46"/>
      <c r="DR7" s="45"/>
      <c r="DS7" s="45"/>
      <c r="DT7" s="45"/>
      <c r="DU7" s="46"/>
      <c r="DV7" s="45"/>
      <c r="DW7" s="45"/>
      <c r="DX7" s="45"/>
      <c r="DY7" s="46"/>
      <c r="DZ7" s="45"/>
      <c r="EA7" s="45"/>
      <c r="EB7" s="45"/>
      <c r="EC7" s="46"/>
      <c r="ED7" s="45"/>
      <c r="EE7" s="45"/>
      <c r="EF7" s="45"/>
      <c r="EG7" s="46"/>
      <c r="EH7" s="45"/>
      <c r="EI7" s="45"/>
      <c r="EJ7" s="45"/>
      <c r="EK7" s="46"/>
      <c r="EL7" s="45"/>
      <c r="EM7" s="45"/>
    </row>
    <row r="8" spans="1:143" ht="12.75" customHeight="1" thickBot="1" x14ac:dyDescent="0.25">
      <c r="A8" s="129" t="str">
        <f>Summary!B2</f>
        <v>Teacher</v>
      </c>
      <c r="B8" s="129" t="str">
        <f>Summary!C2</f>
        <v>Class</v>
      </c>
      <c r="C8" s="129" t="str">
        <f>Summary!D2</f>
        <v>ID Code</v>
      </c>
      <c r="D8" s="130" t="str">
        <f>Summary!E2</f>
        <v>Name</v>
      </c>
      <c r="E8" s="131" t="str">
        <f>$BH$54</f>
        <v>D</v>
      </c>
      <c r="F8" s="131" t="str">
        <f>$BH$55</f>
        <v>C</v>
      </c>
      <c r="G8" s="131" t="str">
        <f>$BH$56</f>
        <v>B</v>
      </c>
      <c r="H8" s="131" t="str">
        <f>$BH$57</f>
        <v>A</v>
      </c>
      <c r="I8" s="131" t="str">
        <f>$BH$58</f>
        <v>B</v>
      </c>
      <c r="J8" s="131" t="str">
        <f>$BH$59</f>
        <v>D</v>
      </c>
      <c r="K8" s="131" t="str">
        <f>$BH$60</f>
        <v>B</v>
      </c>
      <c r="L8" s="131" t="str">
        <f>$BH$61</f>
        <v>A</v>
      </c>
      <c r="M8" s="131" t="str">
        <f>$BH$62</f>
        <v>B</v>
      </c>
      <c r="N8" s="131" t="str">
        <f>$BH$63</f>
        <v>A</v>
      </c>
      <c r="O8" s="131" t="str">
        <f>$BH$64</f>
        <v>C</v>
      </c>
      <c r="P8" s="131" t="str">
        <f>$BH$65</f>
        <v>A</v>
      </c>
      <c r="Q8" s="131">
        <f>$BH$66</f>
        <v>6</v>
      </c>
      <c r="R8" s="131">
        <f>$BH$67</f>
        <v>4</v>
      </c>
      <c r="S8" s="131">
        <f>$BH$68</f>
        <v>2</v>
      </c>
      <c r="T8" s="132">
        <f>$BH$69</f>
        <v>3</v>
      </c>
      <c r="U8" s="131">
        <f>$BH$70</f>
        <v>0</v>
      </c>
      <c r="V8" s="131">
        <f>$BH$71</f>
        <v>0</v>
      </c>
      <c r="W8" s="131">
        <f>$BH$72</f>
        <v>0</v>
      </c>
      <c r="X8" s="131">
        <f>$BH$73</f>
        <v>0</v>
      </c>
      <c r="Y8" s="131">
        <f>$BH$74</f>
        <v>0</v>
      </c>
      <c r="Z8" s="131">
        <f>$BH$75</f>
        <v>0</v>
      </c>
      <c r="AA8" s="131">
        <f>$BH$76</f>
        <v>0</v>
      </c>
      <c r="AB8" s="131">
        <f>$BH$77</f>
        <v>0</v>
      </c>
      <c r="AC8" s="131">
        <f>$BH$78</f>
        <v>0</v>
      </c>
      <c r="AD8" s="131">
        <f>$BH$79</f>
        <v>0</v>
      </c>
      <c r="AE8" s="131">
        <f>$BH$80</f>
        <v>0</v>
      </c>
      <c r="AF8" s="131">
        <f>$BH$81</f>
        <v>0</v>
      </c>
      <c r="AG8" s="131">
        <f>$BH$82</f>
        <v>0</v>
      </c>
      <c r="AH8" s="131">
        <f>$BH$83</f>
        <v>0</v>
      </c>
      <c r="AI8" s="131">
        <f>$BH$84</f>
        <v>0</v>
      </c>
      <c r="AJ8" s="131">
        <f>$BH$85</f>
        <v>0</v>
      </c>
      <c r="AK8" s="131">
        <f>$BH$86</f>
        <v>0</v>
      </c>
      <c r="AL8" s="131">
        <f>$BH$87</f>
        <v>0</v>
      </c>
      <c r="AM8" s="131">
        <f>$BH$88</f>
        <v>0</v>
      </c>
      <c r="AN8" s="131">
        <f>$BH$89</f>
        <v>0</v>
      </c>
      <c r="AO8" s="131">
        <f>$BH$90</f>
        <v>0</v>
      </c>
      <c r="AP8" s="131">
        <f>$BH$91</f>
        <v>0</v>
      </c>
      <c r="AQ8" s="131">
        <f>$BH$92</f>
        <v>0</v>
      </c>
      <c r="AR8" s="131">
        <f>$BH$93</f>
        <v>0</v>
      </c>
      <c r="AS8" s="133" t="s">
        <v>343</v>
      </c>
      <c r="AT8" s="133" t="s">
        <v>135</v>
      </c>
      <c r="AU8" s="133" t="s">
        <v>134</v>
      </c>
      <c r="AV8" s="174"/>
      <c r="AX8" s="131" t="s">
        <v>247</v>
      </c>
      <c r="AY8" s="131" t="s">
        <v>248</v>
      </c>
      <c r="AZ8" s="131" t="s">
        <v>129</v>
      </c>
      <c r="BA8" s="131" t="s">
        <v>131</v>
      </c>
      <c r="BB8" s="131" t="s">
        <v>133</v>
      </c>
      <c r="BC8" s="131" t="s">
        <v>131</v>
      </c>
      <c r="BD8" s="131"/>
      <c r="BE8" s="134" t="s">
        <v>21</v>
      </c>
      <c r="BF8" s="135" t="s">
        <v>22</v>
      </c>
      <c r="BG8" s="135" t="s">
        <v>23</v>
      </c>
      <c r="BH8" s="135" t="s">
        <v>24</v>
      </c>
      <c r="BI8" s="98"/>
      <c r="BJ8" s="98"/>
      <c r="BK8" s="198" t="s">
        <v>25</v>
      </c>
      <c r="BL8" s="199"/>
      <c r="BM8" s="199"/>
      <c r="BN8" s="200"/>
      <c r="CT8" s="85" t="s">
        <v>76</v>
      </c>
      <c r="CU8" s="86" t="s">
        <v>77</v>
      </c>
      <c r="CV8" s="86" t="s">
        <v>78</v>
      </c>
      <c r="CW8" s="87" t="s">
        <v>79</v>
      </c>
      <c r="CX8" s="85" t="s">
        <v>76</v>
      </c>
      <c r="CY8" s="86" t="s">
        <v>77</v>
      </c>
      <c r="CZ8" s="86" t="s">
        <v>78</v>
      </c>
      <c r="DA8" s="87" t="s">
        <v>79</v>
      </c>
      <c r="DB8" s="86" t="s">
        <v>76</v>
      </c>
      <c r="DC8" s="86" t="s">
        <v>77</v>
      </c>
      <c r="DD8" s="86" t="s">
        <v>78</v>
      </c>
      <c r="DE8" s="87" t="s">
        <v>79</v>
      </c>
      <c r="DF8" s="85" t="s">
        <v>76</v>
      </c>
      <c r="DG8" s="86" t="s">
        <v>77</v>
      </c>
      <c r="DH8" s="86" t="s">
        <v>78</v>
      </c>
      <c r="DI8" s="87" t="s">
        <v>79</v>
      </c>
      <c r="DJ8" s="85" t="s">
        <v>76</v>
      </c>
      <c r="DK8" s="86" t="s">
        <v>77</v>
      </c>
      <c r="DL8" s="86" t="s">
        <v>78</v>
      </c>
      <c r="DM8" s="87" t="s">
        <v>79</v>
      </c>
      <c r="DN8" s="86" t="s">
        <v>76</v>
      </c>
      <c r="DO8" s="86" t="s">
        <v>77</v>
      </c>
      <c r="DP8" s="86" t="s">
        <v>78</v>
      </c>
      <c r="DQ8" s="87" t="s">
        <v>79</v>
      </c>
      <c r="DR8" s="86" t="s">
        <v>76</v>
      </c>
      <c r="DS8" s="86" t="s">
        <v>77</v>
      </c>
      <c r="DT8" s="86" t="s">
        <v>78</v>
      </c>
      <c r="DU8" s="87" t="s">
        <v>79</v>
      </c>
      <c r="DV8" s="86" t="s">
        <v>76</v>
      </c>
      <c r="DW8" s="86" t="s">
        <v>77</v>
      </c>
      <c r="DX8" s="86" t="s">
        <v>78</v>
      </c>
      <c r="DY8" s="87" t="s">
        <v>79</v>
      </c>
      <c r="DZ8" s="86" t="s">
        <v>76</v>
      </c>
      <c r="EA8" s="86" t="s">
        <v>77</v>
      </c>
      <c r="EB8" s="86" t="s">
        <v>78</v>
      </c>
      <c r="EC8" s="87" t="s">
        <v>79</v>
      </c>
      <c r="ED8" s="86" t="s">
        <v>76</v>
      </c>
      <c r="EE8" s="86" t="s">
        <v>77</v>
      </c>
      <c r="EF8" s="86" t="s">
        <v>78</v>
      </c>
      <c r="EG8" s="87" t="s">
        <v>79</v>
      </c>
      <c r="EH8" s="86" t="s">
        <v>76</v>
      </c>
      <c r="EI8" s="86" t="s">
        <v>77</v>
      </c>
      <c r="EJ8" s="86" t="s">
        <v>78</v>
      </c>
      <c r="EK8" s="87" t="s">
        <v>79</v>
      </c>
      <c r="EL8" s="48"/>
      <c r="EM8" s="48"/>
    </row>
    <row r="9" spans="1:143" ht="12.75" customHeight="1" x14ac:dyDescent="0.2">
      <c r="A9" s="121" t="str">
        <f>IF(Summary!B3="","",Summary!B3)</f>
        <v>ROL</v>
      </c>
      <c r="B9" s="121" t="str">
        <f>IF(Summary!C3="","",Summary!C3)</f>
        <v>10SPH02</v>
      </c>
      <c r="C9" s="121" t="str">
        <f>IF(Summary!D3="","",Summary!D3)</f>
        <v>STU0001</v>
      </c>
      <c r="D9" s="136" t="str">
        <f>IF(Summary!E3="","",Summary!E3)</f>
        <v>Student 1</v>
      </c>
      <c r="E9" s="137" t="s">
        <v>30</v>
      </c>
      <c r="F9" s="137" t="s">
        <v>32</v>
      </c>
      <c r="G9" s="137" t="s">
        <v>36</v>
      </c>
      <c r="H9" s="137" t="s">
        <v>40</v>
      </c>
      <c r="I9" s="137" t="s">
        <v>36</v>
      </c>
      <c r="J9" s="137" t="s">
        <v>30</v>
      </c>
      <c r="K9" s="137" t="s">
        <v>36</v>
      </c>
      <c r="L9" s="137" t="s">
        <v>40</v>
      </c>
      <c r="M9" s="137" t="s">
        <v>36</v>
      </c>
      <c r="N9" s="137" t="s">
        <v>40</v>
      </c>
      <c r="O9" s="137" t="s">
        <v>32</v>
      </c>
      <c r="P9" s="137" t="s">
        <v>40</v>
      </c>
      <c r="Q9" s="137">
        <v>5</v>
      </c>
      <c r="R9" s="137">
        <v>4</v>
      </c>
      <c r="S9" s="137">
        <v>2</v>
      </c>
      <c r="T9" s="137">
        <v>0</v>
      </c>
      <c r="U9" s="137"/>
      <c r="V9" s="137"/>
      <c r="W9" s="137"/>
      <c r="X9" s="137"/>
      <c r="Y9" s="137"/>
      <c r="Z9" s="137"/>
      <c r="AA9" s="137"/>
      <c r="AB9" s="137"/>
      <c r="AC9" s="137"/>
      <c r="AD9" s="137"/>
      <c r="AE9" s="137"/>
      <c r="AF9" s="137"/>
      <c r="AG9" s="137"/>
      <c r="AH9" s="137"/>
      <c r="AI9" s="137"/>
      <c r="AJ9" s="137"/>
      <c r="AK9" s="137"/>
      <c r="AL9" s="137"/>
      <c r="AM9" s="137"/>
      <c r="AN9" s="137"/>
      <c r="AO9" s="137"/>
      <c r="AP9" s="137"/>
      <c r="AQ9" s="137"/>
      <c r="AR9" s="137"/>
      <c r="AS9" s="137"/>
      <c r="AT9" s="137">
        <v>-1</v>
      </c>
      <c r="AU9" s="137">
        <v>0</v>
      </c>
      <c r="AV9" s="48">
        <f>$BE$3</f>
        <v>27</v>
      </c>
      <c r="AW9" s="80"/>
      <c r="AX9" s="91" t="str">
        <f t="shared" ref="AX9:AX33" si="18">IF(BG9&lt;0.5,AY$40,AY$41)&amp;BI9&amp;". "&amp;LOOKUP(BG9,AX$43:AX$49,AY$43:AY$49)&amp;AY$50&amp;"
"</f>
        <v xml:space="preserve">Well done Student 1. You have demonstrated a very good understanding of the content covered in the vectors and motion topics. 
</v>
      </c>
      <c r="AY9" s="92" t="str">
        <f>IF(ISBLANK(E9),"",IF(E9=E$8,AY$54&amp;"
",AZ$54&amp;"
"))&amp;IF(ISBLANK(F9),"",IF(F9=F$8,AY$55&amp;"
",AZ$55&amp;"
"))&amp;IF(ISBLANK(G9),"",IF(G9=G$8,AY$56&amp;"
",AZ$56&amp;"
"))&amp;IF(ISBLANK(H9),"",IF(H9=H$8,AY$57&amp;"
",AZ$57&amp;"
"))&amp;IF(ISBLANK(I9),"",IF(I9=I$8,AY$58&amp;"
",AZ$58&amp;"
"))&amp;IF(ISBLANK(J9),"",IF(J9=J$8,AY$59&amp;"
",AZ$59&amp;"
"))&amp;IF(ISBLANK(K9),"",IF(K9=K$8,AY$60&amp;"
",AZ$60&amp;"
"))&amp;IF(ISBLANK(L9),"",IF(L9=L$8,AY$61&amp;"
",AZ$61&amp;"
"))&amp;IF(ISBLANK(M9),"",IF(M9=M$8,AY$62&amp;"
",AZ$62&amp;"
"))&amp;IF(ISBLANK(N9),"",IF(N9=N$8,AY$63&amp;"
",AZ$63&amp;"
"))&amp;IF(ISBLANK(O9),"",IF(O9=O$8,AY$64&amp;"
",AZ$64&amp;"
"))&amp;IF(ISBLANK(P9),"",IF(P9=P$8,AY$65&amp;"
",AZ$65&amp;"
"))&amp;IF(ISBLANK(Q9),"",IF(Q9=Q$8,AY$66&amp;"
",AZ$66&amp;"
"))&amp;IF(ISBLANK(R9),"",IF(R9=R$8,AY$67&amp;"
",AZ$67&amp;"
"))&amp;IF(ISBLANK(S9),"",IF(S9=S$8,AY$68&amp;"
",AZ$68&amp;"
"))&amp;IF(ISBLANK(T9),"",IF(T9=T$8,AY$69&amp;"
",AZ$69&amp;"
"))&amp;IF(ISBLANK(U9),"",IF(U9=U$8,AY$70&amp;"
",AZ$70&amp;"
"))&amp;IF(ISBLANK(V9),"",IF(V9=V$8,AY$71&amp;"
",AZ$71&amp;"
"))&amp;IF(ISBLANK(W9),"",IF(W9=W$8,AY$72&amp;"
",AZ$72&amp;"
"))&amp;IF(ISBLANK(X9),"",IF(X9=X$8,AY$73&amp;"
",AZ$73&amp;"
"))&amp;IF(ISBLANK(Y9),"",IF(Y9=Y$8,AY$74&amp;"
",AZ$74&amp;"
"))&amp;IF(ISBLANK(Z9),"",IF(Z9=Z$8,AY$75&amp;"
",AZ$75&amp;"
"))&amp;IF(ISBLANK(AA9),"",IF(AA9=AA$8,AY$76&amp;"
",AZ$76&amp;"
"))&amp;IF(ISBLANK(AB9),"",IF(AB9=AB$8,AY$77&amp;"
",AZ$77&amp;"
"))&amp;IF(ISBLANK(AC9),"",IF(AC9=AC$8,AY$78&amp;"
",AZ$78&amp;"
"))&amp;IF(ISBLANK(AD9),"",IF(AD9=AD$8,AY$79&amp;"
",AZ$79&amp;"
"))&amp;IF(ISBLANK(AE9),"",IF(AE9=AE$8,AY$80&amp;"
",AZ$80&amp;"
"))&amp;IF(ISBLANK(AF9),"",IF(AF9=AF$8,AY$81&amp;"
",AZ$81&amp;"
"))&amp;IF(ISBLANK(AG9),"",IF(AG9=AG$8,AY$82&amp;"
",AZ$82&amp;"
"))&amp;IF(ISBLANK(AH9),"",IF(AH9=AH$8,AY$83&amp;"
",AZ$83&amp;"
"))&amp;IF(ISBLANK(AI9),"",IF(AI9=AI$8,AY$84&amp;"
",AZ$84&amp;"
"))&amp;IF(ISBLANK(AJ9),"",IF(AJ9=AJ$8,AY$85&amp;"
",AZ$85&amp;"
"))&amp;IF(ISBLANK(AK9),"",IF(AK9=AK$8,AY$86&amp;"
",AZ$86&amp;"
"))&amp;IF(ISBLANK(AL9),"",IF(AL9=AL$8,AY$87&amp;"
",AZ$87&amp;"
"))&amp;IF(ISBLANK(AM9),"",IF(AM9=AM$8,AY$88&amp;"
",AZ$88&amp;"
"))&amp;IF(ISBLANK(AN9),"",IF(AN9=AN$8,AY$89&amp;"
",AZ$89&amp;"
"))&amp;IF(ISBLANK(AO9),"",IF(AO9=AO$8,AY$90&amp;"
",AZ$90&amp;"
"))&amp;IF(ISBLANK(AP9),"",IF(AP9=AP$8,AY$91&amp;"
",AZ$91&amp;"
"))&amp;IF(ISBLANK(AQ9),"",IF(AQ9=AQ$8,AY$92&amp;"
",AZ$92&amp;"
"))&amp;IF(ISBLANK(AR9),"",IF(AR9=AR$8,AY$93&amp;"
",AZ$93&amp;"
"))</f>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9" s="83" t="s">
        <v>249</v>
      </c>
      <c r="BA9" s="89" t="s">
        <v>145</v>
      </c>
      <c r="BB9" s="64" t="str">
        <f>LOOKUP(BG9,Grading!$A$16:$A$22,Grading!$E$16:$E$22)</f>
        <v xml:space="preserve">I encourage you to revise any areas suggested above in order to lay a solid foundation for Units 3/4 Physics and to challenge yourself with extension problems while seeking help when required. </v>
      </c>
      <c r="BC9" s="65" t="str">
        <f>IF(BA9="none required",Grading!$A$27,Grading!$A$26)</f>
        <v xml:space="preserve">Please review the solutions thoroughly, complete any re-do questions (details below) and show these to me within the next week. Please let me know if you have any questions. </v>
      </c>
      <c r="BE9" s="138">
        <f>IF((E9=""),"",IF(ISTEXT(E$8),IF(E9=E$8,1,0),E9)+IF(ISTEXT(F$8),IF(F9=F$8,1,0),F9)+IF(ISTEXT(G$8),IF(G9=G$8,1,0),G9)+IF(ISTEXT(H$8),IF(H9=H$8,1,0),H9)+IF(ISTEXT(I$8),IF(I9=I$8,1,0),I9)+IF(ISTEXT(J$8),IF(J9=J$8,1,0),J9)+IF(ISTEXT(K$8),IF(K9=K$8,1,0),K9)+IF(ISTEXT(L$8),IF(L9=L$8,1,0),L9)+IF(ISTEXT(M$8),IF(M9=M$8,1,0),M9)+IF(ISTEXT(N$8),IF(N9=N$8,1,0),N9)+IF(ISTEXT(O$8),IF(O9=O$8,1,0),O9)+IF(ISTEXT(P$8),IF(P9=P$8,1,0),P9)+IF(ISTEXT(Q$8),IF(Q9=Q$8,1,0),Q9)+IF(ISTEXT(R$8),IF(R9=R$8,1,0),R9)+IF(ISTEXT(S$8),IF(S9=S$8,1,0),S9)+IF(ISTEXT(T$8),IF(T9=T$8,1,0),T9)+IF(ISTEXT(U$8),IF(U9=U$8,1,0),U9)+IF(ISTEXT(V$8),IF(V9=V$8,1,0),V9)+IF(ISTEXT(W$8),IF(W9=W$8,1,0),W9)+IF(ISTEXT(X$8),IF(X9=X$8,1,0),X9)+IF(ISTEXT(Y$8),IF(Y9=Y$8,1,0),Y9)+IF(ISTEXT(Z$8),IF(Z9=Z$8,1,0),Z9)+IF(ISTEXT(AA$8),IF(AA9=AA$8,1,0),AA9)+IF(ISTEXT(AB$8),IF(AB9=AB$8,1,0),AB9)+IF(ISTEXT(AC$8),IF(AC9=AC$8,1,0),AC9)+IF(ISTEXT(AD$8),IF(AD9=AD$8,1,0),AD9)+IF(ISTEXT(AE$8),IF(AE9=AE$8,1,0),AE9)+IF(ISTEXT(AF$8),IF(AF9=AF$8,1,0),AF9)+IF(ISTEXT(AG$8),IF(AG9=AG$8,1,0),AG9)+IF(ISTEXT(AH$8),IF(AH9=AH$8,1,0),AH9)+IF(ISTEXT(AI$8),IF(AI9=AI$8,1,0),AI9)+IF(ISTEXT(AJ$8),IF(AJ9=AJ$8,1,0),AJ9)+IF(ISTEXT(AJ$8),IF(AJ9=AJ$8,1,0),AJ9)+IF(ISTEXT(AK$8),IF(AK9=AK$8,1,0),AK9)+IF(ISTEXT(AL$8),IF(AL9=AL$8,1,0),AL9)+IF(ISTEXT(AM$8),IF(AM9=AM$8,1,0),AM9)+IF(ISTEXT(AN$8),IF(AN9=AN$8,1,0),AN9)+IF(ISTEXT(AO$8),IF(AO9=AO$8,1,0),AO9)+IF(ISTEXT(AP$8),IF(AP9=AP$8,1,0),AP9)+IF(ISTEXT(AQ$8),IF(AQ9=AQ$8,1,0),AQ9)+IF(ISTEXT(AR$8),IF(AR9=AR$8,1,0),AR9)+AS9+AT9+AU9)</f>
        <v>22</v>
      </c>
      <c r="BF9" s="120">
        <f t="shared" ref="BF9:BF32" si="19">IF((BE9=""),"",IF(ISNUMBER(BE9),ROUND((BE9/$BE$3),2),BE9))</f>
        <v>0.81</v>
      </c>
      <c r="BG9" s="120">
        <f t="shared" ref="BG9:BG32" si="20">IF((BE9=""),"",IF(ISNUMBER(BE9),ROUND((($BL$7*BF9)+$BN$7),2),BE9))</f>
        <v>0.81</v>
      </c>
      <c r="BH9" s="121" t="str">
        <f t="shared" ref="BH9:BH32" si="21">IF((BE9=""),"",IF(ISNUMBER(BE9),VLOOKUP(BG9,Gradetable,2),""))</f>
        <v>A</v>
      </c>
      <c r="BI9" s="77" t="str">
        <f>IF(Summary!F3="","",Summary!F3)</f>
        <v>Student 1</v>
      </c>
      <c r="BJ9" s="62"/>
      <c r="BK9" s="98"/>
      <c r="BL9" s="98"/>
      <c r="BM9" s="98"/>
      <c r="BN9" s="98"/>
      <c r="BR9" s="35"/>
      <c r="BS9" s="34" t="s">
        <v>92</v>
      </c>
      <c r="BV9" s="50">
        <f>IF($E$3=BV$3,IF(AND(ISTEXT($E$8),$E9=$E$8),1,IF(ISNUMBER($E$8),$E9,0)),0)
+IF($F$3=BV$3,IF(AND(ISTEXT($F$8),$F9=$F$8),1,IF(ISNUMBER($F$8),$F9,0)),0)
+IF($G$3=BV$3,IF(AND(ISTEXT($G$8),$G9=$G$8),1,IF(ISNUMBER($G$8),$G9,0)),0)
+IF($H$3=BV$3,IF(AND(ISTEXT($H$8),$H9=$H$8),1,IF(ISNUMBER($H$8),$H9,0)),0)
+IF($I$3=BV$3,IF(AND(ISTEXT($I$8),$I9=$I$8),1,IF(ISNUMBER($I$8),$I9,0)),0)
+IF($J$3=BV$3,IF(AND(ISTEXT($J$8),$J9=$J$8),1,IF(ISNUMBER($J$8),$J9,0)),0)
+IF($K$3=BV$3,IF(AND(ISTEXT($K$8),$K9=$K$8),1,IF(ISNUMBER($K$8),$K9,0)),0)
+IF($L$3=BV$3,IF(AND(ISTEXT($L$8),$L9=$L$8),1,IF(ISNUMBER($L$8),$L9,0)),0)
+IF($M$3=BV$3,IF(AND(ISTEXT($M$8),$M9=$M$8),1,IF(ISNUMBER($M$8),$M9,0)),0)
+IF($N$3=BV$3,IF(AND(ISTEXT($N$8),$N9=$N$8),1,IF(ISNUMBER($N$8),$N9,0)),0)
+IF($O$3=BV$3,IF(AND(ISTEXT($O$8),$O9=$O$8),1,IF(ISNUMBER($O$8),$O9,0)),0)
+IF($P$3=BV$3,IF(AND(ISTEXT($P$8),$P9=$P$8),1,IF(ISNUMBER($P$8),$P9,0)),0)
+IF($Q$3=BV$3,IF(AND(ISTEXT($Q$8),$Q9=$Q$8),1,IF(ISNUMBER($Q$8),$Q9,0)),0)
+IF($R$3=BV$3,IF(AND(ISTEXT($R$8),$R9=$R$8),1,IF(ISNUMBER($R$8),$R9,0)),0)
+IF($S$3=BV$3,IF(AND(ISTEXT($S$8),$S9=$S$8),1,IF(ISNUMBER($S$8),$S9,0)),0)
+IF($T$3=BV$3,IF(AND(ISTEXT($T$8),$T9=$T$8),1,IF(ISNUMBER($T$8),$T9,0)),0)
+IF($U$3=BV$3,IF(AND(ISTEXT($U$8),$U9=$U$8),1,IF(ISNUMBER($U$8),$U9,0)),0)
+IF($V$3=BV$3,IF(AND(ISTEXT($V$8),$V9=$V$8),1,IF(ISNUMBER($V$8),$V9,0)),0)
+IF($W$3=BV$3,IF(AND(ISTEXT($W$8),$W9=$W$8),1,IF(ISNUMBER($W$8),$W9,0)),0)
+IF($X$3=BV$3,IF(AND(ISTEXT($X$8),$X9=$X$8),1,IF(ISNUMBER($X$8),$X9,0)),0)
+IF($Y$3=BV$3,IF(AND(ISTEXT($Y$8),$Y9=$Y$8),1,IF(ISNUMBER($Y$8),$Y9,0)),0)
+IF($Z$3=BV$3,IF(AND(ISTEXT($Z$8),$Z9=$Z$8),1,IF(ISNUMBER($Z$8),$Z9,0)),0)
+IF($AA$3=BV$3,IF(AND(ISTEXT($AA$8),$AA9=$AA$8),1,IF(ISNUMBER($AA$8),$AA9,0)),0)
+IF($AB$3=BV$3,IF(AND(ISTEXT($AB$8),$AB9=$AB$8),1,IF(ISNUMBER($AB$8),$AB9,0)),0)
+IF($AC$3=BV$3,IF(AND(ISTEXT($AC$8),$AC9=$AC$8),1,IF(ISNUMBER($AC$8),$AC9,0)),0)
+IF($AD$3=BV$3,IF(AND(ISTEXT($AD$8),$AD9=$AD$8),1,IF(ISNUMBER($AD$8),$AD9,0)),0)
+IF($AE$3=BV$3,IF(AND(ISTEXT($AE$8),$AE9=$AE$8),1,IF(ISNUMBER($AE$8),$AE9,0)),0)
+IF($AF$3=BV$3,IF(AND(ISTEXT($AF$8),$AF9=$AF$8),1,IF(ISNUMBER($AF$8),$AF9,0)),0)
+IF($AG$3=BV$3,IF(AND(ISTEXT($AG$8),$AA9=$AG$8),1,IF(ISNUMBER($AG$8),$AG9,0)),0)
+IF($AH$3=BV$3,IF(AND(ISTEXT($AH$8),$AH9=$AH$8),1,IF(ISNUMBER($AH$8),$AH9,0)),0)
+IF($AI$3=BV$3,IF(AND(ISTEXT($AI$8),$AI9=$AI$8),1,IF(ISNUMBER($AI$8),$AI9,0)),0)
+IF($AJ$3=BV$3,IF(AND(ISTEXT($AJ$8),$AJ9=$AJ$8),1,IF(ISNUMBER($AJ$8),$AJ9,0)),0)
+IF($AK$3=BV$3,IF(AND(ISTEXT($AK$8),$AK9=$AK$8),1,IF(ISNUMBER($AK$8),$AK9,0)),0)
+IF($AL$3=BV$3,IF(AND(ISTEXT($AL$8),$AL9=$AL$8),1,IF(ISNUMBER($AL$8),$AL9,0)),0)
+IF($AM$3=BV$3,IF(AND(ISTEXT($AM$8),$AM9=$AM$8),1,IF(ISNUMBER($AM$8),$AM9,0)),0)
+IF($AN$3=BV$3,IF(AND(ISTEXT($AN$8),$AN9=$AN$8),1,IF(ISNUMBER($AN$8),$AN9,0)),0)
+IF($AO$3=BV$3,IF(AND(ISTEXT($AO$8),$AO9=$AO$8),1,IF(ISNUMBER($AO$8),$AO9,0)),0)
+IF($AP$3=BV$3,IF(AND(ISTEXT($AP$8),$AP9=$AP$8),1,IF(ISNUMBER($AP$8),$AP9,0)),0)
+IF($AQ$3=BV$3,IF(AND(ISTEXT($AQ$8),$AQ9=$AQ$8),1,IF(ISNUMBER($AQ$8),$AQ9,0)),0)
+IF($AR$3=BV$3,IF(AND(ISTEXT($AR$8),$AR9=$AR$8),1,IF(ISNUMBER($AR$8),$AR9,0)),0)</f>
        <v>2</v>
      </c>
      <c r="BW9" s="50">
        <f t="shared" ref="BW9:CF24" si="22">IF($E$3=BW$3,IF(AND(ISTEXT($E$8),$E9=$E$8),1,IF(ISNUMBER($E$8),$E9,0)),0)
+IF($F$3=BW$3,IF(AND(ISTEXT($F$8),$F9=$F$8),1,IF(ISNUMBER($F$8),$F9,0)),0)
+IF($G$3=BW$3,IF(AND(ISTEXT($G$8),$G9=$G$8),1,IF(ISNUMBER($G$8),$G9,0)),0)
+IF($H$3=BW$3,IF(AND(ISTEXT($H$8),$H9=$H$8),1,IF(ISNUMBER($H$8),$H9,0)),0)
+IF($I$3=BW$3,IF(AND(ISTEXT($I$8),$I9=$I$8),1,IF(ISNUMBER($I$8),$I9,0)),0)
+IF($J$3=BW$3,IF(AND(ISTEXT($J$8),$J9=$J$8),1,IF(ISNUMBER($J$8),$J9,0)),0)
+IF($K$3=BW$3,IF(AND(ISTEXT($K$8),$K9=$K$8),1,IF(ISNUMBER($K$8),$K9,0)),0)
+IF($L$3=BW$3,IF(AND(ISTEXT($L$8),$L9=$L$8),1,IF(ISNUMBER($L$8),$L9,0)),0)
+IF($M$3=BW$3,IF(AND(ISTEXT($M$8),$M9=$M$8),1,IF(ISNUMBER($M$8),$M9,0)),0)
+IF($N$3=BW$3,IF(AND(ISTEXT($N$8),$N9=$N$8),1,IF(ISNUMBER($N$8),$N9,0)),0)
+IF($O$3=BW$3,IF(AND(ISTEXT($O$8),$O9=$O$8),1,IF(ISNUMBER($O$8),$O9,0)),0)
+IF($P$3=BW$3,IF(AND(ISTEXT($P$8),$P9=$P$8),1,IF(ISNUMBER($P$8),$P9,0)),0)
+IF($Q$3=BW$3,IF(AND(ISTEXT($Q$8),$Q9=$Q$8),1,IF(ISNUMBER($Q$8),$Q9,0)),0)
+IF($R$3=BW$3,IF(AND(ISTEXT($R$8),$R9=$R$8),1,IF(ISNUMBER($R$8),$R9,0)),0)
+IF($S$3=BW$3,IF(AND(ISTEXT($S$8),$S9=$S$8),1,IF(ISNUMBER($S$8),$S9,0)),0)
+IF($T$3=BW$3,IF(AND(ISTEXT($T$8),$T9=$T$8),1,IF(ISNUMBER($T$8),$T9,0)),0)
+IF($U$3=BW$3,IF(AND(ISTEXT($U$8),$U9=$U$8),1,IF(ISNUMBER($U$8),$U9,0)),0)
+IF($V$3=BW$3,IF(AND(ISTEXT($V$8),$V9=$V$8),1,IF(ISNUMBER($V$8),$V9,0)),0)
+IF($W$3=BW$3,IF(AND(ISTEXT($W$8),$W9=$W$8),1,IF(ISNUMBER($W$8),$W9,0)),0)
+IF($X$3=BW$3,IF(AND(ISTEXT($X$8),$X9=$X$8),1,IF(ISNUMBER($X$8),$X9,0)),0)
+IF($Y$3=BW$3,IF(AND(ISTEXT($Y$8),$Y9=$Y$8),1,IF(ISNUMBER($Y$8),$Y9,0)),0)
+IF($Z$3=BW$3,IF(AND(ISTEXT($Z$8),$Z9=$Z$8),1,IF(ISNUMBER($Z$8),$Z9,0)),0)
+IF($AA$3=BW$3,IF(AND(ISTEXT($AA$8),$AA9=$AA$8),1,IF(ISNUMBER($AA$8),$AA9,0)),0)
+IF($AB$3=BW$3,IF(AND(ISTEXT($AB$8),$AB9=$AB$8),1,IF(ISNUMBER($AB$8),$AB9,0)),0)
+IF($AC$3=BW$3,IF(AND(ISTEXT($AC$8),$AC9=$AC$8),1,IF(ISNUMBER($AC$8),$AC9,0)),0)
+IF($AD$3=BW$3,IF(AND(ISTEXT($AD$8),$AD9=$AD$8),1,IF(ISNUMBER($AD$8),$AD9,0)),0)
+IF($AE$3=BW$3,IF(AND(ISTEXT($AE$8),$AE9=$AE$8),1,IF(ISNUMBER($AE$8),$AE9,0)),0)
+IF($AF$3=BW$3,IF(AND(ISTEXT($AF$8),$AF9=$AF$8),1,IF(ISNUMBER($AF$8),$AF9,0)),0)
+IF($AG$3=BW$3,IF(AND(ISTEXT($AG$8),$AA9=$AG$8),1,IF(ISNUMBER($AG$8),$AG9,0)),0)
+IF($AH$3=BW$3,IF(AND(ISTEXT($AH$8),$AH9=$AH$8),1,IF(ISNUMBER($AH$8),$AH9,0)),0)
+IF($AI$3=BW$3,IF(AND(ISTEXT($AI$8),$AI9=$AI$8),1,IF(ISNUMBER($AI$8),$AI9,0)),0)
+IF($AJ$3=BW$3,IF(AND(ISTEXT($AJ$8),$AJ9=$AJ$8),1,IF(ISNUMBER($AJ$8),$AJ9,0)),0)
+IF($AK$3=BW$3,IF(AND(ISTEXT($AK$8),$AK9=$AK$8),1,IF(ISNUMBER($AK$8),$AK9,0)),0)
+IF($AL$3=BW$3,IF(AND(ISTEXT($AL$8),$AL9=$AL$8),1,IF(ISNUMBER($AL$8),$AL9,0)),0)
+IF($AM$3=BW$3,IF(AND(ISTEXT($AM$8),$AM9=$AM$8),1,IF(ISNUMBER($AM$8),$AM9,0)),0)
+IF($AN$3=BW$3,IF(AND(ISTEXT($AN$8),$AN9=$AN$8),1,IF(ISNUMBER($AN$8),$AN9,0)),0)
+IF($AO$3=BW$3,IF(AND(ISTEXT($AO$8),$AO9=$AO$8),1,IF(ISNUMBER($AO$8),$AO9,0)),0)
+IF($AP$3=BW$3,IF(AND(ISTEXT($AP$8),$AP9=$AP$8),1,IF(ISNUMBER($AP$8),$AP9,0)),0)
+IF($AQ$3=BW$3,IF(AND(ISTEXT($AQ$8),$AQ9=$AQ$8),1,IF(ISNUMBER($AQ$8),$AQ9,0)),0)
+IF($AR$3=BW$3,IF(AND(ISTEXT($AR$8),$AR9=$AR$8),1,IF(ISNUMBER($AR$8),$AR9,0)),0)</f>
        <v>1</v>
      </c>
      <c r="BX9" s="50">
        <f t="shared" si="22"/>
        <v>5</v>
      </c>
      <c r="BY9" s="50">
        <f t="shared" si="22"/>
        <v>4</v>
      </c>
      <c r="BZ9" s="50">
        <f t="shared" si="22"/>
        <v>2</v>
      </c>
      <c r="CA9" s="50">
        <f t="shared" si="22"/>
        <v>6</v>
      </c>
      <c r="CB9" s="50">
        <f t="shared" si="22"/>
        <v>0</v>
      </c>
      <c r="CC9" s="50">
        <f t="shared" si="22"/>
        <v>3</v>
      </c>
      <c r="CD9" s="50">
        <f>IF($E$3=CD$3,IF(AND(ISTEXT($E$8),$E9=$E$8),1,IF(ISNUMBER($E$8),$E9,0)),0)
+IF($F$3=CD$3,IF(AND(ISTEXT($F$8),$F9=$F$8),1,IF(ISNUMBER($F$8),$F9,0)),0)
+IF($G$3=CD$3,IF(AND(ISTEXT($G$8),$G9=$G$8),1,IF(ISNUMBER($G$8),$G9,0)),0)
+IF($H$3=CD$3,IF(AND(ISTEXT($H$8),$H9=$H$8),1,IF(ISNUMBER($H$8),$H9,0)),0)
+IF($I$3=CD$3,IF(AND(ISTEXT($I$8),$I9=$I$8),1,IF(ISNUMBER($I$8),$I9,0)),0)
+IF($J$3=CD$3,IF(AND(ISTEXT($J$8),$J9=$J$8),1,IF(ISNUMBER($J$8),$J9,0)),0)
+IF($K$3=CD$3,IF(AND(ISTEXT($K$8),$K9=$K$8),1,IF(ISNUMBER($K$8),$K9,0)),0)
+IF($L$3=CD$3,IF(AND(ISTEXT($L$8),$L9=$L$8),1,IF(ISNUMBER($L$8),$L9,0)),0)
+IF($M$3=CD$3,IF(AND(ISTEXT($M$8),$M9=$M$8),1,IF(ISNUMBER($M$8),$M9,0)),0)
+IF($N$3=CD$3,IF(AND(ISTEXT($N$8),$N9=$N$8),1,IF(ISNUMBER($N$8),$N9,0)),0)
+IF($O$3=CD$3,IF(AND(ISTEXT($O$8),$O9=$O$8),1,IF(ISNUMBER($O$8),$O9,0)),0)
+IF($P$3=CD$3,IF(AND(ISTEXT($P$8),$P9=$P$8),1,IF(ISNUMBER($P$8),$P9,0)),0)
+IF($Q$3=CD$3,IF(AND(ISTEXT($Q$8),$Q9=$Q$8),1,IF(ISNUMBER($Q$8),$Q9,0)),0)
+IF($R$3=CD$3,IF(AND(ISTEXT($R$8),$R9=$R$8),1,IF(ISNUMBER($R$8),$R9,0)),0)
+IF($S$3=CD$3,IF(AND(ISTEXT($S$8),$S9=$S$8),1,IF(ISNUMBER($S$8),$S9,0)),0)
+IF($T$3=CD$3,IF(AND(ISTEXT($T$8),$T9=$T$8),1,IF(ISNUMBER($T$8),$T9,0)),0)
+IF($U$3=CD$3,IF(AND(ISTEXT($U$8),$U9=$U$8),1,IF(ISNUMBER($U$8),$U9,0)),0)
+IF($V$3=CD$3,IF(AND(ISTEXT($V$8),$V9=$V$8),1,IF(ISNUMBER($V$8),$V9,0)),0)
+IF($W$3=CD$3,IF(AND(ISTEXT($W$8),$W9=$W$8),1,IF(ISNUMBER($W$8),$W9,0)),0)
+IF($X$3=CD$3,IF(AND(ISTEXT($X$8),$X9=$X$8),1,IF(ISNUMBER($X$8),$X9,0)),0)
+IF($Y$3=CD$3,IF(AND(ISTEXT($Y$8),$Y9=$Y$8),1,IF(ISNUMBER($Y$8),$Y9,0)),0)
+IF($Z$3=CD$3,IF(AND(ISTEXT($Z$8),$Z9=$Z$8),1,IF(ISNUMBER($Z$8),$Z9,0)),0)
+IF($AA$3=CD$3,IF(AND(ISTEXT($AA$8),$AA9=$AA$8),1,IF(ISNUMBER($AA$8),$AA9,0)),0)
+IF($AB$3=CD$3,IF(AND(ISTEXT($AB$8),$AB9=$AB$8),1,IF(ISNUMBER($AB$8),$AB9,0)),0)
+IF($AC$3=CD$3,IF(AND(ISTEXT($AC$8),$AC9=$AC$8),1,IF(ISNUMBER($AC$8),$AC9,0)),0)
+IF($AD$3=CD$3,IF(AND(ISTEXT($AD$8),$AD9=$AD$8),1,IF(ISNUMBER($AD$8),$AD9,0)),0)
+IF($AE$3=CD$3,IF(AND(ISTEXT($AE$8),$AE9=$AE$8),1,IF(ISNUMBER($AE$8),$AE9,0)),0)
+IF($AF$3=CD$3,IF(AND(ISTEXT($AF$8),$AF9=$AF$8),1,IF(ISNUMBER($AF$8),$AF9,0)),0)
+IF($AG$3=CD$3,IF(AND(ISTEXT($AG$8),$AA9=$AG$8),1,IF(ISNUMBER($AG$8),$AG9,0)),0)
+IF($AH$3=CD$3,IF(AND(ISTEXT($AH$8),$AH9=$AH$8),1,IF(ISNUMBER($AH$8),$AH9,0)),0)
+IF($AI$3=CD$3,IF(AND(ISTEXT($AI$8),$AI9=$AI$8),1,IF(ISNUMBER($AI$8),$AI9,0)),0)
+IF($AJ$3=CD$3,IF(AND(ISTEXT($AJ$8),$AJ9=$AJ$8),1,IF(ISNUMBER($AJ$8),$AJ9,0)),0)
+IF($AK$3=CD$3,IF(AND(ISTEXT($AK$8),$AK9=$AK$8),1,IF(ISNUMBER($AK$8),$AK9,0)),0)
+IF($AL$3=CD$3,IF(AND(ISTEXT($AL$8),$AL9=$AL$8),1,IF(ISNUMBER($AL$8),$AL9,0)),0)
+IF($AM$3=CD$3,IF(AND(ISTEXT($AM$8),$AM9=$AM$8),1,IF(ISNUMBER($AM$8),$AM9,0)),0)
+IF($AN$3=CD$3,IF(AND(ISTEXT($AN$8),$AN9=$AN$8),1,IF(ISNUMBER($AN$8),$AN9,0)),0)
+IF($AO$3=CD$3,IF(AND(ISTEXT($AO$8),$AO9=$AO$8),1,IF(ISNUMBER($AO$8),$AO9,0)),0)
+IF($AP$3=CD$3,IF(AND(ISTEXT($AP$8),$AP9=$AP$8),1,IF(ISNUMBER($AP$8),$AP9,0)),0)
+IF($AQ$3=CD$3,IF(AND(ISTEXT($AQ$8),$AQ9=$AQ$8),1,IF(ISNUMBER($AQ$8),$AQ9,0)),0)
+IF($AR$3=CD$3,IF(AND(ISTEXT($AR$8),$AR9=$AR$8),1,IF(ISNUMBER($AR$8),$AR9,0)),0)</f>
        <v>0</v>
      </c>
      <c r="CE9" s="50">
        <f t="shared" si="22"/>
        <v>0</v>
      </c>
      <c r="CF9" s="50">
        <f t="shared" si="22"/>
        <v>0</v>
      </c>
      <c r="CH9" s="55">
        <f t="shared" ref="CH9:CH27" si="23">ROUND(BV9/BV$4,2)</f>
        <v>1</v>
      </c>
      <c r="CI9" s="55">
        <f t="shared" ref="CI9:CI27" si="24">ROUND(BW9/BW$4,2)</f>
        <v>1</v>
      </c>
      <c r="CJ9" s="55">
        <f t="shared" ref="CJ9:CJ27" si="25">ROUND(BX9/BX$4,2)</f>
        <v>1</v>
      </c>
      <c r="CK9" s="55">
        <f t="shared" ref="CK9:CK27" si="26">ROUND(BY9/BY$4,2)</f>
        <v>1</v>
      </c>
      <c r="CL9" s="55">
        <f t="shared" ref="CL9:CL27" si="27">ROUND(BZ9/BZ$4,2)</f>
        <v>1</v>
      </c>
      <c r="CM9" s="55">
        <f t="shared" ref="CM9:CM27" si="28">ROUND(CA9/CA$4,2)</f>
        <v>0.86</v>
      </c>
      <c r="CN9" s="55">
        <f t="shared" ref="CN9:CN27" si="29">ROUND(CB9/CB$4,2)</f>
        <v>0</v>
      </c>
      <c r="CO9" s="55">
        <f t="shared" ref="CO9:CO27" si="30">ROUND(CC9/CC$4,2)</f>
        <v>1</v>
      </c>
      <c r="CT9" s="51" t="str">
        <f>IF(CH9&lt;$CT$3,"•"," ")</f>
        <v xml:space="preserve"> </v>
      </c>
      <c r="CU9" s="52" t="str">
        <f>IF(AND(CH9&gt;=$CT$3,CH9&lt;$CT$4),"•"," ")</f>
        <v xml:space="preserve"> </v>
      </c>
      <c r="CV9" s="52" t="str">
        <f>IF(AND(CH9&gt;=$CT$4,CH9&lt;$CT$5),"•"," ")</f>
        <v xml:space="preserve"> </v>
      </c>
      <c r="CW9" s="53" t="str">
        <f>IF(CH9&gt;=$CT$5,"•"," ")</f>
        <v>•</v>
      </c>
      <c r="CX9" s="51" t="str">
        <f>IF(CI9&lt;$CT$3,"•"," ")</f>
        <v xml:space="preserve"> </v>
      </c>
      <c r="CY9" s="52" t="str">
        <f>IF(AND(CI9&gt;=$CT$3,CI9&lt;$CT$4),"•"," ")</f>
        <v xml:space="preserve"> </v>
      </c>
      <c r="CZ9" s="52" t="str">
        <f>IF(AND(CI9&gt;=$CT$4,CI9&lt;$CT$5),"•"," ")</f>
        <v xml:space="preserve"> </v>
      </c>
      <c r="DA9" s="53" t="str">
        <f>IF(CI9&gt;=$CT$5,"•"," ")</f>
        <v>•</v>
      </c>
      <c r="DB9" s="52" t="str">
        <f>IF(CJ9&lt;$CT$3,"•"," ")</f>
        <v xml:space="preserve"> </v>
      </c>
      <c r="DC9" s="52" t="str">
        <f>IF(AND(CJ9&gt;=$CT$3,CJ9&lt;$CT$4),"•"," ")</f>
        <v xml:space="preserve"> </v>
      </c>
      <c r="DD9" s="52" t="str">
        <f>IF(AND(CJ9&gt;=$CT$4,CJ9&lt;$CT$5),"•"," ")</f>
        <v xml:space="preserve"> </v>
      </c>
      <c r="DE9" s="53" t="str">
        <f>IF(CJ9&gt;=$CT$5,"•"," ")</f>
        <v>•</v>
      </c>
      <c r="DF9" s="51" t="str">
        <f>IF(CK9&lt;$CT$3,"•"," ")</f>
        <v xml:space="preserve"> </v>
      </c>
      <c r="DG9" s="52" t="str">
        <f>IF(AND(CK9&gt;=$CT$3,CK9&lt;$CT$4),"•"," ")</f>
        <v xml:space="preserve"> </v>
      </c>
      <c r="DH9" s="52" t="str">
        <f>IF(AND(CK9&gt;=$CT$4,CK9&lt;$CT$5),"•"," ")</f>
        <v xml:space="preserve"> </v>
      </c>
      <c r="DI9" s="53" t="str">
        <f>IF(CK9&gt;=$CT$5,"•"," ")</f>
        <v>•</v>
      </c>
      <c r="DJ9" s="51" t="str">
        <f>IF(CL9&lt;$CT$3,"•"," ")</f>
        <v xml:space="preserve"> </v>
      </c>
      <c r="DK9" s="52" t="str">
        <f>IF(AND(CL9&gt;=$CT$3,CL9&lt;$CT$4),"•"," ")</f>
        <v xml:space="preserve"> </v>
      </c>
      <c r="DL9" s="52" t="str">
        <f>IF(AND(CL9&gt;=$CT$4,CL9&lt;$CT$5),"•"," ")</f>
        <v xml:space="preserve"> </v>
      </c>
      <c r="DM9" s="53" t="str">
        <f>IF(CL9&gt;=$CT$5,"•"," ")</f>
        <v>•</v>
      </c>
      <c r="DN9" s="52" t="str">
        <f>IF(CM9&lt;$CT$3,"•"," ")</f>
        <v xml:space="preserve"> </v>
      </c>
      <c r="DO9" s="52" t="str">
        <f>IF(AND(CM9&gt;=$CT$3,CM9&lt;$CT$4),"•"," ")</f>
        <v xml:space="preserve"> </v>
      </c>
      <c r="DP9" s="52" t="str">
        <f>IF(AND(CM9&gt;=$CT$4,CM9&lt;$CT$5),"•"," ")</f>
        <v>•</v>
      </c>
      <c r="DQ9" s="53" t="str">
        <f>IF(CM9&gt;=$CT$5,"•"," ")</f>
        <v xml:space="preserve"> </v>
      </c>
      <c r="DR9" s="52" t="str">
        <f>IF(CN9&lt;$CT$3,"•"," ")</f>
        <v>•</v>
      </c>
      <c r="DS9" s="52" t="str">
        <f>IF(AND(CN9&gt;=$CT$3,CN9&lt;$CT$4),"•"," ")</f>
        <v xml:space="preserve"> </v>
      </c>
      <c r="DT9" s="52" t="str">
        <f>IF(AND(CN9&gt;=$CT$4,CN9&lt;$CT$5),"•"," ")</f>
        <v xml:space="preserve"> </v>
      </c>
      <c r="DU9" s="53" t="str">
        <f>IF(CN9&gt;=$CT$5,"•"," ")</f>
        <v xml:space="preserve"> </v>
      </c>
      <c r="DV9" s="52" t="str">
        <f>IF(CO9&lt;$CT$3,"•"," ")</f>
        <v xml:space="preserve"> </v>
      </c>
      <c r="DW9" s="52" t="str">
        <f>IF(AND(CO9&gt;=$CT$3,CO9&lt;$CT$4),"•"," ")</f>
        <v xml:space="preserve"> </v>
      </c>
      <c r="DX9" s="52" t="str">
        <f>IF(AND(CO9&gt;=$CT$4,CO9&lt;$CT$5),"•"," ")</f>
        <v xml:space="preserve"> </v>
      </c>
      <c r="DY9" s="53" t="str">
        <f>IF(CO9&gt;=$CT$5,"•"," ")</f>
        <v>•</v>
      </c>
      <c r="DZ9" s="52" t="str">
        <f>IF(CP9&lt;$CT$3,"•"," ")</f>
        <v>•</v>
      </c>
      <c r="EA9" s="52" t="str">
        <f>IF(AND(CP9&gt;=$CT$3,CP9&lt;$CT$4),"•"," ")</f>
        <v xml:space="preserve"> </v>
      </c>
      <c r="EB9" s="52" t="str">
        <f>IF(AND(CP9&gt;=$CT$4,CP9&lt;$CT$5),"•"," ")</f>
        <v xml:space="preserve"> </v>
      </c>
      <c r="EC9" s="53" t="str">
        <f>IF(CP9&gt;=$CT$5,"•"," ")</f>
        <v xml:space="preserve"> </v>
      </c>
      <c r="ED9" s="52" t="str">
        <f>IF(CQ9&lt;$CT$3,"•"," ")</f>
        <v>•</v>
      </c>
      <c r="EE9" s="52" t="str">
        <f>IF(AND(CQ9&gt;=$CT$3,CQ9&lt;$CT$4),"•"," ")</f>
        <v xml:space="preserve"> </v>
      </c>
      <c r="EF9" s="52" t="str">
        <f>IF(AND(CQ9&gt;=$CT$4,CQ9&lt;$CT$5),"•"," ")</f>
        <v xml:space="preserve"> </v>
      </c>
      <c r="EG9" s="53" t="str">
        <f>IF(CQ9&gt;=$CT$5,"•"," ")</f>
        <v xml:space="preserve"> </v>
      </c>
      <c r="EH9" s="52" t="str">
        <f>IF(CR9&lt;$CT$3,"•"," ")</f>
        <v>•</v>
      </c>
      <c r="EI9" s="52" t="str">
        <f>IF(AND(CR9&gt;=$CT$3,CR9&lt;$CT$4),"•"," ")</f>
        <v xml:space="preserve"> </v>
      </c>
      <c r="EJ9" s="52" t="str">
        <f>IF(AND(CR9&gt;=$CT$4,CR9&lt;$CT$5),"•"," ")</f>
        <v xml:space="preserve"> </v>
      </c>
      <c r="EK9" s="53" t="str">
        <f>IF(CR9&gt;=$CT$5,"•"," ")</f>
        <v xml:space="preserve"> </v>
      </c>
      <c r="EL9" s="48"/>
      <c r="EM9" s="48"/>
    </row>
    <row r="10" spans="1:143" ht="12.75" customHeight="1" x14ac:dyDescent="0.2">
      <c r="A10" s="121" t="str">
        <f>IF(Summary!B4="","",Summary!B4)</f>
        <v>ROL</v>
      </c>
      <c r="B10" s="121" t="str">
        <f>IF(Summary!C4="","",Summary!C4)</f>
        <v>10SPH02</v>
      </c>
      <c r="C10" s="121" t="str">
        <f>IF(Summary!D4="","",Summary!D4)</f>
        <v>STU0002</v>
      </c>
      <c r="D10" s="136" t="str">
        <f>IF(Summary!E4="","",Summary!E4)</f>
        <v>Student 2</v>
      </c>
      <c r="E10" s="137" t="s">
        <v>30</v>
      </c>
      <c r="F10" s="137" t="s">
        <v>32</v>
      </c>
      <c r="G10" s="137" t="s">
        <v>36</v>
      </c>
      <c r="H10" s="137" t="s">
        <v>36</v>
      </c>
      <c r="I10" s="137" t="s">
        <v>36</v>
      </c>
      <c r="J10" s="137" t="s">
        <v>30</v>
      </c>
      <c r="K10" s="137" t="s">
        <v>36</v>
      </c>
      <c r="L10" s="137" t="s">
        <v>40</v>
      </c>
      <c r="M10" s="137" t="s">
        <v>36</v>
      </c>
      <c r="N10" s="137" t="s">
        <v>36</v>
      </c>
      <c r="O10" s="137" t="s">
        <v>30</v>
      </c>
      <c r="P10" s="137" t="s">
        <v>32</v>
      </c>
      <c r="Q10" s="137">
        <v>5</v>
      </c>
      <c r="R10" s="137">
        <v>4</v>
      </c>
      <c r="S10" s="137">
        <v>1</v>
      </c>
      <c r="T10" s="137">
        <v>0</v>
      </c>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v>0</v>
      </c>
      <c r="AU10" s="137">
        <v>0</v>
      </c>
      <c r="AV10" s="48">
        <f t="shared" ref="AV10:AV33" si="31">$BE$3</f>
        <v>27</v>
      </c>
      <c r="AW10" s="80"/>
      <c r="AX10" s="91" t="str">
        <f t="shared" si="18"/>
        <v xml:space="preserve">Well done Student 2. You have demonstrated a good understanding of the content covered in the vectors and motion topics. 
</v>
      </c>
      <c r="AY10" s="92" t="str">
        <f t="shared" ref="AY10:AY33" si="32">IF(ISBLANK(E10),"",IF(E10=E$8,AY$54&amp;"
",AZ$54&amp;"
"))&amp;IF(ISBLANK(F10),"",IF(F10=F$8,AY$55&amp;"
",AZ$55&amp;"
"))&amp;IF(ISBLANK(G10),"",IF(G10=G$8,AY$56&amp;"
",AZ$56&amp;"
"))&amp;IF(ISBLANK(H10),"",IF(H10=H$8,AY$57&amp;"
",AZ$57&amp;"
"))&amp;IF(ISBLANK(I10),"",IF(I10=I$8,AY$58&amp;"
",AZ$58&amp;"
"))&amp;IF(ISBLANK(J10),"",IF(J10=J$8,AY$59&amp;"
",AZ$59&amp;"
"))&amp;IF(ISBLANK(K10),"",IF(K10=K$8,AY$60&amp;"
",AZ$60&amp;"
"))&amp;IF(ISBLANK(L10),"",IF(L10=L$8,AY$61&amp;"
",AZ$61&amp;"
"))&amp;IF(ISBLANK(M10),"",IF(M10=M$8,AY$62&amp;"
",AZ$62&amp;"
"))&amp;IF(ISBLANK(N10),"",IF(N10=N$8,AY$63&amp;"
",AZ$63&amp;"
"))&amp;IF(ISBLANK(O10),"",IF(O10=O$8,AY$64&amp;"
",AZ$64&amp;"
"))&amp;IF(ISBLANK(P10),"",IF(P10=P$8,AY$65&amp;"
",AZ$65&amp;"
"))&amp;IF(ISBLANK(Q10),"",IF(Q10=Q$8,AY$66&amp;"
",AZ$66&amp;"
"))&amp;IF(ISBLANK(R10),"",IF(R10=R$8,AY$67&amp;"
",AZ$67&amp;"
"))&amp;IF(ISBLANK(S10),"",IF(S10=S$8,AY$68&amp;"
",AZ$68&amp;"
"))&amp;IF(ISBLANK(T10),"",IF(T10=T$8,AY$69&amp;"
",AZ$69&amp;"
"))&amp;IF(ISBLANK(U10),"",IF(U10=U$8,AY$70&amp;"
",AZ$70&amp;"
"))&amp;IF(ISBLANK(V10),"",IF(V10=V$8,AY$71&amp;"
",AZ$71&amp;"
"))&amp;IF(ISBLANK(W10),"",IF(W10=W$8,AY$72&amp;"
",AZ$72&amp;"
"))&amp;IF(ISBLANK(X10),"",IF(X10=X$8,AY$73&amp;"
",AZ$73&amp;"
"))&amp;IF(ISBLANK(Y10),"",IF(Y10=Y$8,AY$74&amp;"
",AZ$74&amp;"
"))&amp;IF(ISBLANK(Z10),"",IF(Z10=Z$8,AY$75&amp;"
",AZ$75&amp;"
"))&amp;IF(ISBLANK(AA10),"",IF(AA10=AA$8,AY$76&amp;"
",AZ$76&amp;"
"))&amp;IF(ISBLANK(AB10),"",IF(AB10=AB$8,AY$77&amp;"
",AZ$77&amp;"
"))&amp;IF(ISBLANK(AC10),"",IF(AC10=AC$8,AY$78&amp;"
",AZ$78&amp;"
"))&amp;IF(ISBLANK(AD10),"",IF(AD10=AD$8,AY$79&amp;"
",AZ$79&amp;"
"))&amp;IF(ISBLANK(AE10),"",IF(AE10=AE$8,AY$80&amp;"
",AZ$80&amp;"
"))&amp;IF(ISBLANK(AF10),"",IF(AF10=AF$8,AY$81&amp;"
",AZ$81&amp;"
"))&amp;IF(ISBLANK(AG10),"",IF(AG10=AG$8,AY$82&amp;"
",AZ$82&amp;"
"))&amp;IF(ISBLANK(AH10),"",IF(AH10=AH$8,AY$83&amp;"
",AZ$83&amp;"
"))&amp;IF(ISBLANK(AI10),"",IF(AI10=AI$8,AY$84&amp;"
",AZ$84&amp;"
"))&amp;IF(ISBLANK(AJ10),"",IF(AJ10=AJ$8,AY$85&amp;"
",AZ$85&amp;"
"))&amp;IF(ISBLANK(AK10),"",IF(AK10=AK$8,AY$86&amp;"
",AZ$86&amp;"
"))&amp;IF(ISBLANK(AL10),"",IF(AL10=AL$8,AY$87&amp;"
",AZ$87&amp;"
"))&amp;IF(ISBLANK(AM10),"",IF(AM10=AM$8,AY$88&amp;"
",AZ$88&amp;"
"))&amp;IF(ISBLANK(AN10),"",IF(AN10=AN$8,AY$89&amp;"
",AZ$89&amp;"
"))&amp;IF(ISBLANK(AO10),"",IF(AO10=AO$8,AY$90&amp;"
",AZ$90&amp;"
"))&amp;IF(ISBLANK(AP10),"",IF(AP10=AP$8,AY$91&amp;"
",AZ$91&amp;"
"))&amp;IF(ISBLANK(AQ10),"",IF(AQ10=AQ$8,AY$92&amp;"
",AZ$92&amp;"
"))&amp;IF(ISBLANK(AR10),"",IF(AR10=AR$8,AY$93&amp;"
",AZ$93&amp;"
"))</f>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remember to use the head-to-tail method to add vectors in 2 dimensions with a clear vector diagram and to look out for common triangle properties (i.e. equillateral triangles have equal sides).
As in Q11, remember that the change in velocity is found using Δv = v - u. Before you begin solving motion problems, remember to define the positive direction and identify the known quantities carefully so that the correct values and signs are used in your calculations.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10" s="83" t="s">
        <v>250</v>
      </c>
      <c r="BA10" s="89" t="s">
        <v>171</v>
      </c>
      <c r="BB10" s="64" t="str">
        <f>LOOKUP(BG10,Grading!$A$16:$A$22,Grading!$E$16:$E$22)</f>
        <v xml:space="preserve">I encourage you to revise any areas suggested above and seek help as often as required in order to prepare for future topics and lay a solid foundation for Units 3/4 Physics. </v>
      </c>
      <c r="BC10" s="65" t="str">
        <f>IF(BA10="none required",Grading!$A$27,Grading!$A$26)</f>
        <v xml:space="preserve">Please review the solutions thoroughly, complete any re-do questions (details below) and show these to me within the next week. Please let me know if you have any questions. </v>
      </c>
      <c r="BD10" s="61"/>
      <c r="BE10" s="138">
        <f t="shared" ref="BE10:BE36" si="33">IF((E10=""),"",IF(ISTEXT(E$8),IF(E10=E$8,1,0),E10)+IF(ISTEXT(F$8),IF(F10=F$8,1,0),F10)+IF(ISTEXT(G$8),IF(G10=G$8,1,0),G10)+IF(ISTEXT(H$8),IF(H10=H$8,1,0),H10)+IF(ISTEXT(I$8),IF(I10=I$8,1,0),I10)+IF(ISTEXT(J$8),IF(J10=J$8,1,0),J10)+IF(ISTEXT(K$8),IF(K10=K$8,1,0),K10)+IF(ISTEXT(L$8),IF(L10=L$8,1,0),L10)+IF(ISTEXT(M$8),IF(M10=M$8,1,0),M10)+IF(ISTEXT(N$8),IF(N10=N$8,1,0),N10)+IF(ISTEXT(O$8),IF(O10=O$8,1,0),O10)+IF(ISTEXT(P$8),IF(P10=P$8,1,0),P10)+IF(ISTEXT(Q$8),IF(Q10=Q$8,1,0),Q10)+IF(ISTEXT(R$8),IF(R10=R$8,1,0),R10)+IF(ISTEXT(S$8),IF(S10=S$8,1,0),S10)+IF(ISTEXT(T$8),IF(T10=T$8,1,0),T10)+IF(ISTEXT(U$8),IF(U10=U$8,1,0),U10)+IF(ISTEXT(V$8),IF(V10=V$8,1,0),V10)+IF(ISTEXT(W$8),IF(W10=W$8,1,0),W10)+IF(ISTEXT(X$8),IF(X10=X$8,1,0),X10)+IF(ISTEXT(Y$8),IF(Y10=Y$8,1,0),Y10)+IF(ISTEXT(Z$8),IF(Z10=Z$8,1,0),Z10)+IF(ISTEXT(AA$8),IF(AA10=AA$8,1,0),AA10)+IF(ISTEXT(AB$8),IF(AB10=AB$8,1,0),AB10)+IF(ISTEXT(AC$8),IF(AC10=AC$8,1,0),AC10)+IF(ISTEXT(AD$8),IF(AD10=AD$8,1,0),AD10)+IF(ISTEXT(AE$8),IF(AE10=AE$8,1,0),AE10)+IF(ISTEXT(AF$8),IF(AF10=AF$8,1,0),AF10)+IF(ISTEXT(AG$8),IF(AG10=AG$8,1,0),AG10)+IF(ISTEXT(AH$8),IF(AH10=AH$8,1,0),AH10)+IF(ISTEXT(AI$8),IF(AI10=AI$8,1,0),AI10)+IF(ISTEXT(AJ$8),IF(AJ10=AJ$8,1,0),AJ10)+IF(ISTEXT(AJ$8),IF(AJ10=AJ$8,1,0),AJ10)+IF(ISTEXT(AK$8),IF(AK10=AK$8,1,0),AK10)+IF(ISTEXT(AL$8),IF(AL10=AL$8,1,0),AL10)+IF(ISTEXT(AM$8),IF(AM10=AM$8,1,0),AM10)+IF(ISTEXT(AN$8),IF(AN10=AN$8,1,0),AN10)+IF(ISTEXT(AO$8),IF(AO10=AO$8,1,0),AO10)+IF(ISTEXT(AP$8),IF(AP10=AP$8,1,0),AP10)+IF(ISTEXT(AQ$8),IF(AQ10=AQ$8,1,0),AQ10)+IF(ISTEXT(AR$8),IF(AR10=AR$8,1,0),AR10)+AS10+AT10+AU10)</f>
        <v>18</v>
      </c>
      <c r="BF10" s="120">
        <f t="shared" si="19"/>
        <v>0.67</v>
      </c>
      <c r="BG10" s="120">
        <f t="shared" si="20"/>
        <v>0.67</v>
      </c>
      <c r="BH10" s="121" t="str">
        <f t="shared" si="21"/>
        <v>C+</v>
      </c>
      <c r="BI10" s="77" t="str">
        <f>IF(Summary!F4="","",Summary!F4)</f>
        <v>Student 2</v>
      </c>
      <c r="BJ10" s="62"/>
      <c r="BK10" s="98" t="s">
        <v>60</v>
      </c>
      <c r="BL10" s="139">
        <f>MIN(BF9:BF27)</f>
        <v>0.33</v>
      </c>
      <c r="BM10" s="98"/>
      <c r="BN10" s="98"/>
      <c r="BR10" s="35"/>
      <c r="BS10" s="34" t="s">
        <v>92</v>
      </c>
      <c r="BV10" s="50">
        <f t="shared" ref="BV10:CF33" si="34">IF($E$3=BV$3,IF(AND(ISTEXT($E$8),$E10=$E$8),1,IF(ISNUMBER($E$8),$E10,0)),0)
+IF($F$3=BV$3,IF(AND(ISTEXT($F$8),$F10=$F$8),1,IF(ISNUMBER($F$8),$F10,0)),0)
+IF($G$3=BV$3,IF(AND(ISTEXT($G$8),$G10=$G$8),1,IF(ISNUMBER($G$8),$G10,0)),0)
+IF($H$3=BV$3,IF(AND(ISTEXT($H$8),$H10=$H$8),1,IF(ISNUMBER($H$8),$H10,0)),0)
+IF($I$3=BV$3,IF(AND(ISTEXT($I$8),$I10=$I$8),1,IF(ISNUMBER($I$8),$I10,0)),0)
+IF($J$3=BV$3,IF(AND(ISTEXT($J$8),$J10=$J$8),1,IF(ISNUMBER($J$8),$J10,0)),0)
+IF($K$3=BV$3,IF(AND(ISTEXT($K$8),$K10=$K$8),1,IF(ISNUMBER($K$8),$K10,0)),0)
+IF($L$3=BV$3,IF(AND(ISTEXT($L$8),$L10=$L$8),1,IF(ISNUMBER($L$8),$L10,0)),0)
+IF($M$3=BV$3,IF(AND(ISTEXT($M$8),$M10=$M$8),1,IF(ISNUMBER($M$8),$M10,0)),0)
+IF($N$3=BV$3,IF(AND(ISTEXT($N$8),$N10=$N$8),1,IF(ISNUMBER($N$8),$N10,0)),0)
+IF($O$3=BV$3,IF(AND(ISTEXT($O$8),$O10=$O$8),1,IF(ISNUMBER($O$8),$O10,0)),0)
+IF($P$3=BV$3,IF(AND(ISTEXT($P$8),$P10=$P$8),1,IF(ISNUMBER($P$8),$P10,0)),0)
+IF($Q$3=BV$3,IF(AND(ISTEXT($Q$8),$Q10=$Q$8),1,IF(ISNUMBER($Q$8),$Q10,0)),0)
+IF($R$3=BV$3,IF(AND(ISTEXT($R$8),$R10=$R$8),1,IF(ISNUMBER($R$8),$R10,0)),0)
+IF($S$3=BV$3,IF(AND(ISTEXT($S$8),$S10=$S$8),1,IF(ISNUMBER($S$8),$S10,0)),0)
+IF($T$3=BV$3,IF(AND(ISTEXT($T$8),$T10=$T$8),1,IF(ISNUMBER($T$8),$T10,0)),0)
+IF($U$3=BV$3,IF(AND(ISTEXT($U$8),$U10=$U$8),1,IF(ISNUMBER($U$8),$U10,0)),0)
+IF($V$3=BV$3,IF(AND(ISTEXT($V$8),$V10=$V$8),1,IF(ISNUMBER($V$8),$V10,0)),0)
+IF($W$3=BV$3,IF(AND(ISTEXT($W$8),$W10=$W$8),1,IF(ISNUMBER($W$8),$W10,0)),0)
+IF($X$3=BV$3,IF(AND(ISTEXT($X$8),$X10=$X$8),1,IF(ISNUMBER($X$8),$X10,0)),0)
+IF($Y$3=BV$3,IF(AND(ISTEXT($Y$8),$Y10=$Y$8),1,IF(ISNUMBER($Y$8),$Y10,0)),0)
+IF($Z$3=BV$3,IF(AND(ISTEXT($Z$8),$Z10=$Z$8),1,IF(ISNUMBER($Z$8),$Z10,0)),0)
+IF($AA$3=BV$3,IF(AND(ISTEXT($AA$8),$AA10=$AA$8),1,IF(ISNUMBER($AA$8),$AA10,0)),0)
+IF($AB$3=BV$3,IF(AND(ISTEXT($AB$8),$AB10=$AB$8),1,IF(ISNUMBER($AB$8),$AB10,0)),0)
+IF($AC$3=BV$3,IF(AND(ISTEXT($AC$8),$AC10=$AC$8),1,IF(ISNUMBER($AC$8),$AC10,0)),0)
+IF($AD$3=BV$3,IF(AND(ISTEXT($AD$8),$AD10=$AD$8),1,IF(ISNUMBER($AD$8),$AD10,0)),0)
+IF($AE$3=BV$3,IF(AND(ISTEXT($AE$8),$AE10=$AE$8),1,IF(ISNUMBER($AE$8),$AE10,0)),0)
+IF($AF$3=BV$3,IF(AND(ISTEXT($AF$8),$AF10=$AF$8),1,IF(ISNUMBER($AF$8),$AF10,0)),0)
+IF($AG$3=BV$3,IF(AND(ISTEXT($AG$8),$AA10=$AG$8),1,IF(ISNUMBER($AG$8),$AG10,0)),0)
+IF($AH$3=BV$3,IF(AND(ISTEXT($AH$8),$AH10=$AH$8),1,IF(ISNUMBER($AH$8),$AH10,0)),0)
+IF($AI$3=BV$3,IF(AND(ISTEXT($AI$8),$AI10=$AI$8),1,IF(ISNUMBER($AI$8),$AI10,0)),0)
+IF($AJ$3=BV$3,IF(AND(ISTEXT($AJ$8),$AJ10=$AJ$8),1,IF(ISNUMBER($AJ$8),$AJ10,0)),0)
+IF($AK$3=BV$3,IF(AND(ISTEXT($AK$8),$AK10=$AK$8),1,IF(ISNUMBER($AK$8),$AK10,0)),0)
+IF($AL$3=BV$3,IF(AND(ISTEXT($AL$8),$AL10=$AL$8),1,IF(ISNUMBER($AL$8),$AL10,0)),0)
+IF($AM$3=BV$3,IF(AND(ISTEXT($AM$8),$AM10=$AM$8),1,IF(ISNUMBER($AM$8),$AM10,0)),0)
+IF($AN$3=BV$3,IF(AND(ISTEXT($AN$8),$AN10=$AN$8),1,IF(ISNUMBER($AN$8),$AN10,0)),0)
+IF($AO$3=BV$3,IF(AND(ISTEXT($AO$8),$AO10=$AO$8),1,IF(ISNUMBER($AO$8),$AO10,0)),0)
+IF($AP$3=BV$3,IF(AND(ISTEXT($AP$8),$AP10=$AP$8),1,IF(ISNUMBER($AP$8),$AP10,0)),0)
+IF($AQ$3=BV$3,IF(AND(ISTEXT($AQ$8),$AQ10=$AQ$8),1,IF(ISNUMBER($AQ$8),$AQ10,0)),0)
+IF($AR$3=BV$3,IF(AND(ISTEXT($AR$8),$AR10=$AR$8),1,IF(ISNUMBER($AR$8),$AR10,0)),0)</f>
        <v>1</v>
      </c>
      <c r="BW10" s="50">
        <f t="shared" si="22"/>
        <v>1</v>
      </c>
      <c r="BX10" s="50">
        <f t="shared" si="22"/>
        <v>4</v>
      </c>
      <c r="BY10" s="50">
        <f t="shared" si="22"/>
        <v>2</v>
      </c>
      <c r="BZ10" s="50">
        <f t="shared" si="22"/>
        <v>1</v>
      </c>
      <c r="CA10" s="50">
        <f t="shared" si="22"/>
        <v>6</v>
      </c>
      <c r="CB10" s="50">
        <f t="shared" si="22"/>
        <v>0</v>
      </c>
      <c r="CC10" s="50">
        <f t="shared" si="22"/>
        <v>3</v>
      </c>
      <c r="CD10" s="50">
        <f t="shared" si="34"/>
        <v>0</v>
      </c>
      <c r="CE10" s="50">
        <f t="shared" si="22"/>
        <v>0</v>
      </c>
      <c r="CF10" s="50">
        <f t="shared" si="22"/>
        <v>0</v>
      </c>
      <c r="CH10" s="55">
        <f t="shared" si="23"/>
        <v>0.5</v>
      </c>
      <c r="CI10" s="55">
        <f t="shared" si="24"/>
        <v>1</v>
      </c>
      <c r="CJ10" s="55">
        <f t="shared" si="25"/>
        <v>0.8</v>
      </c>
      <c r="CK10" s="55">
        <f t="shared" si="26"/>
        <v>0.5</v>
      </c>
      <c r="CL10" s="55">
        <f t="shared" si="27"/>
        <v>0.5</v>
      </c>
      <c r="CM10" s="55">
        <f t="shared" si="28"/>
        <v>0.86</v>
      </c>
      <c r="CN10" s="55">
        <f t="shared" si="29"/>
        <v>0</v>
      </c>
      <c r="CO10" s="55">
        <f t="shared" si="30"/>
        <v>1</v>
      </c>
      <c r="CT10" s="47" t="str">
        <f>IF(CH10&lt;$CT$3,"•"," ")</f>
        <v xml:space="preserve"> </v>
      </c>
      <c r="CU10" s="48" t="str">
        <f>IF(AND(CH10&gt;=$CT$3,CH10&lt;$CT$4),"•"," ")</f>
        <v>•</v>
      </c>
      <c r="CV10" s="48" t="str">
        <f>IF(AND(CH10&gt;=$CT$4,CH10&lt;$CT$5),"•"," ")</f>
        <v xml:space="preserve"> </v>
      </c>
      <c r="CW10" s="49" t="str">
        <f>IF(CH10&gt;=$CT$5,"•"," ")</f>
        <v xml:space="preserve"> </v>
      </c>
      <c r="CX10" s="47" t="str">
        <f>IF(CI10&lt;$CT$3,"•"," ")</f>
        <v xml:space="preserve"> </v>
      </c>
      <c r="CY10" s="48" t="str">
        <f>IF(AND(CI10&gt;=$CT$3,CI10&lt;$CT$4),"•"," ")</f>
        <v xml:space="preserve"> </v>
      </c>
      <c r="CZ10" s="48" t="str">
        <f>IF(AND(CI10&gt;=$CT$4,CI10&lt;$CT$5),"•"," ")</f>
        <v xml:space="preserve"> </v>
      </c>
      <c r="DA10" s="49" t="str">
        <f>IF(CI10&gt;=$CT$5,"•"," ")</f>
        <v>•</v>
      </c>
      <c r="DB10" s="48" t="str">
        <f>IF(CJ10&lt;$CT$3,"•"," ")</f>
        <v xml:space="preserve"> </v>
      </c>
      <c r="DC10" s="48" t="str">
        <f>IF(AND(CJ10&gt;=$CT$3,CJ10&lt;$CT$4),"•"," ")</f>
        <v xml:space="preserve"> </v>
      </c>
      <c r="DD10" s="48" t="str">
        <f>IF(AND(CJ10&gt;=$CT$4,CJ10&lt;$CT$5),"•"," ")</f>
        <v>•</v>
      </c>
      <c r="DE10" s="49" t="str">
        <f>IF(CJ10&gt;=$CT$5,"•"," ")</f>
        <v xml:space="preserve"> </v>
      </c>
      <c r="DF10" s="47" t="str">
        <f>IF(CK10&lt;$CT$3,"•"," ")</f>
        <v xml:space="preserve"> </v>
      </c>
      <c r="DG10" s="48" t="str">
        <f>IF(AND(CK10&gt;=$CT$3,CK10&lt;$CT$4),"•"," ")</f>
        <v>•</v>
      </c>
      <c r="DH10" s="48" t="str">
        <f>IF(AND(CK10&gt;=$CT$4,CK10&lt;$CT$5),"•"," ")</f>
        <v xml:space="preserve"> </v>
      </c>
      <c r="DI10" s="49" t="str">
        <f>IF(CK10&gt;=$CT$5,"•"," ")</f>
        <v xml:space="preserve"> </v>
      </c>
      <c r="DJ10" s="47" t="str">
        <f>IF(CL10&lt;$CT$3,"•"," ")</f>
        <v xml:space="preserve"> </v>
      </c>
      <c r="DK10" s="48" t="str">
        <f>IF(AND(CL10&gt;=$CT$3,CL10&lt;$CT$4),"•"," ")</f>
        <v>•</v>
      </c>
      <c r="DL10" s="48" t="str">
        <f>IF(AND(CL10&gt;=$CT$4,CL10&lt;$CT$5),"•"," ")</f>
        <v xml:space="preserve"> </v>
      </c>
      <c r="DM10" s="49" t="str">
        <f>IF(CL10&gt;=$CT$5,"•"," ")</f>
        <v xml:space="preserve"> </v>
      </c>
      <c r="DN10" s="48" t="str">
        <f>IF(CM10&lt;$CT$3,"•"," ")</f>
        <v xml:space="preserve"> </v>
      </c>
      <c r="DO10" s="48" t="str">
        <f>IF(AND(CM10&gt;=$CT$3,CM10&lt;$CT$4),"•"," ")</f>
        <v xml:space="preserve"> </v>
      </c>
      <c r="DP10" s="48" t="str">
        <f>IF(AND(CM10&gt;=$CT$4,CM10&lt;$CT$5),"•"," ")</f>
        <v>•</v>
      </c>
      <c r="DQ10" s="49" t="str">
        <f>IF(CM10&gt;=$CT$5,"•"," ")</f>
        <v xml:space="preserve"> </v>
      </c>
      <c r="DR10" s="48" t="str">
        <f>IF(CN10&lt;$CT$3,"•"," ")</f>
        <v>•</v>
      </c>
      <c r="DS10" s="48" t="str">
        <f>IF(AND(CN10&gt;=$CT$3,CN10&lt;$CT$4),"•"," ")</f>
        <v xml:space="preserve"> </v>
      </c>
      <c r="DT10" s="48" t="str">
        <f>IF(AND(CN10&gt;=$CT$4,CN10&lt;$CT$5),"•"," ")</f>
        <v xml:space="preserve"> </v>
      </c>
      <c r="DU10" s="49" t="str">
        <f>IF(CN10&gt;=$CT$5,"•"," ")</f>
        <v xml:space="preserve"> </v>
      </c>
      <c r="DV10" s="48" t="str">
        <f>IF(CO10&lt;$CT$3,"•"," ")</f>
        <v xml:space="preserve"> </v>
      </c>
      <c r="DW10" s="48" t="str">
        <f>IF(AND(CO10&gt;=$CT$3,CO10&lt;$CT$4),"•"," ")</f>
        <v xml:space="preserve"> </v>
      </c>
      <c r="DX10" s="48" t="str">
        <f>IF(AND(CO10&gt;=$CT$4,CO10&lt;$CT$5),"•"," ")</f>
        <v xml:space="preserve"> </v>
      </c>
      <c r="DY10" s="49" t="str">
        <f>IF(CO10&gt;=$CT$5,"•"," ")</f>
        <v>•</v>
      </c>
      <c r="DZ10" s="48" t="str">
        <f>IF(CP10&lt;$CT$3,"•"," ")</f>
        <v>•</v>
      </c>
      <c r="EA10" s="48" t="str">
        <f>IF(AND(CP10&gt;=$CT$3,CP10&lt;$CT$4),"•"," ")</f>
        <v xml:space="preserve"> </v>
      </c>
      <c r="EB10" s="48" t="str">
        <f>IF(AND(CP10&gt;=$CT$4,CP10&lt;$CT$5),"•"," ")</f>
        <v xml:space="preserve"> </v>
      </c>
      <c r="EC10" s="49" t="str">
        <f>IF(CP10&gt;=$CT$5,"•"," ")</f>
        <v xml:space="preserve"> </v>
      </c>
      <c r="ED10" s="48" t="str">
        <f>IF(CQ10&lt;$CT$3,"•"," ")</f>
        <v>•</v>
      </c>
      <c r="EE10" s="48" t="str">
        <f>IF(AND(CQ10&gt;=$CT$3,CQ10&lt;$CT$4),"•"," ")</f>
        <v xml:space="preserve"> </v>
      </c>
      <c r="EF10" s="48" t="str">
        <f>IF(AND(CQ10&gt;=$CT$4,CQ10&lt;$CT$5),"•"," ")</f>
        <v xml:space="preserve"> </v>
      </c>
      <c r="EG10" s="49" t="str">
        <f>IF(CQ10&gt;=$CT$5,"•"," ")</f>
        <v xml:space="preserve"> </v>
      </c>
      <c r="EH10" s="48" t="str">
        <f>IF(CR10&lt;$CT$3,"•"," ")</f>
        <v>•</v>
      </c>
      <c r="EI10" s="48" t="str">
        <f>IF(AND(CR10&gt;=$CT$3,CR10&lt;$CT$4),"•"," ")</f>
        <v xml:space="preserve"> </v>
      </c>
      <c r="EJ10" s="48" t="str">
        <f>IF(AND(CR10&gt;=$CT$4,CR10&lt;$CT$5),"•"," ")</f>
        <v xml:space="preserve"> </v>
      </c>
      <c r="EK10" s="49" t="str">
        <f>IF(CR10&gt;=$CT$5,"•"," ")</f>
        <v xml:space="preserve"> </v>
      </c>
      <c r="EL10" s="48"/>
      <c r="EM10" s="48"/>
    </row>
    <row r="11" spans="1:143" ht="12.75" customHeight="1" x14ac:dyDescent="0.2">
      <c r="A11" s="121" t="str">
        <f>IF(Summary!B5="","",Summary!B5)</f>
        <v>ROL</v>
      </c>
      <c r="B11" s="121" t="str">
        <f>IF(Summary!C5="","",Summary!C5)</f>
        <v>10SPH02</v>
      </c>
      <c r="C11" s="121" t="str">
        <f>IF(Summary!D5="","",Summary!D5)</f>
        <v>STU0003</v>
      </c>
      <c r="D11" s="136" t="str">
        <f>IF(Summary!E5="","",Summary!E5)</f>
        <v>Student 3</v>
      </c>
      <c r="E11" s="137" t="s">
        <v>30</v>
      </c>
      <c r="F11" s="137" t="s">
        <v>32</v>
      </c>
      <c r="G11" s="137" t="s">
        <v>32</v>
      </c>
      <c r="H11" s="137" t="s">
        <v>32</v>
      </c>
      <c r="I11" s="137" t="s">
        <v>36</v>
      </c>
      <c r="J11" s="137" t="s">
        <v>30</v>
      </c>
      <c r="K11" s="137" t="s">
        <v>36</v>
      </c>
      <c r="L11" s="137" t="s">
        <v>32</v>
      </c>
      <c r="M11" s="137" t="s">
        <v>32</v>
      </c>
      <c r="N11" s="137" t="s">
        <v>40</v>
      </c>
      <c r="O11" s="137" t="s">
        <v>32</v>
      </c>
      <c r="P11" s="137">
        <v>0</v>
      </c>
      <c r="Q11" s="137">
        <v>5</v>
      </c>
      <c r="R11" s="137">
        <v>1</v>
      </c>
      <c r="S11" s="137">
        <v>1</v>
      </c>
      <c r="T11" s="137">
        <v>0</v>
      </c>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7">
        <v>-1</v>
      </c>
      <c r="AU11" s="137">
        <v>-1</v>
      </c>
      <c r="AV11" s="48">
        <f t="shared" si="31"/>
        <v>27</v>
      </c>
      <c r="AW11" s="80"/>
      <c r="AX11" s="91" t="str">
        <f t="shared" si="18"/>
        <v xml:space="preserve">A great effort Student 3. You have demonstrated some understanding of the content covered in the vectors and motion topics. 
</v>
      </c>
      <c r="AY11" s="92" t="str">
        <f t="shared" si="32"/>
        <v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11" s="83" t="s">
        <v>347</v>
      </c>
      <c r="BA11" s="89" t="s">
        <v>173</v>
      </c>
      <c r="BB11" s="64" t="str">
        <f>LOOKUP(BG11,Grading!$A$16:$A$22,Grading!$E$16:$E$22)</f>
        <v xml:space="preserve">I encourage you to revise any areas suggested above and seek help as often as required in order to prepare for future topics and lay a solid foundation for Units 3/4 Physics. </v>
      </c>
      <c r="BC11" s="65" t="str">
        <f>IF(BA11="none required",Grading!$A$27,Grading!$A$26)</f>
        <v xml:space="preserve">Please review the solutions thoroughly, complete any re-do questions (details below) and show these to me within the next week. Please let me know if you have any questions. </v>
      </c>
      <c r="BD11" s="61"/>
      <c r="BE11" s="138">
        <f t="shared" si="33"/>
        <v>12</v>
      </c>
      <c r="BF11" s="120">
        <f t="shared" si="19"/>
        <v>0.44</v>
      </c>
      <c r="BG11" s="120">
        <f t="shared" si="20"/>
        <v>0.44</v>
      </c>
      <c r="BH11" s="121" t="str">
        <f t="shared" si="21"/>
        <v>D</v>
      </c>
      <c r="BI11" s="77" t="str">
        <f>IF(Summary!F5="","",Summary!F5)</f>
        <v>Student 3</v>
      </c>
      <c r="BJ11" s="62"/>
      <c r="BK11" s="98" t="s">
        <v>61</v>
      </c>
      <c r="BL11" s="139">
        <f>MAX(BF9:BF27)</f>
        <v>0.96</v>
      </c>
      <c r="BM11" s="98"/>
      <c r="BN11" s="98"/>
      <c r="BR11" s="35"/>
      <c r="BS11" s="34" t="s">
        <v>92</v>
      </c>
      <c r="BV11" s="50">
        <f t="shared" si="34"/>
        <v>1</v>
      </c>
      <c r="BW11" s="50">
        <f t="shared" si="22"/>
        <v>0</v>
      </c>
      <c r="BX11" s="50">
        <f t="shared" si="22"/>
        <v>1</v>
      </c>
      <c r="BY11" s="50">
        <f t="shared" si="22"/>
        <v>2</v>
      </c>
      <c r="BZ11" s="50">
        <f t="shared" si="22"/>
        <v>2</v>
      </c>
      <c r="CA11" s="50">
        <f t="shared" si="22"/>
        <v>6</v>
      </c>
      <c r="CB11" s="50">
        <f t="shared" si="22"/>
        <v>0</v>
      </c>
      <c r="CC11" s="50">
        <f t="shared" si="22"/>
        <v>2</v>
      </c>
      <c r="CD11" s="50">
        <f t="shared" si="34"/>
        <v>0</v>
      </c>
      <c r="CE11" s="50">
        <f t="shared" si="22"/>
        <v>0</v>
      </c>
      <c r="CF11" s="50">
        <f t="shared" si="22"/>
        <v>0</v>
      </c>
      <c r="CH11" s="55">
        <f t="shared" si="23"/>
        <v>0.5</v>
      </c>
      <c r="CI11" s="55">
        <f t="shared" si="24"/>
        <v>0</v>
      </c>
      <c r="CJ11" s="55">
        <f t="shared" si="25"/>
        <v>0.2</v>
      </c>
      <c r="CK11" s="55">
        <f t="shared" si="26"/>
        <v>0.5</v>
      </c>
      <c r="CL11" s="55">
        <f t="shared" si="27"/>
        <v>1</v>
      </c>
      <c r="CM11" s="55">
        <f t="shared" si="28"/>
        <v>0.86</v>
      </c>
      <c r="CN11" s="55">
        <f t="shared" si="29"/>
        <v>0</v>
      </c>
      <c r="CO11" s="55">
        <f t="shared" si="30"/>
        <v>0.67</v>
      </c>
      <c r="CT11" s="47" t="str">
        <f t="shared" ref="CT11:CT33" si="35">IF(CH11&lt;$CT$3,"•"," ")</f>
        <v xml:space="preserve"> </v>
      </c>
      <c r="CU11" s="48" t="str">
        <f t="shared" ref="CU11:CU33" si="36">IF(AND(CH11&gt;=$CT$3,CH11&lt;$CT$4),"•"," ")</f>
        <v>•</v>
      </c>
      <c r="CV11" s="48" t="str">
        <f t="shared" ref="CV11:CV33" si="37">IF(AND(CH11&gt;=$CT$4,CH11&lt;$CT$5),"•"," ")</f>
        <v xml:space="preserve"> </v>
      </c>
      <c r="CW11" s="49" t="str">
        <f t="shared" ref="CW11:CW33" si="38">IF(CH11&gt;=$CT$5,"•"," ")</f>
        <v xml:space="preserve"> </v>
      </c>
      <c r="CX11" s="47" t="str">
        <f t="shared" ref="CX11:CX33" si="39">IF(CI11&lt;$CT$3,"•"," ")</f>
        <v>•</v>
      </c>
      <c r="CY11" s="48" t="str">
        <f t="shared" ref="CY11:CY33" si="40">IF(AND(CI11&gt;=$CT$3,CI11&lt;$CT$4),"•"," ")</f>
        <v xml:space="preserve"> </v>
      </c>
      <c r="CZ11" s="48" t="str">
        <f t="shared" ref="CZ11:CZ33" si="41">IF(AND(CI11&gt;=$CT$4,CI11&lt;$CT$5),"•"," ")</f>
        <v xml:space="preserve"> </v>
      </c>
      <c r="DA11" s="49" t="str">
        <f t="shared" ref="DA11:DA33" si="42">IF(CI11&gt;=$CT$5,"•"," ")</f>
        <v xml:space="preserve"> </v>
      </c>
      <c r="DB11" s="48" t="str">
        <f t="shared" ref="DB11:DB33" si="43">IF(CJ11&lt;$CT$3,"•"," ")</f>
        <v>•</v>
      </c>
      <c r="DC11" s="48" t="str">
        <f t="shared" ref="DC11:DC33" si="44">IF(AND(CJ11&gt;=$CT$3,CJ11&lt;$CT$4),"•"," ")</f>
        <v xml:space="preserve"> </v>
      </c>
      <c r="DD11" s="48" t="str">
        <f t="shared" ref="DD11:DD33" si="45">IF(AND(CJ11&gt;=$CT$4,CJ11&lt;$CT$5),"•"," ")</f>
        <v xml:space="preserve"> </v>
      </c>
      <c r="DE11" s="49" t="str">
        <f t="shared" ref="DE11:DE33" si="46">IF(CJ11&gt;=$CT$5,"•"," ")</f>
        <v xml:space="preserve"> </v>
      </c>
      <c r="DF11" s="47" t="str">
        <f t="shared" ref="DF11:DF33" si="47">IF(CK11&lt;$CT$3,"•"," ")</f>
        <v xml:space="preserve"> </v>
      </c>
      <c r="DG11" s="48" t="str">
        <f t="shared" ref="DG11:DG33" si="48">IF(AND(CK11&gt;=$CT$3,CK11&lt;$CT$4),"•"," ")</f>
        <v>•</v>
      </c>
      <c r="DH11" s="48" t="str">
        <f t="shared" ref="DH11:DH33" si="49">IF(AND(CK11&gt;=$CT$4,CK11&lt;$CT$5),"•"," ")</f>
        <v xml:space="preserve"> </v>
      </c>
      <c r="DI11" s="49" t="str">
        <f t="shared" ref="DI11:DI33" si="50">IF(CK11&gt;=$CT$5,"•"," ")</f>
        <v xml:space="preserve"> </v>
      </c>
      <c r="DJ11" s="47" t="str">
        <f t="shared" ref="DJ11:DJ33" si="51">IF(CL11&lt;$CT$3,"•"," ")</f>
        <v xml:space="preserve"> </v>
      </c>
      <c r="DK11" s="48" t="str">
        <f t="shared" ref="DK11:DK33" si="52">IF(AND(CL11&gt;=$CT$3,CL11&lt;$CT$4),"•"," ")</f>
        <v xml:space="preserve"> </v>
      </c>
      <c r="DL11" s="48" t="str">
        <f t="shared" ref="DL11:DL33" si="53">IF(AND(CL11&gt;=$CT$4,CL11&lt;$CT$5),"•"," ")</f>
        <v xml:space="preserve"> </v>
      </c>
      <c r="DM11" s="49" t="str">
        <f t="shared" ref="DM11:DM33" si="54">IF(CL11&gt;=$CT$5,"•"," ")</f>
        <v>•</v>
      </c>
      <c r="DN11" s="48" t="str">
        <f t="shared" ref="DN11:DN33" si="55">IF(CM11&lt;$CT$3,"•"," ")</f>
        <v xml:space="preserve"> </v>
      </c>
      <c r="DO11" s="48" t="str">
        <f t="shared" ref="DO11:DO33" si="56">IF(AND(CM11&gt;=$CT$3,CM11&lt;$CT$4),"•"," ")</f>
        <v xml:space="preserve"> </v>
      </c>
      <c r="DP11" s="48" t="str">
        <f t="shared" ref="DP11:DP33" si="57">IF(AND(CM11&gt;=$CT$4,CM11&lt;$CT$5),"•"," ")</f>
        <v>•</v>
      </c>
      <c r="DQ11" s="49" t="str">
        <f t="shared" ref="DQ11:DQ33" si="58">IF(CM11&gt;=$CT$5,"•"," ")</f>
        <v xml:space="preserve"> </v>
      </c>
      <c r="DR11" s="48" t="str">
        <f t="shared" ref="DR11:DR33" si="59">IF(CN11&lt;$CT$3,"•"," ")</f>
        <v>•</v>
      </c>
      <c r="DS11" s="48" t="str">
        <f t="shared" ref="DS11:DS33" si="60">IF(AND(CN11&gt;=$CT$3,CN11&lt;$CT$4),"•"," ")</f>
        <v xml:space="preserve"> </v>
      </c>
      <c r="DT11" s="48" t="str">
        <f t="shared" ref="DT11:DT33" si="61">IF(AND(CN11&gt;=$CT$4,CN11&lt;$CT$5),"•"," ")</f>
        <v xml:space="preserve"> </v>
      </c>
      <c r="DU11" s="49" t="str">
        <f t="shared" ref="DU11:DU33" si="62">IF(CN11&gt;=$CT$5,"•"," ")</f>
        <v xml:space="preserve"> </v>
      </c>
      <c r="DV11" s="48" t="str">
        <f t="shared" ref="DV11:DV33" si="63">IF(CO11&lt;$CT$3,"•"," ")</f>
        <v xml:space="preserve"> </v>
      </c>
      <c r="DW11" s="48" t="str">
        <f t="shared" ref="DW11:DW33" si="64">IF(AND(CO11&gt;=$CT$3,CO11&lt;$CT$4),"•"," ")</f>
        <v>•</v>
      </c>
      <c r="DX11" s="48" t="str">
        <f t="shared" ref="DX11:DX33" si="65">IF(AND(CO11&gt;=$CT$4,CO11&lt;$CT$5),"•"," ")</f>
        <v xml:space="preserve"> </v>
      </c>
      <c r="DY11" s="49" t="str">
        <f t="shared" ref="DY11:DY33" si="66">IF(CO11&gt;=$CT$5,"•"," ")</f>
        <v xml:space="preserve"> </v>
      </c>
      <c r="DZ11" s="48" t="str">
        <f t="shared" ref="DZ11:DZ33" si="67">IF(CP11&lt;$CT$3,"•"," ")</f>
        <v>•</v>
      </c>
      <c r="EA11" s="48" t="str">
        <f t="shared" ref="EA11:EA33" si="68">IF(AND(CP11&gt;=$CT$3,CP11&lt;$CT$4),"•"," ")</f>
        <v xml:space="preserve"> </v>
      </c>
      <c r="EB11" s="48" t="str">
        <f t="shared" ref="EB11:EB33" si="69">IF(AND(CP11&gt;=$CT$4,CP11&lt;$CT$5),"•"," ")</f>
        <v xml:space="preserve"> </v>
      </c>
      <c r="EC11" s="49" t="str">
        <f t="shared" ref="EC11:EC33" si="70">IF(CP11&gt;=$CT$5,"•"," ")</f>
        <v xml:space="preserve"> </v>
      </c>
      <c r="ED11" s="48" t="str">
        <f t="shared" ref="ED11:ED33" si="71">IF(CQ11&lt;$CT$3,"•"," ")</f>
        <v>•</v>
      </c>
      <c r="EE11" s="48" t="str">
        <f t="shared" ref="EE11:EE33" si="72">IF(AND(CQ11&gt;=$CT$3,CQ11&lt;$CT$4),"•"," ")</f>
        <v xml:space="preserve"> </v>
      </c>
      <c r="EF11" s="48" t="str">
        <f t="shared" ref="EF11:EF33" si="73">IF(AND(CQ11&gt;=$CT$4,CQ11&lt;$CT$5),"•"," ")</f>
        <v xml:space="preserve"> </v>
      </c>
      <c r="EG11" s="49" t="str">
        <f t="shared" ref="EG11:EG33" si="74">IF(CQ11&gt;=$CT$5,"•"," ")</f>
        <v xml:space="preserve"> </v>
      </c>
      <c r="EH11" s="48" t="str">
        <f t="shared" ref="EH11:EH33" si="75">IF(CR11&lt;$CT$3,"•"," ")</f>
        <v>•</v>
      </c>
      <c r="EI11" s="48" t="str">
        <f t="shared" ref="EI11:EI33" si="76">IF(AND(CR11&gt;=$CT$3,CR11&lt;$CT$4),"•"," ")</f>
        <v xml:space="preserve"> </v>
      </c>
      <c r="EJ11" s="48" t="str">
        <f t="shared" ref="EJ11:EJ33" si="77">IF(AND(CR11&gt;=$CT$4,CR11&lt;$CT$5),"•"," ")</f>
        <v xml:space="preserve"> </v>
      </c>
      <c r="EK11" s="49" t="str">
        <f t="shared" ref="EK11:EK33" si="78">IF(CR11&gt;=$CT$5,"•"," ")</f>
        <v xml:space="preserve"> </v>
      </c>
      <c r="EL11" s="48"/>
      <c r="EM11" s="48"/>
    </row>
    <row r="12" spans="1:143" ht="12.75" customHeight="1" x14ac:dyDescent="0.2">
      <c r="A12" s="121" t="str">
        <f>IF(Summary!B6="","",Summary!B6)</f>
        <v>ROL</v>
      </c>
      <c r="B12" s="121" t="str">
        <f>IF(Summary!C6="","",Summary!C6)</f>
        <v>10SPH02</v>
      </c>
      <c r="C12" s="121" t="str">
        <f>IF(Summary!D6="","",Summary!D6)</f>
        <v>STU0004</v>
      </c>
      <c r="D12" s="136" t="str">
        <f>IF(Summary!E6="","",Summary!E6)</f>
        <v>Student 4</v>
      </c>
      <c r="E12" s="137" t="s">
        <v>30</v>
      </c>
      <c r="F12" s="137" t="s">
        <v>32</v>
      </c>
      <c r="G12" s="137" t="s">
        <v>36</v>
      </c>
      <c r="H12" s="137" t="s">
        <v>40</v>
      </c>
      <c r="I12" s="137" t="s">
        <v>36</v>
      </c>
      <c r="J12" s="137" t="s">
        <v>30</v>
      </c>
      <c r="K12" s="137" t="s">
        <v>36</v>
      </c>
      <c r="L12" s="137" t="s">
        <v>40</v>
      </c>
      <c r="M12" s="137" t="s">
        <v>36</v>
      </c>
      <c r="N12" s="137" t="s">
        <v>40</v>
      </c>
      <c r="O12" s="137" t="s">
        <v>32</v>
      </c>
      <c r="P12" s="137" t="s">
        <v>32</v>
      </c>
      <c r="Q12" s="137">
        <v>6</v>
      </c>
      <c r="R12" s="137">
        <v>4</v>
      </c>
      <c r="S12" s="137">
        <v>2</v>
      </c>
      <c r="T12" s="137">
        <v>3</v>
      </c>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7">
        <v>-1</v>
      </c>
      <c r="AU12" s="137">
        <v>0</v>
      </c>
      <c r="AV12" s="48">
        <f t="shared" si="31"/>
        <v>27</v>
      </c>
      <c r="AW12" s="80"/>
      <c r="AX12" s="91" t="str">
        <f t="shared" si="18"/>
        <v xml:space="preserve">Well done Student 4. You have demonstrated an excellent understanding of the content covered in the vectors and motion topics. 
</v>
      </c>
      <c r="AY12"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you are analysing motion problems thoroughly and solving effectively by avoiding rounding errors so that your final answer can be stated correctly to the required number of significant figures. 
</v>
      </c>
      <c r="AZ12" s="90" t="s">
        <v>251</v>
      </c>
      <c r="BA12" s="89" t="s">
        <v>132</v>
      </c>
      <c r="BB12" s="64" t="str">
        <f>LOOKUP(BG12,Grading!$A$16:$A$22,Grading!$E$16:$E$22)</f>
        <v xml:space="preserve">I encourage you to revise any areas suggested above in order to lay a solid foundation for Units 3/4 Physics and to challenge yourself with extension problems while seeking help when required. </v>
      </c>
      <c r="BC12" s="65" t="str">
        <f>IF(BA12="none required",Grading!$A$27,Grading!$A$26)</f>
        <v xml:space="preserve">Please review the solutions thoroughly and let me know if you have any questions. </v>
      </c>
      <c r="BD12" s="140"/>
      <c r="BE12" s="138">
        <f t="shared" si="33"/>
        <v>25</v>
      </c>
      <c r="BF12" s="120">
        <f t="shared" si="19"/>
        <v>0.93</v>
      </c>
      <c r="BG12" s="120">
        <f t="shared" si="20"/>
        <v>0.93</v>
      </c>
      <c r="BH12" s="121" t="str">
        <f t="shared" si="21"/>
        <v>A+</v>
      </c>
      <c r="BI12" s="77" t="str">
        <f>IF(Summary!F6="","",Summary!F6)</f>
        <v>Student 4</v>
      </c>
      <c r="BJ12" s="62"/>
      <c r="BK12" s="98"/>
      <c r="BL12" s="98"/>
      <c r="BM12" s="98"/>
      <c r="BN12" s="98"/>
      <c r="BR12" s="35"/>
      <c r="BS12" s="34" t="s">
        <v>92</v>
      </c>
      <c r="BV12" s="50">
        <f t="shared" si="34"/>
        <v>2</v>
      </c>
      <c r="BW12" s="50">
        <f t="shared" si="22"/>
        <v>1</v>
      </c>
      <c r="BX12" s="50">
        <f t="shared" si="22"/>
        <v>4</v>
      </c>
      <c r="BY12" s="50">
        <f t="shared" si="22"/>
        <v>4</v>
      </c>
      <c r="BZ12" s="50">
        <f t="shared" si="22"/>
        <v>2</v>
      </c>
      <c r="CA12" s="50">
        <f t="shared" si="22"/>
        <v>7</v>
      </c>
      <c r="CB12" s="50">
        <f t="shared" si="22"/>
        <v>3</v>
      </c>
      <c r="CC12" s="50">
        <f t="shared" si="22"/>
        <v>3</v>
      </c>
      <c r="CD12" s="50">
        <f t="shared" si="34"/>
        <v>0</v>
      </c>
      <c r="CE12" s="50">
        <f t="shared" si="22"/>
        <v>0</v>
      </c>
      <c r="CF12" s="50">
        <f t="shared" si="22"/>
        <v>0</v>
      </c>
      <c r="CG12" s="54"/>
      <c r="CH12" s="55">
        <f t="shared" si="23"/>
        <v>1</v>
      </c>
      <c r="CI12" s="55">
        <f t="shared" si="24"/>
        <v>1</v>
      </c>
      <c r="CJ12" s="55">
        <f t="shared" si="25"/>
        <v>0.8</v>
      </c>
      <c r="CK12" s="55">
        <f t="shared" si="26"/>
        <v>1</v>
      </c>
      <c r="CL12" s="55">
        <f t="shared" si="27"/>
        <v>1</v>
      </c>
      <c r="CM12" s="55">
        <f t="shared" si="28"/>
        <v>1</v>
      </c>
      <c r="CN12" s="55">
        <f t="shared" si="29"/>
        <v>1</v>
      </c>
      <c r="CO12" s="55">
        <f t="shared" si="30"/>
        <v>1</v>
      </c>
      <c r="CT12" s="47" t="str">
        <f t="shared" si="35"/>
        <v xml:space="preserve"> </v>
      </c>
      <c r="CU12" s="48" t="str">
        <f t="shared" si="36"/>
        <v xml:space="preserve"> </v>
      </c>
      <c r="CV12" s="48" t="str">
        <f t="shared" si="37"/>
        <v xml:space="preserve"> </v>
      </c>
      <c r="CW12" s="49" t="str">
        <f t="shared" si="38"/>
        <v>•</v>
      </c>
      <c r="CX12" s="47" t="str">
        <f t="shared" si="39"/>
        <v xml:space="preserve"> </v>
      </c>
      <c r="CY12" s="48" t="str">
        <f t="shared" si="40"/>
        <v xml:space="preserve"> </v>
      </c>
      <c r="CZ12" s="48" t="str">
        <f t="shared" si="41"/>
        <v xml:space="preserve"> </v>
      </c>
      <c r="DA12" s="49" t="str">
        <f t="shared" si="42"/>
        <v>•</v>
      </c>
      <c r="DB12" s="48" t="str">
        <f t="shared" si="43"/>
        <v xml:space="preserve"> </v>
      </c>
      <c r="DC12" s="48" t="str">
        <f t="shared" si="44"/>
        <v xml:space="preserve"> </v>
      </c>
      <c r="DD12" s="48" t="str">
        <f t="shared" si="45"/>
        <v>•</v>
      </c>
      <c r="DE12" s="49" t="str">
        <f t="shared" si="46"/>
        <v xml:space="preserve"> </v>
      </c>
      <c r="DF12" s="47" t="str">
        <f t="shared" si="47"/>
        <v xml:space="preserve"> </v>
      </c>
      <c r="DG12" s="48" t="str">
        <f t="shared" si="48"/>
        <v xml:space="preserve"> </v>
      </c>
      <c r="DH12" s="48" t="str">
        <f t="shared" si="49"/>
        <v xml:space="preserve"> </v>
      </c>
      <c r="DI12" s="49" t="str">
        <f t="shared" si="50"/>
        <v>•</v>
      </c>
      <c r="DJ12" s="47" t="str">
        <f t="shared" si="51"/>
        <v xml:space="preserve"> </v>
      </c>
      <c r="DK12" s="48" t="str">
        <f t="shared" si="52"/>
        <v xml:space="preserve"> </v>
      </c>
      <c r="DL12" s="48" t="str">
        <f t="shared" si="53"/>
        <v xml:space="preserve"> </v>
      </c>
      <c r="DM12" s="49" t="str">
        <f t="shared" si="54"/>
        <v>•</v>
      </c>
      <c r="DN12" s="48" t="str">
        <f t="shared" si="55"/>
        <v xml:space="preserve"> </v>
      </c>
      <c r="DO12" s="48" t="str">
        <f t="shared" si="56"/>
        <v xml:space="preserve"> </v>
      </c>
      <c r="DP12" s="48" t="str">
        <f t="shared" si="57"/>
        <v xml:space="preserve"> </v>
      </c>
      <c r="DQ12" s="49" t="str">
        <f t="shared" si="58"/>
        <v>•</v>
      </c>
      <c r="DR12" s="48" t="str">
        <f t="shared" si="59"/>
        <v xml:space="preserve"> </v>
      </c>
      <c r="DS12" s="48" t="str">
        <f t="shared" si="60"/>
        <v xml:space="preserve"> </v>
      </c>
      <c r="DT12" s="48" t="str">
        <f t="shared" si="61"/>
        <v xml:space="preserve"> </v>
      </c>
      <c r="DU12" s="49" t="str">
        <f t="shared" si="62"/>
        <v>•</v>
      </c>
      <c r="DV12" s="48" t="str">
        <f t="shared" si="63"/>
        <v xml:space="preserve"> </v>
      </c>
      <c r="DW12" s="48" t="str">
        <f t="shared" si="64"/>
        <v xml:space="preserve"> </v>
      </c>
      <c r="DX12" s="48" t="str">
        <f t="shared" si="65"/>
        <v xml:space="preserve"> </v>
      </c>
      <c r="DY12" s="49" t="str">
        <f t="shared" si="66"/>
        <v>•</v>
      </c>
      <c r="DZ12" s="48" t="str">
        <f t="shared" si="67"/>
        <v>•</v>
      </c>
      <c r="EA12" s="48" t="str">
        <f t="shared" si="68"/>
        <v xml:space="preserve"> </v>
      </c>
      <c r="EB12" s="48" t="str">
        <f t="shared" si="69"/>
        <v xml:space="preserve"> </v>
      </c>
      <c r="EC12" s="49" t="str">
        <f t="shared" si="70"/>
        <v xml:space="preserve"> </v>
      </c>
      <c r="ED12" s="48" t="str">
        <f t="shared" si="71"/>
        <v>•</v>
      </c>
      <c r="EE12" s="48" t="str">
        <f t="shared" si="72"/>
        <v xml:space="preserve"> </v>
      </c>
      <c r="EF12" s="48" t="str">
        <f t="shared" si="73"/>
        <v xml:space="preserve"> </v>
      </c>
      <c r="EG12" s="49" t="str">
        <f t="shared" si="74"/>
        <v xml:space="preserve"> </v>
      </c>
      <c r="EH12" s="48" t="str">
        <f t="shared" si="75"/>
        <v>•</v>
      </c>
      <c r="EI12" s="48" t="str">
        <f t="shared" si="76"/>
        <v xml:space="preserve"> </v>
      </c>
      <c r="EJ12" s="48" t="str">
        <f t="shared" si="77"/>
        <v xml:space="preserve"> </v>
      </c>
      <c r="EK12" s="49" t="str">
        <f t="shared" si="78"/>
        <v xml:space="preserve"> </v>
      </c>
      <c r="EL12" s="48"/>
      <c r="EM12" s="48"/>
    </row>
    <row r="13" spans="1:143" ht="12.75" customHeight="1" x14ac:dyDescent="0.2">
      <c r="A13" s="121" t="str">
        <f>IF(Summary!B7="","",Summary!B7)</f>
        <v>ROL</v>
      </c>
      <c r="B13" s="121" t="str">
        <f>IF(Summary!C7="","",Summary!C7)</f>
        <v>10SPH02</v>
      </c>
      <c r="C13" s="121" t="str">
        <f>IF(Summary!D7="","",Summary!D7)</f>
        <v>STU0005</v>
      </c>
      <c r="D13" s="136" t="str">
        <f>IF(Summary!E7="","",Summary!E7)</f>
        <v>Student 5</v>
      </c>
      <c r="E13" s="137" t="s">
        <v>30</v>
      </c>
      <c r="F13" s="137" t="s">
        <v>32</v>
      </c>
      <c r="G13" s="137" t="s">
        <v>40</v>
      </c>
      <c r="H13" s="137" t="s">
        <v>40</v>
      </c>
      <c r="I13" s="137" t="s">
        <v>36</v>
      </c>
      <c r="J13" s="137" t="s">
        <v>30</v>
      </c>
      <c r="K13" s="137" t="s">
        <v>36</v>
      </c>
      <c r="L13" s="137" t="s">
        <v>40</v>
      </c>
      <c r="M13" s="137" t="s">
        <v>30</v>
      </c>
      <c r="N13" s="137" t="s">
        <v>40</v>
      </c>
      <c r="O13" s="137" t="s">
        <v>32</v>
      </c>
      <c r="P13" s="137" t="s">
        <v>30</v>
      </c>
      <c r="Q13" s="137">
        <v>5</v>
      </c>
      <c r="R13" s="137">
        <v>4</v>
      </c>
      <c r="S13" s="137">
        <v>2</v>
      </c>
      <c r="T13" s="137">
        <v>2</v>
      </c>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7">
        <v>-1</v>
      </c>
      <c r="AU13" s="137">
        <v>0</v>
      </c>
      <c r="AV13" s="48">
        <f t="shared" si="31"/>
        <v>27</v>
      </c>
      <c r="AW13" s="80"/>
      <c r="AX13" s="91" t="str">
        <f t="shared" si="18"/>
        <v xml:space="preserve">Well done Student 5. You have demonstrated a very good understanding of the content covered in the vectors and motion topics. 
</v>
      </c>
      <c r="AY13" s="92" t="str">
        <f t="shared" si="32"/>
        <v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13" s="90" t="s">
        <v>252</v>
      </c>
      <c r="BA13" s="89" t="s">
        <v>132</v>
      </c>
      <c r="BB13" s="64" t="str">
        <f>LOOKUP(BG13,Grading!$A$16:$A$22,Grading!$E$16:$E$22)</f>
        <v xml:space="preserve">I encourage you to revise any areas suggested above in order to lay a solid foundation for Units 3/4 Physics and to challenge yourself with extension problems while seeking help when required. </v>
      </c>
      <c r="BC13" s="65" t="str">
        <f>IF(BA13="none required",Grading!$A$27,Grading!$A$26)</f>
        <v xml:space="preserve">Please review the solutions thoroughly and let me know if you have any questions. </v>
      </c>
      <c r="BD13" s="61"/>
      <c r="BE13" s="138">
        <f t="shared" si="33"/>
        <v>21</v>
      </c>
      <c r="BF13" s="120">
        <f t="shared" si="19"/>
        <v>0.78</v>
      </c>
      <c r="BG13" s="120">
        <f t="shared" si="20"/>
        <v>0.78</v>
      </c>
      <c r="BH13" s="121" t="str">
        <f t="shared" si="21"/>
        <v>B+</v>
      </c>
      <c r="BI13" s="77" t="str">
        <f>IF(Summary!F7="","",Summary!F7)</f>
        <v>Student 5</v>
      </c>
      <c r="BJ13" s="62"/>
      <c r="BL13" s="98"/>
      <c r="BM13" s="98"/>
      <c r="BN13" s="98"/>
      <c r="BR13" s="35"/>
      <c r="BS13" s="34" t="s">
        <v>92</v>
      </c>
      <c r="BV13" s="50">
        <f t="shared" si="34"/>
        <v>2</v>
      </c>
      <c r="BW13" s="50">
        <f t="shared" si="22"/>
        <v>0</v>
      </c>
      <c r="BX13" s="50">
        <f t="shared" si="22"/>
        <v>4</v>
      </c>
      <c r="BY13" s="50">
        <f t="shared" si="22"/>
        <v>4</v>
      </c>
      <c r="BZ13" s="50">
        <f t="shared" si="22"/>
        <v>2</v>
      </c>
      <c r="CA13" s="50">
        <f t="shared" si="22"/>
        <v>6</v>
      </c>
      <c r="CB13" s="50">
        <f t="shared" si="22"/>
        <v>2</v>
      </c>
      <c r="CC13" s="50">
        <f t="shared" si="22"/>
        <v>2</v>
      </c>
      <c r="CD13" s="50">
        <f t="shared" si="34"/>
        <v>0</v>
      </c>
      <c r="CE13" s="50">
        <f t="shared" si="22"/>
        <v>0</v>
      </c>
      <c r="CF13" s="50">
        <f t="shared" si="22"/>
        <v>0</v>
      </c>
      <c r="CG13" s="54"/>
      <c r="CH13" s="55">
        <f t="shared" si="23"/>
        <v>1</v>
      </c>
      <c r="CI13" s="55">
        <f t="shared" si="24"/>
        <v>0</v>
      </c>
      <c r="CJ13" s="55">
        <f t="shared" si="25"/>
        <v>0.8</v>
      </c>
      <c r="CK13" s="55">
        <f t="shared" si="26"/>
        <v>1</v>
      </c>
      <c r="CL13" s="55">
        <f t="shared" si="27"/>
        <v>1</v>
      </c>
      <c r="CM13" s="55">
        <f t="shared" si="28"/>
        <v>0.86</v>
      </c>
      <c r="CN13" s="55">
        <f t="shared" si="29"/>
        <v>0.67</v>
      </c>
      <c r="CO13" s="55">
        <f t="shared" si="30"/>
        <v>0.67</v>
      </c>
      <c r="CT13" s="47" t="str">
        <f t="shared" si="35"/>
        <v xml:space="preserve"> </v>
      </c>
      <c r="CU13" s="48" t="str">
        <f t="shared" si="36"/>
        <v xml:space="preserve"> </v>
      </c>
      <c r="CV13" s="48" t="str">
        <f t="shared" si="37"/>
        <v xml:space="preserve"> </v>
      </c>
      <c r="CW13" s="49" t="str">
        <f t="shared" si="38"/>
        <v>•</v>
      </c>
      <c r="CX13" s="47" t="str">
        <f t="shared" si="39"/>
        <v>•</v>
      </c>
      <c r="CY13" s="48" t="str">
        <f t="shared" si="40"/>
        <v xml:space="preserve"> </v>
      </c>
      <c r="CZ13" s="48" t="str">
        <f t="shared" si="41"/>
        <v xml:space="preserve"> </v>
      </c>
      <c r="DA13" s="49" t="str">
        <f t="shared" si="42"/>
        <v xml:space="preserve"> </v>
      </c>
      <c r="DB13" s="48" t="str">
        <f t="shared" si="43"/>
        <v xml:space="preserve"> </v>
      </c>
      <c r="DC13" s="48" t="str">
        <f t="shared" si="44"/>
        <v xml:space="preserve"> </v>
      </c>
      <c r="DD13" s="48" t="str">
        <f t="shared" si="45"/>
        <v>•</v>
      </c>
      <c r="DE13" s="49" t="str">
        <f t="shared" si="46"/>
        <v xml:space="preserve"> </v>
      </c>
      <c r="DF13" s="47" t="str">
        <f t="shared" si="47"/>
        <v xml:space="preserve"> </v>
      </c>
      <c r="DG13" s="48" t="str">
        <f t="shared" si="48"/>
        <v xml:space="preserve"> </v>
      </c>
      <c r="DH13" s="48" t="str">
        <f t="shared" si="49"/>
        <v xml:space="preserve"> </v>
      </c>
      <c r="DI13" s="49" t="str">
        <f t="shared" si="50"/>
        <v>•</v>
      </c>
      <c r="DJ13" s="47" t="str">
        <f t="shared" si="51"/>
        <v xml:space="preserve"> </v>
      </c>
      <c r="DK13" s="48" t="str">
        <f t="shared" si="52"/>
        <v xml:space="preserve"> </v>
      </c>
      <c r="DL13" s="48" t="str">
        <f t="shared" si="53"/>
        <v xml:space="preserve"> </v>
      </c>
      <c r="DM13" s="49" t="str">
        <f t="shared" si="54"/>
        <v>•</v>
      </c>
      <c r="DN13" s="48" t="str">
        <f t="shared" si="55"/>
        <v xml:space="preserve"> </v>
      </c>
      <c r="DO13" s="48" t="str">
        <f t="shared" si="56"/>
        <v xml:space="preserve"> </v>
      </c>
      <c r="DP13" s="48" t="str">
        <f t="shared" si="57"/>
        <v>•</v>
      </c>
      <c r="DQ13" s="49" t="str">
        <f t="shared" si="58"/>
        <v xml:space="preserve"> </v>
      </c>
      <c r="DR13" s="48" t="str">
        <f t="shared" si="59"/>
        <v xml:space="preserve"> </v>
      </c>
      <c r="DS13" s="48" t="str">
        <f t="shared" si="60"/>
        <v>•</v>
      </c>
      <c r="DT13" s="48" t="str">
        <f t="shared" si="61"/>
        <v xml:space="preserve"> </v>
      </c>
      <c r="DU13" s="49" t="str">
        <f t="shared" si="62"/>
        <v xml:space="preserve"> </v>
      </c>
      <c r="DV13" s="48" t="str">
        <f t="shared" si="63"/>
        <v xml:space="preserve"> </v>
      </c>
      <c r="DW13" s="48" t="str">
        <f t="shared" si="64"/>
        <v>•</v>
      </c>
      <c r="DX13" s="48" t="str">
        <f t="shared" si="65"/>
        <v xml:space="preserve"> </v>
      </c>
      <c r="DY13" s="49" t="str">
        <f t="shared" si="66"/>
        <v xml:space="preserve"> </v>
      </c>
      <c r="DZ13" s="48" t="str">
        <f t="shared" si="67"/>
        <v>•</v>
      </c>
      <c r="EA13" s="48" t="str">
        <f t="shared" si="68"/>
        <v xml:space="preserve"> </v>
      </c>
      <c r="EB13" s="48" t="str">
        <f t="shared" si="69"/>
        <v xml:space="preserve"> </v>
      </c>
      <c r="EC13" s="49" t="str">
        <f t="shared" si="70"/>
        <v xml:space="preserve"> </v>
      </c>
      <c r="ED13" s="48" t="str">
        <f t="shared" si="71"/>
        <v>•</v>
      </c>
      <c r="EE13" s="48" t="str">
        <f t="shared" si="72"/>
        <v xml:space="preserve"> </v>
      </c>
      <c r="EF13" s="48" t="str">
        <f t="shared" si="73"/>
        <v xml:space="preserve"> </v>
      </c>
      <c r="EG13" s="49" t="str">
        <f t="shared" si="74"/>
        <v xml:space="preserve"> </v>
      </c>
      <c r="EH13" s="48" t="str">
        <f t="shared" si="75"/>
        <v>•</v>
      </c>
      <c r="EI13" s="48" t="str">
        <f t="shared" si="76"/>
        <v xml:space="preserve"> </v>
      </c>
      <c r="EJ13" s="48" t="str">
        <f t="shared" si="77"/>
        <v xml:space="preserve"> </v>
      </c>
      <c r="EK13" s="49" t="str">
        <f t="shared" si="78"/>
        <v xml:space="preserve"> </v>
      </c>
      <c r="EL13" s="48"/>
      <c r="EM13" s="48"/>
    </row>
    <row r="14" spans="1:143" ht="12.75" customHeight="1" x14ac:dyDescent="0.2">
      <c r="A14" s="121" t="str">
        <f>IF(Summary!B8="","",Summary!B8)</f>
        <v>ROL</v>
      </c>
      <c r="B14" s="121" t="str">
        <f>IF(Summary!C8="","",Summary!C8)</f>
        <v>10SPH02</v>
      </c>
      <c r="C14" s="141" t="str">
        <f>IF(Summary!D8="","",Summary!D8)</f>
        <v>STU0006</v>
      </c>
      <c r="D14" s="136" t="str">
        <f>IF(Summary!E8="","",Summary!E8)</f>
        <v>Student 6</v>
      </c>
      <c r="E14" s="137" t="s">
        <v>30</v>
      </c>
      <c r="F14" s="137" t="s">
        <v>32</v>
      </c>
      <c r="G14" s="137" t="s">
        <v>36</v>
      </c>
      <c r="H14" s="137" t="s">
        <v>30</v>
      </c>
      <c r="I14" s="137" t="s">
        <v>36</v>
      </c>
      <c r="J14" s="137" t="s">
        <v>30</v>
      </c>
      <c r="K14" s="137" t="s">
        <v>36</v>
      </c>
      <c r="L14" s="137" t="s">
        <v>40</v>
      </c>
      <c r="M14" s="137" t="s">
        <v>36</v>
      </c>
      <c r="N14" s="137" t="s">
        <v>40</v>
      </c>
      <c r="O14" s="137" t="s">
        <v>32</v>
      </c>
      <c r="P14" s="137" t="s">
        <v>40</v>
      </c>
      <c r="Q14" s="137">
        <v>2</v>
      </c>
      <c r="R14" s="137">
        <v>4</v>
      </c>
      <c r="S14" s="137">
        <v>1</v>
      </c>
      <c r="T14" s="137">
        <v>2</v>
      </c>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37"/>
      <c r="AT14" s="137">
        <v>0</v>
      </c>
      <c r="AU14" s="137">
        <v>-1</v>
      </c>
      <c r="AV14" s="48">
        <f t="shared" si="31"/>
        <v>27</v>
      </c>
      <c r="AW14" s="80"/>
      <c r="AX14" s="91" t="str">
        <f t="shared" si="18"/>
        <v xml:space="preserve">Well done Student 6. You have demonstrated a very good understanding of the content covered in the vectors and motion topics. 
</v>
      </c>
      <c r="AY14"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14" s="90" t="s">
        <v>253</v>
      </c>
      <c r="BA14" s="89" t="s">
        <v>174</v>
      </c>
      <c r="BB14" s="64" t="str">
        <f>LOOKUP(BG14,Grading!$A$16:$A$22,Grading!$E$16:$E$22)</f>
        <v xml:space="preserve">I encourage you to revise any areas suggested above and seek help as often as required in order to prepare for future topics and lay a solid foundation for Units 3/4 Physics. </v>
      </c>
      <c r="BC14" s="65" t="str">
        <f>IF(BA14="none required",Grading!$A$27,Grading!$A$26)</f>
        <v xml:space="preserve">Please review the solutions thoroughly, complete any re-do questions (details below) and show these to me within the next week. Please let me know if you have any questions. </v>
      </c>
      <c r="BD14" s="140"/>
      <c r="BE14" s="138">
        <f t="shared" si="33"/>
        <v>19</v>
      </c>
      <c r="BF14" s="120">
        <f t="shared" si="19"/>
        <v>0.7</v>
      </c>
      <c r="BG14" s="120">
        <f t="shared" si="20"/>
        <v>0.7</v>
      </c>
      <c r="BH14" s="121" t="str">
        <f t="shared" si="21"/>
        <v>B</v>
      </c>
      <c r="BI14" s="77" t="str">
        <f>IF(Summary!F8="","",Summary!F8)</f>
        <v>Student 6</v>
      </c>
      <c r="BJ14" s="62"/>
      <c r="BL14" s="80"/>
      <c r="BM14" s="98"/>
      <c r="BN14" s="98"/>
      <c r="BR14" s="35"/>
      <c r="BS14" s="34" t="s">
        <v>92</v>
      </c>
      <c r="BV14" s="50">
        <f t="shared" si="34"/>
        <v>2</v>
      </c>
      <c r="BW14" s="50">
        <f t="shared" si="22"/>
        <v>1</v>
      </c>
      <c r="BX14" s="50">
        <f t="shared" si="22"/>
        <v>5</v>
      </c>
      <c r="BY14" s="50">
        <f t="shared" si="22"/>
        <v>2</v>
      </c>
      <c r="BZ14" s="50">
        <f t="shared" si="22"/>
        <v>2</v>
      </c>
      <c r="CA14" s="50">
        <f t="shared" si="22"/>
        <v>3</v>
      </c>
      <c r="CB14" s="50">
        <f t="shared" si="22"/>
        <v>2</v>
      </c>
      <c r="CC14" s="50">
        <f t="shared" si="22"/>
        <v>3</v>
      </c>
      <c r="CD14" s="50">
        <f t="shared" si="34"/>
        <v>0</v>
      </c>
      <c r="CE14" s="50">
        <f t="shared" si="22"/>
        <v>0</v>
      </c>
      <c r="CF14" s="50">
        <f t="shared" si="22"/>
        <v>0</v>
      </c>
      <c r="CG14" s="54"/>
      <c r="CH14" s="55">
        <f t="shared" si="23"/>
        <v>1</v>
      </c>
      <c r="CI14" s="55">
        <f t="shared" si="24"/>
        <v>1</v>
      </c>
      <c r="CJ14" s="55">
        <f t="shared" si="25"/>
        <v>1</v>
      </c>
      <c r="CK14" s="55">
        <f t="shared" si="26"/>
        <v>0.5</v>
      </c>
      <c r="CL14" s="55">
        <f t="shared" si="27"/>
        <v>1</v>
      </c>
      <c r="CM14" s="55">
        <f t="shared" si="28"/>
        <v>0.43</v>
      </c>
      <c r="CN14" s="55">
        <f t="shared" si="29"/>
        <v>0.67</v>
      </c>
      <c r="CO14" s="55">
        <f t="shared" si="30"/>
        <v>1</v>
      </c>
      <c r="CT14" s="47" t="str">
        <f t="shared" si="35"/>
        <v xml:space="preserve"> </v>
      </c>
      <c r="CU14" s="48" t="str">
        <f t="shared" si="36"/>
        <v xml:space="preserve"> </v>
      </c>
      <c r="CV14" s="48" t="str">
        <f t="shared" si="37"/>
        <v xml:space="preserve"> </v>
      </c>
      <c r="CW14" s="49" t="str">
        <f t="shared" si="38"/>
        <v>•</v>
      </c>
      <c r="CX14" s="47" t="str">
        <f t="shared" si="39"/>
        <v xml:space="preserve"> </v>
      </c>
      <c r="CY14" s="48" t="str">
        <f t="shared" si="40"/>
        <v xml:space="preserve"> </v>
      </c>
      <c r="CZ14" s="48" t="str">
        <f t="shared" si="41"/>
        <v xml:space="preserve"> </v>
      </c>
      <c r="DA14" s="49" t="str">
        <f t="shared" si="42"/>
        <v>•</v>
      </c>
      <c r="DB14" s="48" t="str">
        <f t="shared" si="43"/>
        <v xml:space="preserve"> </v>
      </c>
      <c r="DC14" s="48" t="str">
        <f t="shared" si="44"/>
        <v xml:space="preserve"> </v>
      </c>
      <c r="DD14" s="48" t="str">
        <f t="shared" si="45"/>
        <v xml:space="preserve"> </v>
      </c>
      <c r="DE14" s="49" t="str">
        <f t="shared" si="46"/>
        <v>•</v>
      </c>
      <c r="DF14" s="47" t="str">
        <f t="shared" si="47"/>
        <v xml:space="preserve"> </v>
      </c>
      <c r="DG14" s="48" t="str">
        <f t="shared" si="48"/>
        <v>•</v>
      </c>
      <c r="DH14" s="48" t="str">
        <f t="shared" si="49"/>
        <v xml:space="preserve"> </v>
      </c>
      <c r="DI14" s="49" t="str">
        <f t="shared" si="50"/>
        <v xml:space="preserve"> </v>
      </c>
      <c r="DJ14" s="47" t="str">
        <f t="shared" si="51"/>
        <v xml:space="preserve"> </v>
      </c>
      <c r="DK14" s="48" t="str">
        <f t="shared" si="52"/>
        <v xml:space="preserve"> </v>
      </c>
      <c r="DL14" s="48" t="str">
        <f t="shared" si="53"/>
        <v xml:space="preserve"> </v>
      </c>
      <c r="DM14" s="49" t="str">
        <f t="shared" si="54"/>
        <v>•</v>
      </c>
      <c r="DN14" s="48" t="str">
        <f t="shared" si="55"/>
        <v>•</v>
      </c>
      <c r="DO14" s="48" t="str">
        <f t="shared" si="56"/>
        <v xml:space="preserve"> </v>
      </c>
      <c r="DP14" s="48" t="str">
        <f t="shared" si="57"/>
        <v xml:space="preserve"> </v>
      </c>
      <c r="DQ14" s="49" t="str">
        <f t="shared" si="58"/>
        <v xml:space="preserve"> </v>
      </c>
      <c r="DR14" s="48" t="str">
        <f t="shared" si="59"/>
        <v xml:space="preserve"> </v>
      </c>
      <c r="DS14" s="48" t="str">
        <f t="shared" si="60"/>
        <v>•</v>
      </c>
      <c r="DT14" s="48" t="str">
        <f t="shared" si="61"/>
        <v xml:space="preserve"> </v>
      </c>
      <c r="DU14" s="49" t="str">
        <f t="shared" si="62"/>
        <v xml:space="preserve"> </v>
      </c>
      <c r="DV14" s="48" t="str">
        <f t="shared" si="63"/>
        <v xml:space="preserve"> </v>
      </c>
      <c r="DW14" s="48" t="str">
        <f t="shared" si="64"/>
        <v xml:space="preserve"> </v>
      </c>
      <c r="DX14" s="48" t="str">
        <f t="shared" si="65"/>
        <v xml:space="preserve"> </v>
      </c>
      <c r="DY14" s="49" t="str">
        <f t="shared" si="66"/>
        <v>•</v>
      </c>
      <c r="DZ14" s="48" t="str">
        <f t="shared" si="67"/>
        <v>•</v>
      </c>
      <c r="EA14" s="48" t="str">
        <f t="shared" si="68"/>
        <v xml:space="preserve"> </v>
      </c>
      <c r="EB14" s="48" t="str">
        <f t="shared" si="69"/>
        <v xml:space="preserve"> </v>
      </c>
      <c r="EC14" s="49" t="str">
        <f t="shared" si="70"/>
        <v xml:space="preserve"> </v>
      </c>
      <c r="ED14" s="48" t="str">
        <f t="shared" si="71"/>
        <v>•</v>
      </c>
      <c r="EE14" s="48" t="str">
        <f t="shared" si="72"/>
        <v xml:space="preserve"> </v>
      </c>
      <c r="EF14" s="48" t="str">
        <f t="shared" si="73"/>
        <v xml:space="preserve"> </v>
      </c>
      <c r="EG14" s="49" t="str">
        <f t="shared" si="74"/>
        <v xml:space="preserve"> </v>
      </c>
      <c r="EH14" s="48" t="str">
        <f t="shared" si="75"/>
        <v>•</v>
      </c>
      <c r="EI14" s="48" t="str">
        <f t="shared" si="76"/>
        <v xml:space="preserve"> </v>
      </c>
      <c r="EJ14" s="48" t="str">
        <f t="shared" si="77"/>
        <v xml:space="preserve"> </v>
      </c>
      <c r="EK14" s="49" t="str">
        <f t="shared" si="78"/>
        <v xml:space="preserve"> </v>
      </c>
      <c r="EL14" s="48"/>
      <c r="EM14" s="48"/>
    </row>
    <row r="15" spans="1:143" ht="12.75" customHeight="1" x14ac:dyDescent="0.2">
      <c r="A15" s="121" t="str">
        <f>IF(Summary!B9="","",Summary!B9)</f>
        <v>ROL</v>
      </c>
      <c r="B15" s="121" t="str">
        <f>IF(Summary!C9="","",Summary!C9)</f>
        <v>10SPH02</v>
      </c>
      <c r="C15" s="121" t="str">
        <f>IF(Summary!D9="","",Summary!D9)</f>
        <v>STU0007</v>
      </c>
      <c r="D15" s="136" t="str">
        <f>IF(Summary!E9="","",Summary!E9)</f>
        <v>Student 7</v>
      </c>
      <c r="E15" s="137" t="s">
        <v>30</v>
      </c>
      <c r="F15" s="137" t="s">
        <v>32</v>
      </c>
      <c r="G15" s="137" t="s">
        <v>36</v>
      </c>
      <c r="H15" s="137" t="s">
        <v>40</v>
      </c>
      <c r="I15" s="137" t="s">
        <v>36</v>
      </c>
      <c r="J15" s="137" t="s">
        <v>30</v>
      </c>
      <c r="K15" s="137" t="s">
        <v>40</v>
      </c>
      <c r="L15" s="137" t="s">
        <v>40</v>
      </c>
      <c r="M15" s="137" t="s">
        <v>36</v>
      </c>
      <c r="N15" s="137" t="s">
        <v>40</v>
      </c>
      <c r="O15" s="137" t="s">
        <v>40</v>
      </c>
      <c r="P15" s="137" t="s">
        <v>40</v>
      </c>
      <c r="Q15" s="137">
        <v>6</v>
      </c>
      <c r="R15" s="137">
        <v>4</v>
      </c>
      <c r="S15" s="137">
        <v>2</v>
      </c>
      <c r="T15" s="137">
        <v>2</v>
      </c>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c r="AT15" s="137">
        <v>-1</v>
      </c>
      <c r="AU15" s="137">
        <v>0</v>
      </c>
      <c r="AV15" s="48">
        <f t="shared" si="31"/>
        <v>27</v>
      </c>
      <c r="AW15" s="80"/>
      <c r="AX15" s="91" t="str">
        <f t="shared" si="18"/>
        <v xml:space="preserve">Well done Student 7. You have demonstrated a very good understanding of the content covered in the vectors and motion topics. 
</v>
      </c>
      <c r="AY15"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remember that the change in velocity is found using Δv = v - u. Before you begin solving motion problems, remember to define the positive direction and identify the known quantities carefully so that the correct values and signs are used in your calculations.  
As in Q12, you are correctly identifying that the component of the weight force,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15" s="90" t="s">
        <v>254</v>
      </c>
      <c r="BA15" s="89" t="s">
        <v>132</v>
      </c>
      <c r="BB15" s="64" t="str">
        <f>LOOKUP(BG15,Grading!$A$16:$A$22,Grading!$E$16:$E$22)</f>
        <v xml:space="preserve">I encourage you to revise any areas suggested above in order to lay a solid foundation for Units 3/4 Physics and to challenge yourself with extension problems while seeking help when required. </v>
      </c>
      <c r="BC15" s="65" t="str">
        <f>IF(BA15="none required",Grading!$A$27,Grading!$A$26)</f>
        <v xml:space="preserve">Please review the solutions thoroughly and let me know if you have any questions. </v>
      </c>
      <c r="BD15" s="142"/>
      <c r="BE15" s="138">
        <f t="shared" si="33"/>
        <v>23</v>
      </c>
      <c r="BF15" s="120">
        <f t="shared" si="19"/>
        <v>0.85</v>
      </c>
      <c r="BG15" s="120">
        <f t="shared" si="20"/>
        <v>0.85</v>
      </c>
      <c r="BH15" s="121" t="str">
        <f t="shared" si="21"/>
        <v>A</v>
      </c>
      <c r="BI15" s="77" t="str">
        <f>IF(Summary!F9="","",Summary!F9)</f>
        <v>Student 7</v>
      </c>
      <c r="BJ15" s="62"/>
      <c r="BK15" s="80" t="str">
        <f>IF(BG15=BG$8,T$44,""&amp;"
")&amp;IF(BH15=BH$8,T$45,""&amp;"
")&amp;IF(BI15=BI$8,T$46,""&amp;"
")&amp;IF(BJ15=BJ$8,T$47,"")</f>
        <v xml:space="preserve">
</v>
      </c>
      <c r="BL15" s="36"/>
      <c r="BM15" s="98"/>
      <c r="BN15" s="98"/>
      <c r="BR15" s="35"/>
      <c r="BS15" s="34" t="s">
        <v>92</v>
      </c>
      <c r="BV15" s="50">
        <f t="shared" si="34"/>
        <v>2</v>
      </c>
      <c r="BW15" s="50">
        <f t="shared" si="22"/>
        <v>1</v>
      </c>
      <c r="BX15" s="50">
        <f t="shared" si="22"/>
        <v>5</v>
      </c>
      <c r="BY15" s="50">
        <f t="shared" si="22"/>
        <v>4</v>
      </c>
      <c r="BZ15" s="50">
        <f t="shared" si="22"/>
        <v>1</v>
      </c>
      <c r="CA15" s="50">
        <f t="shared" si="22"/>
        <v>6</v>
      </c>
      <c r="CB15" s="50">
        <f t="shared" si="22"/>
        <v>2</v>
      </c>
      <c r="CC15" s="50">
        <f t="shared" si="22"/>
        <v>3</v>
      </c>
      <c r="CD15" s="50">
        <f t="shared" si="34"/>
        <v>0</v>
      </c>
      <c r="CE15" s="50">
        <f t="shared" si="22"/>
        <v>0</v>
      </c>
      <c r="CF15" s="50">
        <f t="shared" si="22"/>
        <v>0</v>
      </c>
      <c r="CG15" s="54"/>
      <c r="CH15" s="55">
        <f t="shared" si="23"/>
        <v>1</v>
      </c>
      <c r="CI15" s="55">
        <f t="shared" si="24"/>
        <v>1</v>
      </c>
      <c r="CJ15" s="55">
        <f t="shared" si="25"/>
        <v>1</v>
      </c>
      <c r="CK15" s="55">
        <f t="shared" si="26"/>
        <v>1</v>
      </c>
      <c r="CL15" s="55">
        <f t="shared" si="27"/>
        <v>0.5</v>
      </c>
      <c r="CM15" s="55">
        <f t="shared" si="28"/>
        <v>0.86</v>
      </c>
      <c r="CN15" s="55">
        <f t="shared" si="29"/>
        <v>0.67</v>
      </c>
      <c r="CO15" s="55">
        <f t="shared" si="30"/>
        <v>1</v>
      </c>
      <c r="CT15" s="47" t="str">
        <f t="shared" si="35"/>
        <v xml:space="preserve"> </v>
      </c>
      <c r="CU15" s="48" t="str">
        <f t="shared" si="36"/>
        <v xml:space="preserve"> </v>
      </c>
      <c r="CV15" s="48" t="str">
        <f t="shared" si="37"/>
        <v xml:space="preserve"> </v>
      </c>
      <c r="CW15" s="49" t="str">
        <f t="shared" si="38"/>
        <v>•</v>
      </c>
      <c r="CX15" s="47" t="str">
        <f t="shared" si="39"/>
        <v xml:space="preserve"> </v>
      </c>
      <c r="CY15" s="48" t="str">
        <f t="shared" si="40"/>
        <v xml:space="preserve"> </v>
      </c>
      <c r="CZ15" s="48" t="str">
        <f t="shared" si="41"/>
        <v xml:space="preserve"> </v>
      </c>
      <c r="DA15" s="49" t="str">
        <f t="shared" si="42"/>
        <v>•</v>
      </c>
      <c r="DB15" s="48" t="str">
        <f t="shared" si="43"/>
        <v xml:space="preserve"> </v>
      </c>
      <c r="DC15" s="48" t="str">
        <f t="shared" si="44"/>
        <v xml:space="preserve"> </v>
      </c>
      <c r="DD15" s="48" t="str">
        <f t="shared" si="45"/>
        <v xml:space="preserve"> </v>
      </c>
      <c r="DE15" s="49" t="str">
        <f t="shared" si="46"/>
        <v>•</v>
      </c>
      <c r="DF15" s="47" t="str">
        <f t="shared" si="47"/>
        <v xml:space="preserve"> </v>
      </c>
      <c r="DG15" s="48" t="str">
        <f t="shared" si="48"/>
        <v xml:space="preserve"> </v>
      </c>
      <c r="DH15" s="48" t="str">
        <f t="shared" si="49"/>
        <v xml:space="preserve"> </v>
      </c>
      <c r="DI15" s="49" t="str">
        <f t="shared" si="50"/>
        <v>•</v>
      </c>
      <c r="DJ15" s="47" t="str">
        <f t="shared" si="51"/>
        <v xml:space="preserve"> </v>
      </c>
      <c r="DK15" s="48" t="str">
        <f t="shared" si="52"/>
        <v>•</v>
      </c>
      <c r="DL15" s="48" t="str">
        <f t="shared" si="53"/>
        <v xml:space="preserve"> </v>
      </c>
      <c r="DM15" s="49" t="str">
        <f t="shared" si="54"/>
        <v xml:space="preserve"> </v>
      </c>
      <c r="DN15" s="48" t="str">
        <f t="shared" si="55"/>
        <v xml:space="preserve"> </v>
      </c>
      <c r="DO15" s="48" t="str">
        <f t="shared" si="56"/>
        <v xml:space="preserve"> </v>
      </c>
      <c r="DP15" s="48" t="str">
        <f t="shared" si="57"/>
        <v>•</v>
      </c>
      <c r="DQ15" s="49" t="str">
        <f t="shared" si="58"/>
        <v xml:space="preserve"> </v>
      </c>
      <c r="DR15" s="48" t="str">
        <f t="shared" si="59"/>
        <v xml:space="preserve"> </v>
      </c>
      <c r="DS15" s="48" t="str">
        <f t="shared" si="60"/>
        <v>•</v>
      </c>
      <c r="DT15" s="48" t="str">
        <f t="shared" si="61"/>
        <v xml:space="preserve"> </v>
      </c>
      <c r="DU15" s="49" t="str">
        <f t="shared" si="62"/>
        <v xml:space="preserve"> </v>
      </c>
      <c r="DV15" s="48" t="str">
        <f t="shared" si="63"/>
        <v xml:space="preserve"> </v>
      </c>
      <c r="DW15" s="48" t="str">
        <f t="shared" si="64"/>
        <v xml:space="preserve"> </v>
      </c>
      <c r="DX15" s="48" t="str">
        <f t="shared" si="65"/>
        <v xml:space="preserve"> </v>
      </c>
      <c r="DY15" s="49" t="str">
        <f t="shared" si="66"/>
        <v>•</v>
      </c>
      <c r="DZ15" s="48" t="str">
        <f t="shared" si="67"/>
        <v>•</v>
      </c>
      <c r="EA15" s="48" t="str">
        <f t="shared" si="68"/>
        <v xml:space="preserve"> </v>
      </c>
      <c r="EB15" s="48" t="str">
        <f t="shared" si="69"/>
        <v xml:space="preserve"> </v>
      </c>
      <c r="EC15" s="49" t="str">
        <f t="shared" si="70"/>
        <v xml:space="preserve"> </v>
      </c>
      <c r="ED15" s="48" t="str">
        <f t="shared" si="71"/>
        <v>•</v>
      </c>
      <c r="EE15" s="48" t="str">
        <f t="shared" si="72"/>
        <v xml:space="preserve"> </v>
      </c>
      <c r="EF15" s="48" t="str">
        <f t="shared" si="73"/>
        <v xml:space="preserve"> </v>
      </c>
      <c r="EG15" s="49" t="str">
        <f t="shared" si="74"/>
        <v xml:space="preserve"> </v>
      </c>
      <c r="EH15" s="48" t="str">
        <f t="shared" si="75"/>
        <v>•</v>
      </c>
      <c r="EI15" s="48" t="str">
        <f t="shared" si="76"/>
        <v xml:space="preserve"> </v>
      </c>
      <c r="EJ15" s="48" t="str">
        <f t="shared" si="77"/>
        <v xml:space="preserve"> </v>
      </c>
      <c r="EK15" s="49" t="str">
        <f t="shared" si="78"/>
        <v xml:space="preserve"> </v>
      </c>
      <c r="EL15" s="48"/>
      <c r="EM15" s="48"/>
    </row>
    <row r="16" spans="1:143" ht="12.75" customHeight="1" x14ac:dyDescent="0.2">
      <c r="A16" s="121" t="str">
        <f>IF(Summary!B10="","",Summary!B10)</f>
        <v>ROL</v>
      </c>
      <c r="B16" s="121" t="str">
        <f>IF(Summary!C10="","",Summary!C10)</f>
        <v>10SPH02</v>
      </c>
      <c r="C16" s="121" t="str">
        <f>IF(Summary!D10="","",Summary!D10)</f>
        <v>STU0008</v>
      </c>
      <c r="D16" s="136" t="str">
        <f>IF(Summary!E10="","",Summary!E10)</f>
        <v>Student 8</v>
      </c>
      <c r="E16" s="137" t="s">
        <v>30</v>
      </c>
      <c r="F16" s="137" t="s">
        <v>32</v>
      </c>
      <c r="G16" s="137" t="s">
        <v>36</v>
      </c>
      <c r="H16" s="137" t="s">
        <v>40</v>
      </c>
      <c r="I16" s="137" t="s">
        <v>36</v>
      </c>
      <c r="J16" s="137" t="s">
        <v>30</v>
      </c>
      <c r="K16" s="137" t="s">
        <v>30</v>
      </c>
      <c r="L16" s="137" t="s">
        <v>40</v>
      </c>
      <c r="M16" s="137" t="s">
        <v>36</v>
      </c>
      <c r="N16" s="137" t="s">
        <v>40</v>
      </c>
      <c r="O16" s="137" t="s">
        <v>32</v>
      </c>
      <c r="P16" s="137" t="s">
        <v>32</v>
      </c>
      <c r="Q16" s="137">
        <v>5</v>
      </c>
      <c r="R16" s="137">
        <v>4</v>
      </c>
      <c r="S16" s="137">
        <v>1</v>
      </c>
      <c r="T16" s="137">
        <v>2</v>
      </c>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v>0</v>
      </c>
      <c r="AU16" s="137">
        <v>0</v>
      </c>
      <c r="AV16" s="48">
        <f t="shared" si="31"/>
        <v>27</v>
      </c>
      <c r="AW16" s="80"/>
      <c r="AX16" s="91" t="str">
        <f t="shared" si="18"/>
        <v xml:space="preserve">Well done Student 8. You have demonstrated a very good understanding of the content covered in the vectors and motion topics. 
</v>
      </c>
      <c r="AY16"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16" s="90" t="s">
        <v>255</v>
      </c>
      <c r="BA16" s="89" t="s">
        <v>174</v>
      </c>
      <c r="BB16" s="64" t="str">
        <f>LOOKUP(BG16,Grading!$A$16:$A$22,Grading!$E$16:$E$22)</f>
        <v xml:space="preserve">I encourage you to revise any areas suggested above in order to lay a solid foundation for Units 3/4 Physics and to challenge yourself with extension problems while seeking help when required. </v>
      </c>
      <c r="BC16" s="65" t="str">
        <f>IF(BA16="none required",Grading!$A$27,Grading!$A$26)</f>
        <v xml:space="preserve">Please review the solutions thoroughly, complete any re-do questions (details below) and show these to me within the next week. Please let me know if you have any questions. </v>
      </c>
      <c r="BD16" s="61"/>
      <c r="BE16" s="138">
        <f t="shared" si="33"/>
        <v>22</v>
      </c>
      <c r="BF16" s="120">
        <f t="shared" si="19"/>
        <v>0.81</v>
      </c>
      <c r="BG16" s="120">
        <f t="shared" si="20"/>
        <v>0.81</v>
      </c>
      <c r="BH16" s="121" t="str">
        <f t="shared" si="21"/>
        <v>A</v>
      </c>
      <c r="BI16" s="77" t="str">
        <f>IF(Summary!F10="","",Summary!F10)</f>
        <v>Student 8</v>
      </c>
      <c r="BJ16" s="62"/>
      <c r="BL16" s="98"/>
      <c r="BM16" s="98"/>
      <c r="BN16" s="98"/>
      <c r="BR16" s="35"/>
      <c r="BS16" s="34" t="s">
        <v>92</v>
      </c>
      <c r="BV16" s="50">
        <f t="shared" si="34"/>
        <v>2</v>
      </c>
      <c r="BW16" s="50">
        <f t="shared" si="22"/>
        <v>1</v>
      </c>
      <c r="BX16" s="50">
        <f t="shared" si="22"/>
        <v>4</v>
      </c>
      <c r="BY16" s="50">
        <f t="shared" si="22"/>
        <v>3</v>
      </c>
      <c r="BZ16" s="50">
        <f t="shared" si="22"/>
        <v>2</v>
      </c>
      <c r="CA16" s="50">
        <f t="shared" si="22"/>
        <v>5</v>
      </c>
      <c r="CB16" s="50">
        <f t="shared" si="22"/>
        <v>2</v>
      </c>
      <c r="CC16" s="50">
        <f t="shared" si="22"/>
        <v>3</v>
      </c>
      <c r="CD16" s="50">
        <f t="shared" si="34"/>
        <v>0</v>
      </c>
      <c r="CE16" s="50">
        <f t="shared" si="22"/>
        <v>0</v>
      </c>
      <c r="CF16" s="50">
        <f t="shared" si="22"/>
        <v>0</v>
      </c>
      <c r="CG16" s="54"/>
      <c r="CH16" s="55">
        <f t="shared" si="23"/>
        <v>1</v>
      </c>
      <c r="CI16" s="55">
        <f t="shared" si="24"/>
        <v>1</v>
      </c>
      <c r="CJ16" s="55">
        <f t="shared" si="25"/>
        <v>0.8</v>
      </c>
      <c r="CK16" s="55">
        <f t="shared" si="26"/>
        <v>0.75</v>
      </c>
      <c r="CL16" s="55">
        <f t="shared" si="27"/>
        <v>1</v>
      </c>
      <c r="CM16" s="55">
        <f t="shared" si="28"/>
        <v>0.71</v>
      </c>
      <c r="CN16" s="55">
        <f t="shared" si="29"/>
        <v>0.67</v>
      </c>
      <c r="CO16" s="55">
        <f t="shared" si="30"/>
        <v>1</v>
      </c>
      <c r="CT16" s="47" t="str">
        <f t="shared" si="35"/>
        <v xml:space="preserve"> </v>
      </c>
      <c r="CU16" s="48" t="str">
        <f t="shared" si="36"/>
        <v xml:space="preserve"> </v>
      </c>
      <c r="CV16" s="48" t="str">
        <f t="shared" si="37"/>
        <v xml:space="preserve"> </v>
      </c>
      <c r="CW16" s="49" t="str">
        <f t="shared" si="38"/>
        <v>•</v>
      </c>
      <c r="CX16" s="47" t="str">
        <f t="shared" si="39"/>
        <v xml:space="preserve"> </v>
      </c>
      <c r="CY16" s="48" t="str">
        <f t="shared" si="40"/>
        <v xml:space="preserve"> </v>
      </c>
      <c r="CZ16" s="48" t="str">
        <f t="shared" si="41"/>
        <v xml:space="preserve"> </v>
      </c>
      <c r="DA16" s="49" t="str">
        <f t="shared" si="42"/>
        <v>•</v>
      </c>
      <c r="DB16" s="48" t="str">
        <f t="shared" si="43"/>
        <v xml:space="preserve"> </v>
      </c>
      <c r="DC16" s="48" t="str">
        <f t="shared" si="44"/>
        <v xml:space="preserve"> </v>
      </c>
      <c r="DD16" s="48" t="str">
        <f t="shared" si="45"/>
        <v>•</v>
      </c>
      <c r="DE16" s="49" t="str">
        <f t="shared" si="46"/>
        <v xml:space="preserve"> </v>
      </c>
      <c r="DF16" s="47" t="str">
        <f t="shared" si="47"/>
        <v xml:space="preserve"> </v>
      </c>
      <c r="DG16" s="48" t="str">
        <f t="shared" si="48"/>
        <v xml:space="preserve"> </v>
      </c>
      <c r="DH16" s="48" t="str">
        <f t="shared" si="49"/>
        <v>•</v>
      </c>
      <c r="DI16" s="49" t="str">
        <f t="shared" si="50"/>
        <v xml:space="preserve"> </v>
      </c>
      <c r="DJ16" s="47" t="str">
        <f t="shared" si="51"/>
        <v xml:space="preserve"> </v>
      </c>
      <c r="DK16" s="48" t="str">
        <f t="shared" si="52"/>
        <v xml:space="preserve"> </v>
      </c>
      <c r="DL16" s="48" t="str">
        <f t="shared" si="53"/>
        <v xml:space="preserve"> </v>
      </c>
      <c r="DM16" s="49" t="str">
        <f t="shared" si="54"/>
        <v>•</v>
      </c>
      <c r="DN16" s="48" t="str">
        <f t="shared" si="55"/>
        <v xml:space="preserve"> </v>
      </c>
      <c r="DO16" s="48" t="str">
        <f t="shared" si="56"/>
        <v xml:space="preserve"> </v>
      </c>
      <c r="DP16" s="48" t="str">
        <f t="shared" si="57"/>
        <v>•</v>
      </c>
      <c r="DQ16" s="49" t="str">
        <f t="shared" si="58"/>
        <v xml:space="preserve"> </v>
      </c>
      <c r="DR16" s="48" t="str">
        <f t="shared" si="59"/>
        <v xml:space="preserve"> </v>
      </c>
      <c r="DS16" s="48" t="str">
        <f t="shared" si="60"/>
        <v>•</v>
      </c>
      <c r="DT16" s="48" t="str">
        <f t="shared" si="61"/>
        <v xml:space="preserve"> </v>
      </c>
      <c r="DU16" s="49" t="str">
        <f t="shared" si="62"/>
        <v xml:space="preserve"> </v>
      </c>
      <c r="DV16" s="48" t="str">
        <f t="shared" si="63"/>
        <v xml:space="preserve"> </v>
      </c>
      <c r="DW16" s="48" t="str">
        <f t="shared" si="64"/>
        <v xml:space="preserve"> </v>
      </c>
      <c r="DX16" s="48" t="str">
        <f t="shared" si="65"/>
        <v xml:space="preserve"> </v>
      </c>
      <c r="DY16" s="49" t="str">
        <f t="shared" si="66"/>
        <v>•</v>
      </c>
      <c r="DZ16" s="48" t="str">
        <f t="shared" si="67"/>
        <v>•</v>
      </c>
      <c r="EA16" s="48" t="str">
        <f t="shared" si="68"/>
        <v xml:space="preserve"> </v>
      </c>
      <c r="EB16" s="48" t="str">
        <f t="shared" si="69"/>
        <v xml:space="preserve"> </v>
      </c>
      <c r="EC16" s="49" t="str">
        <f t="shared" si="70"/>
        <v xml:space="preserve"> </v>
      </c>
      <c r="ED16" s="48" t="str">
        <f t="shared" si="71"/>
        <v>•</v>
      </c>
      <c r="EE16" s="48" t="str">
        <f t="shared" si="72"/>
        <v xml:space="preserve"> </v>
      </c>
      <c r="EF16" s="48" t="str">
        <f t="shared" si="73"/>
        <v xml:space="preserve"> </v>
      </c>
      <c r="EG16" s="49" t="str">
        <f t="shared" si="74"/>
        <v xml:space="preserve"> </v>
      </c>
      <c r="EH16" s="48" t="str">
        <f t="shared" si="75"/>
        <v>•</v>
      </c>
      <c r="EI16" s="48" t="str">
        <f t="shared" si="76"/>
        <v xml:space="preserve"> </v>
      </c>
      <c r="EJ16" s="48" t="str">
        <f t="shared" si="77"/>
        <v xml:space="preserve"> </v>
      </c>
      <c r="EK16" s="49" t="str">
        <f t="shared" si="78"/>
        <v xml:space="preserve"> </v>
      </c>
      <c r="EL16" s="48"/>
      <c r="EM16" s="48"/>
    </row>
    <row r="17" spans="1:143" ht="12.75" customHeight="1" x14ac:dyDescent="0.2">
      <c r="A17" s="121" t="str">
        <f>IF(Summary!B11="","",Summary!B11)</f>
        <v>ROL</v>
      </c>
      <c r="B17" s="121" t="str">
        <f>IF(Summary!C11="","",Summary!C11)</f>
        <v>10SPH02</v>
      </c>
      <c r="C17" s="121" t="str">
        <f>IF(Summary!D11="","",Summary!D11)</f>
        <v>STU0009</v>
      </c>
      <c r="D17" s="136" t="str">
        <f>IF(Summary!E11="","",Summary!E11)</f>
        <v>Student 9</v>
      </c>
      <c r="E17" s="137" t="s">
        <v>30</v>
      </c>
      <c r="F17" s="137" t="s">
        <v>32</v>
      </c>
      <c r="G17" s="137" t="s">
        <v>36</v>
      </c>
      <c r="H17" s="137" t="s">
        <v>40</v>
      </c>
      <c r="I17" s="137" t="s">
        <v>36</v>
      </c>
      <c r="J17" s="137" t="s">
        <v>30</v>
      </c>
      <c r="K17" s="137" t="s">
        <v>40</v>
      </c>
      <c r="L17" s="137" t="s">
        <v>40</v>
      </c>
      <c r="M17" s="137" t="s">
        <v>30</v>
      </c>
      <c r="N17" s="137" t="s">
        <v>40</v>
      </c>
      <c r="O17" s="137" t="s">
        <v>36</v>
      </c>
      <c r="P17" s="137" t="s">
        <v>40</v>
      </c>
      <c r="Q17" s="137">
        <v>5</v>
      </c>
      <c r="R17" s="137">
        <v>2</v>
      </c>
      <c r="S17" s="137">
        <v>1</v>
      </c>
      <c r="T17" s="137">
        <v>1</v>
      </c>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v>-1</v>
      </c>
      <c r="AU17" s="137">
        <v>0</v>
      </c>
      <c r="AV17" s="48">
        <f t="shared" si="31"/>
        <v>27</v>
      </c>
      <c r="AW17" s="80"/>
      <c r="AX17" s="91" t="str">
        <f t="shared" si="18"/>
        <v xml:space="preserve">Well done Student 9. You have demonstrated a good understanding of the content covered in the vectors and motion topics. 
</v>
      </c>
      <c r="AY17"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remember that the change in velocity is found using Δv = v - u. Before you begin solving motion problems, remember to define the positive direction and identify the known quantities carefully so that the correct values and signs are used in your calculations.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17" s="90" t="s">
        <v>256</v>
      </c>
      <c r="BA17" s="89" t="s">
        <v>175</v>
      </c>
      <c r="BB17" s="64" t="str">
        <f>LOOKUP(BG17,Grading!$A$16:$A$22,Grading!$E$16:$E$22)</f>
        <v xml:space="preserve">I encourage you to revise any areas suggested above and seek help as often as required in order to prepare for future topics and lay a solid foundation for Units 3/4 Physics. </v>
      </c>
      <c r="BC17" s="65" t="str">
        <f>IF(BA17="none required",Grading!$A$27,Grading!$A$26)</f>
        <v xml:space="preserve">Please review the solutions thoroughly, complete any re-do questions (details below) and show these to me within the next week. Please let me know if you have any questions. </v>
      </c>
      <c r="BD17" s="61"/>
      <c r="BE17" s="138">
        <f t="shared" si="33"/>
        <v>17</v>
      </c>
      <c r="BF17" s="120">
        <f t="shared" si="19"/>
        <v>0.63</v>
      </c>
      <c r="BG17" s="120">
        <f t="shared" si="20"/>
        <v>0.63</v>
      </c>
      <c r="BH17" s="121" t="str">
        <f t="shared" si="21"/>
        <v>C+</v>
      </c>
      <c r="BI17" s="77" t="str">
        <f>IF(Summary!F11="","",Summary!F11)</f>
        <v>Student 9</v>
      </c>
      <c r="BJ17" s="62"/>
      <c r="BL17" s="98"/>
      <c r="BM17" s="98"/>
      <c r="BN17" s="98"/>
      <c r="BR17" s="35"/>
      <c r="BS17" s="34" t="s">
        <v>92</v>
      </c>
      <c r="BV17" s="50">
        <f t="shared" si="34"/>
        <v>2</v>
      </c>
      <c r="BW17" s="50">
        <f t="shared" si="22"/>
        <v>0</v>
      </c>
      <c r="BX17" s="50">
        <f t="shared" si="22"/>
        <v>3</v>
      </c>
      <c r="BY17" s="50">
        <f t="shared" si="22"/>
        <v>3</v>
      </c>
      <c r="BZ17" s="50">
        <f t="shared" si="22"/>
        <v>1</v>
      </c>
      <c r="CA17" s="50">
        <f t="shared" si="22"/>
        <v>5</v>
      </c>
      <c r="CB17" s="50">
        <f t="shared" si="22"/>
        <v>1</v>
      </c>
      <c r="CC17" s="50">
        <f t="shared" si="22"/>
        <v>3</v>
      </c>
      <c r="CD17" s="50">
        <f t="shared" si="34"/>
        <v>0</v>
      </c>
      <c r="CE17" s="50">
        <f t="shared" si="22"/>
        <v>0</v>
      </c>
      <c r="CF17" s="50">
        <f t="shared" si="22"/>
        <v>0</v>
      </c>
      <c r="CG17" s="54"/>
      <c r="CH17" s="55">
        <f t="shared" si="23"/>
        <v>1</v>
      </c>
      <c r="CI17" s="55">
        <f t="shared" si="24"/>
        <v>0</v>
      </c>
      <c r="CJ17" s="55">
        <f t="shared" si="25"/>
        <v>0.6</v>
      </c>
      <c r="CK17" s="55">
        <f t="shared" si="26"/>
        <v>0.75</v>
      </c>
      <c r="CL17" s="55">
        <f t="shared" si="27"/>
        <v>0.5</v>
      </c>
      <c r="CM17" s="55">
        <f t="shared" si="28"/>
        <v>0.71</v>
      </c>
      <c r="CN17" s="55">
        <f t="shared" si="29"/>
        <v>0.33</v>
      </c>
      <c r="CO17" s="55">
        <f t="shared" si="30"/>
        <v>1</v>
      </c>
      <c r="CT17" s="47" t="str">
        <f t="shared" si="35"/>
        <v xml:space="preserve"> </v>
      </c>
      <c r="CU17" s="48" t="str">
        <f t="shared" si="36"/>
        <v xml:space="preserve"> </v>
      </c>
      <c r="CV17" s="48" t="str">
        <f t="shared" si="37"/>
        <v xml:space="preserve"> </v>
      </c>
      <c r="CW17" s="49" t="str">
        <f t="shared" si="38"/>
        <v>•</v>
      </c>
      <c r="CX17" s="47" t="str">
        <f t="shared" si="39"/>
        <v>•</v>
      </c>
      <c r="CY17" s="48" t="str">
        <f t="shared" si="40"/>
        <v xml:space="preserve"> </v>
      </c>
      <c r="CZ17" s="48" t="str">
        <f t="shared" si="41"/>
        <v xml:space="preserve"> </v>
      </c>
      <c r="DA17" s="49" t="str">
        <f t="shared" si="42"/>
        <v xml:space="preserve"> </v>
      </c>
      <c r="DB17" s="48" t="str">
        <f t="shared" si="43"/>
        <v xml:space="preserve"> </v>
      </c>
      <c r="DC17" s="48" t="str">
        <f t="shared" si="44"/>
        <v>•</v>
      </c>
      <c r="DD17" s="48" t="str">
        <f t="shared" si="45"/>
        <v xml:space="preserve"> </v>
      </c>
      <c r="DE17" s="49" t="str">
        <f t="shared" si="46"/>
        <v xml:space="preserve"> </v>
      </c>
      <c r="DF17" s="47" t="str">
        <f t="shared" si="47"/>
        <v xml:space="preserve"> </v>
      </c>
      <c r="DG17" s="48" t="str">
        <f t="shared" si="48"/>
        <v xml:space="preserve"> </v>
      </c>
      <c r="DH17" s="48" t="str">
        <f t="shared" si="49"/>
        <v>•</v>
      </c>
      <c r="DI17" s="49" t="str">
        <f t="shared" si="50"/>
        <v xml:space="preserve"> </v>
      </c>
      <c r="DJ17" s="47" t="str">
        <f t="shared" si="51"/>
        <v xml:space="preserve"> </v>
      </c>
      <c r="DK17" s="48" t="str">
        <f t="shared" si="52"/>
        <v>•</v>
      </c>
      <c r="DL17" s="48" t="str">
        <f t="shared" si="53"/>
        <v xml:space="preserve"> </v>
      </c>
      <c r="DM17" s="49" t="str">
        <f t="shared" si="54"/>
        <v xml:space="preserve"> </v>
      </c>
      <c r="DN17" s="48" t="str">
        <f t="shared" si="55"/>
        <v xml:space="preserve"> </v>
      </c>
      <c r="DO17" s="48" t="str">
        <f t="shared" si="56"/>
        <v xml:space="preserve"> </v>
      </c>
      <c r="DP17" s="48" t="str">
        <f t="shared" si="57"/>
        <v>•</v>
      </c>
      <c r="DQ17" s="49" t="str">
        <f t="shared" si="58"/>
        <v xml:space="preserve"> </v>
      </c>
      <c r="DR17" s="48" t="str">
        <f t="shared" si="59"/>
        <v>•</v>
      </c>
      <c r="DS17" s="48" t="str">
        <f t="shared" si="60"/>
        <v xml:space="preserve"> </v>
      </c>
      <c r="DT17" s="48" t="str">
        <f t="shared" si="61"/>
        <v xml:space="preserve"> </v>
      </c>
      <c r="DU17" s="49" t="str">
        <f t="shared" si="62"/>
        <v xml:space="preserve"> </v>
      </c>
      <c r="DV17" s="48" t="str">
        <f t="shared" si="63"/>
        <v xml:space="preserve"> </v>
      </c>
      <c r="DW17" s="48" t="str">
        <f t="shared" si="64"/>
        <v xml:space="preserve"> </v>
      </c>
      <c r="DX17" s="48" t="str">
        <f t="shared" si="65"/>
        <v xml:space="preserve"> </v>
      </c>
      <c r="DY17" s="49" t="str">
        <f t="shared" si="66"/>
        <v>•</v>
      </c>
      <c r="DZ17" s="48" t="str">
        <f t="shared" si="67"/>
        <v>•</v>
      </c>
      <c r="EA17" s="48" t="str">
        <f t="shared" si="68"/>
        <v xml:space="preserve"> </v>
      </c>
      <c r="EB17" s="48" t="str">
        <f t="shared" si="69"/>
        <v xml:space="preserve"> </v>
      </c>
      <c r="EC17" s="49" t="str">
        <f t="shared" si="70"/>
        <v xml:space="preserve"> </v>
      </c>
      <c r="ED17" s="48" t="str">
        <f t="shared" si="71"/>
        <v>•</v>
      </c>
      <c r="EE17" s="48" t="str">
        <f t="shared" si="72"/>
        <v xml:space="preserve"> </v>
      </c>
      <c r="EF17" s="48" t="str">
        <f t="shared" si="73"/>
        <v xml:space="preserve"> </v>
      </c>
      <c r="EG17" s="49" t="str">
        <f t="shared" si="74"/>
        <v xml:space="preserve"> </v>
      </c>
      <c r="EH17" s="48" t="str">
        <f t="shared" si="75"/>
        <v>•</v>
      </c>
      <c r="EI17" s="48" t="str">
        <f t="shared" si="76"/>
        <v xml:space="preserve"> </v>
      </c>
      <c r="EJ17" s="48" t="str">
        <f t="shared" si="77"/>
        <v xml:space="preserve"> </v>
      </c>
      <c r="EK17" s="49" t="str">
        <f t="shared" si="78"/>
        <v xml:space="preserve"> </v>
      </c>
      <c r="EL17" s="48"/>
      <c r="EM17" s="48"/>
    </row>
    <row r="18" spans="1:143" ht="12.75" customHeight="1" x14ac:dyDescent="0.2">
      <c r="A18" s="121" t="str">
        <f>IF(Summary!B12="","",Summary!B12)</f>
        <v>ROL</v>
      </c>
      <c r="B18" s="121" t="str">
        <f>IF(Summary!C12="","",Summary!C12)</f>
        <v>10SPH02</v>
      </c>
      <c r="C18" s="121" t="str">
        <f>IF(Summary!D12="","",Summary!D12)</f>
        <v>STU0010</v>
      </c>
      <c r="D18" s="136" t="str">
        <f>IF(Summary!E12="","",Summary!E12)</f>
        <v>Student 10</v>
      </c>
      <c r="E18" s="137" t="s">
        <v>30</v>
      </c>
      <c r="F18" s="137" t="s">
        <v>32</v>
      </c>
      <c r="G18" s="137" t="s">
        <v>36</v>
      </c>
      <c r="H18" s="137" t="s">
        <v>40</v>
      </c>
      <c r="I18" s="137" t="s">
        <v>36</v>
      </c>
      <c r="J18" s="137" t="s">
        <v>30</v>
      </c>
      <c r="K18" s="137" t="s">
        <v>36</v>
      </c>
      <c r="L18" s="137" t="s">
        <v>40</v>
      </c>
      <c r="M18" s="137" t="s">
        <v>36</v>
      </c>
      <c r="N18" s="137" t="s">
        <v>40</v>
      </c>
      <c r="O18" s="137" t="s">
        <v>32</v>
      </c>
      <c r="P18" s="137" t="s">
        <v>40</v>
      </c>
      <c r="Q18" s="137">
        <v>6</v>
      </c>
      <c r="R18" s="137">
        <v>4</v>
      </c>
      <c r="S18" s="137">
        <v>2</v>
      </c>
      <c r="T18" s="137">
        <v>2</v>
      </c>
      <c r="U18" s="137"/>
      <c r="V18" s="137"/>
      <c r="W18" s="137"/>
      <c r="X18" s="137"/>
      <c r="Y18" s="137"/>
      <c r="Z18" s="137"/>
      <c r="AA18" s="137"/>
      <c r="AB18" s="137"/>
      <c r="AC18" s="137"/>
      <c r="AD18" s="137"/>
      <c r="AE18" s="137"/>
      <c r="AF18" s="137"/>
      <c r="AG18" s="137"/>
      <c r="AH18" s="137"/>
      <c r="AI18" s="137"/>
      <c r="AJ18" s="137"/>
      <c r="AK18" s="137"/>
      <c r="AL18" s="137"/>
      <c r="AM18" s="137"/>
      <c r="AN18" s="137"/>
      <c r="AO18" s="137"/>
      <c r="AP18" s="137"/>
      <c r="AQ18" s="137"/>
      <c r="AR18" s="137"/>
      <c r="AS18" s="137"/>
      <c r="AT18" s="137">
        <v>0</v>
      </c>
      <c r="AU18" s="137">
        <v>0</v>
      </c>
      <c r="AV18" s="48">
        <f t="shared" si="31"/>
        <v>27</v>
      </c>
      <c r="AW18" s="80"/>
      <c r="AX18" s="91" t="str">
        <f t="shared" si="18"/>
        <v xml:space="preserve">Well done Student 10. You have demonstrated an excellent understanding of the content covered in the vectors and motion topics. 
</v>
      </c>
      <c r="AY18"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18" s="90" t="s">
        <v>257</v>
      </c>
      <c r="BA18" s="89" t="s">
        <v>132</v>
      </c>
      <c r="BB18" s="64" t="str">
        <f>LOOKUP(BG18,Grading!$A$16:$A$22,Grading!$E$16:$E$22)</f>
        <v xml:space="preserve">I encourage you to revise any areas suggested above in order to lay a solid foundation for Units 3/4 Physics and to challenge yourself with extension problems while seeking help when required. </v>
      </c>
      <c r="BC18" s="65" t="str">
        <f>IF(BA18="none required",Grading!$A$27,Grading!$A$26)</f>
        <v xml:space="preserve">Please review the solutions thoroughly and let me know if you have any questions. </v>
      </c>
      <c r="BD18" s="61"/>
      <c r="BE18" s="138">
        <f t="shared" si="33"/>
        <v>26</v>
      </c>
      <c r="BF18" s="120">
        <f t="shared" si="19"/>
        <v>0.96</v>
      </c>
      <c r="BG18" s="120">
        <f t="shared" si="20"/>
        <v>0.96</v>
      </c>
      <c r="BH18" s="121" t="str">
        <f t="shared" si="21"/>
        <v>A+</v>
      </c>
      <c r="BI18" s="77" t="str">
        <f>IF(Summary!F12="","",Summary!F12)</f>
        <v>Student 10</v>
      </c>
      <c r="BJ18" s="62"/>
      <c r="BL18" s="98"/>
      <c r="BM18" s="98"/>
      <c r="BN18" s="98"/>
      <c r="BR18" s="35"/>
      <c r="BS18" s="34" t="s">
        <v>92</v>
      </c>
      <c r="BV18" s="50">
        <f t="shared" si="34"/>
        <v>2</v>
      </c>
      <c r="BW18" s="50">
        <f t="shared" si="22"/>
        <v>1</v>
      </c>
      <c r="BX18" s="50">
        <f t="shared" si="22"/>
        <v>5</v>
      </c>
      <c r="BY18" s="50">
        <f t="shared" si="22"/>
        <v>4</v>
      </c>
      <c r="BZ18" s="50">
        <f t="shared" si="22"/>
        <v>2</v>
      </c>
      <c r="CA18" s="50">
        <f t="shared" si="22"/>
        <v>7</v>
      </c>
      <c r="CB18" s="50">
        <f t="shared" si="22"/>
        <v>2</v>
      </c>
      <c r="CC18" s="50">
        <f t="shared" si="22"/>
        <v>3</v>
      </c>
      <c r="CD18" s="50">
        <f t="shared" si="34"/>
        <v>0</v>
      </c>
      <c r="CE18" s="50">
        <f t="shared" si="22"/>
        <v>0</v>
      </c>
      <c r="CF18" s="50">
        <f t="shared" si="22"/>
        <v>0</v>
      </c>
      <c r="CG18" s="54"/>
      <c r="CH18" s="55">
        <f t="shared" si="23"/>
        <v>1</v>
      </c>
      <c r="CI18" s="55">
        <f t="shared" si="24"/>
        <v>1</v>
      </c>
      <c r="CJ18" s="55">
        <f t="shared" si="25"/>
        <v>1</v>
      </c>
      <c r="CK18" s="55">
        <f t="shared" si="26"/>
        <v>1</v>
      </c>
      <c r="CL18" s="55">
        <f t="shared" si="27"/>
        <v>1</v>
      </c>
      <c r="CM18" s="55">
        <f t="shared" si="28"/>
        <v>1</v>
      </c>
      <c r="CN18" s="55">
        <f t="shared" si="29"/>
        <v>0.67</v>
      </c>
      <c r="CO18" s="55">
        <f t="shared" si="30"/>
        <v>1</v>
      </c>
      <c r="CT18" s="47" t="str">
        <f t="shared" si="35"/>
        <v xml:space="preserve"> </v>
      </c>
      <c r="CU18" s="48" t="str">
        <f t="shared" si="36"/>
        <v xml:space="preserve"> </v>
      </c>
      <c r="CV18" s="48" t="str">
        <f t="shared" si="37"/>
        <v xml:space="preserve"> </v>
      </c>
      <c r="CW18" s="49" t="str">
        <f t="shared" si="38"/>
        <v>•</v>
      </c>
      <c r="CX18" s="47" t="str">
        <f t="shared" si="39"/>
        <v xml:space="preserve"> </v>
      </c>
      <c r="CY18" s="48" t="str">
        <f t="shared" si="40"/>
        <v xml:space="preserve"> </v>
      </c>
      <c r="CZ18" s="48" t="str">
        <f t="shared" si="41"/>
        <v xml:space="preserve"> </v>
      </c>
      <c r="DA18" s="49" t="str">
        <f t="shared" si="42"/>
        <v>•</v>
      </c>
      <c r="DB18" s="48" t="str">
        <f t="shared" si="43"/>
        <v xml:space="preserve"> </v>
      </c>
      <c r="DC18" s="48" t="str">
        <f t="shared" si="44"/>
        <v xml:space="preserve"> </v>
      </c>
      <c r="DD18" s="48" t="str">
        <f t="shared" si="45"/>
        <v xml:space="preserve"> </v>
      </c>
      <c r="DE18" s="49" t="str">
        <f t="shared" si="46"/>
        <v>•</v>
      </c>
      <c r="DF18" s="47" t="str">
        <f t="shared" si="47"/>
        <v xml:space="preserve"> </v>
      </c>
      <c r="DG18" s="48" t="str">
        <f t="shared" si="48"/>
        <v xml:space="preserve"> </v>
      </c>
      <c r="DH18" s="48" t="str">
        <f t="shared" si="49"/>
        <v xml:space="preserve"> </v>
      </c>
      <c r="DI18" s="49" t="str">
        <f t="shared" si="50"/>
        <v>•</v>
      </c>
      <c r="DJ18" s="47" t="str">
        <f t="shared" si="51"/>
        <v xml:space="preserve"> </v>
      </c>
      <c r="DK18" s="48" t="str">
        <f t="shared" si="52"/>
        <v xml:space="preserve"> </v>
      </c>
      <c r="DL18" s="48" t="str">
        <f t="shared" si="53"/>
        <v xml:space="preserve"> </v>
      </c>
      <c r="DM18" s="49" t="str">
        <f t="shared" si="54"/>
        <v>•</v>
      </c>
      <c r="DN18" s="48" t="str">
        <f t="shared" si="55"/>
        <v xml:space="preserve"> </v>
      </c>
      <c r="DO18" s="48" t="str">
        <f t="shared" si="56"/>
        <v xml:space="preserve"> </v>
      </c>
      <c r="DP18" s="48" t="str">
        <f t="shared" si="57"/>
        <v xml:space="preserve"> </v>
      </c>
      <c r="DQ18" s="49" t="str">
        <f t="shared" si="58"/>
        <v>•</v>
      </c>
      <c r="DR18" s="48" t="str">
        <f t="shared" si="59"/>
        <v xml:space="preserve"> </v>
      </c>
      <c r="DS18" s="48" t="str">
        <f t="shared" si="60"/>
        <v>•</v>
      </c>
      <c r="DT18" s="48" t="str">
        <f t="shared" si="61"/>
        <v xml:space="preserve"> </v>
      </c>
      <c r="DU18" s="49" t="str">
        <f t="shared" si="62"/>
        <v xml:space="preserve"> </v>
      </c>
      <c r="DV18" s="48" t="str">
        <f t="shared" si="63"/>
        <v xml:space="preserve"> </v>
      </c>
      <c r="DW18" s="48" t="str">
        <f t="shared" si="64"/>
        <v xml:space="preserve"> </v>
      </c>
      <c r="DX18" s="48" t="str">
        <f t="shared" si="65"/>
        <v xml:space="preserve"> </v>
      </c>
      <c r="DY18" s="49" t="str">
        <f t="shared" si="66"/>
        <v>•</v>
      </c>
      <c r="DZ18" s="48" t="str">
        <f t="shared" si="67"/>
        <v>•</v>
      </c>
      <c r="EA18" s="48" t="str">
        <f t="shared" si="68"/>
        <v xml:space="preserve"> </v>
      </c>
      <c r="EB18" s="48" t="str">
        <f t="shared" si="69"/>
        <v xml:space="preserve"> </v>
      </c>
      <c r="EC18" s="49" t="str">
        <f t="shared" si="70"/>
        <v xml:space="preserve"> </v>
      </c>
      <c r="ED18" s="48" t="str">
        <f t="shared" si="71"/>
        <v>•</v>
      </c>
      <c r="EE18" s="48" t="str">
        <f t="shared" si="72"/>
        <v xml:space="preserve"> </v>
      </c>
      <c r="EF18" s="48" t="str">
        <f t="shared" si="73"/>
        <v xml:space="preserve"> </v>
      </c>
      <c r="EG18" s="49" t="str">
        <f t="shared" si="74"/>
        <v xml:space="preserve"> </v>
      </c>
      <c r="EH18" s="48" t="str">
        <f t="shared" si="75"/>
        <v>•</v>
      </c>
      <c r="EI18" s="48" t="str">
        <f t="shared" si="76"/>
        <v xml:space="preserve"> </v>
      </c>
      <c r="EJ18" s="48" t="str">
        <f t="shared" si="77"/>
        <v xml:space="preserve"> </v>
      </c>
      <c r="EK18" s="49" t="str">
        <f t="shared" si="78"/>
        <v xml:space="preserve"> </v>
      </c>
      <c r="EL18" s="48"/>
      <c r="EM18" s="48"/>
    </row>
    <row r="19" spans="1:143" ht="12.75" customHeight="1" x14ac:dyDescent="0.2">
      <c r="A19" s="121" t="str">
        <f>IF(Summary!B13="","",Summary!B13)</f>
        <v>ROL</v>
      </c>
      <c r="B19" s="121" t="str">
        <f>IF(Summary!C13="","",Summary!C13)</f>
        <v>10SPH02</v>
      </c>
      <c r="C19" s="121" t="str">
        <f>IF(Summary!D13="","",Summary!D13)</f>
        <v>STU0011</v>
      </c>
      <c r="D19" s="136" t="str">
        <f>IF(Summary!E13="","",Summary!E13)</f>
        <v>Student 11</v>
      </c>
      <c r="E19" s="137" t="s">
        <v>30</v>
      </c>
      <c r="F19" s="137" t="s">
        <v>32</v>
      </c>
      <c r="G19" s="137" t="s">
        <v>36</v>
      </c>
      <c r="H19" s="137" t="s">
        <v>40</v>
      </c>
      <c r="I19" s="137" t="s">
        <v>36</v>
      </c>
      <c r="J19" s="137" t="s">
        <v>30</v>
      </c>
      <c r="K19" s="137" t="s">
        <v>36</v>
      </c>
      <c r="L19" s="137" t="s">
        <v>40</v>
      </c>
      <c r="M19" s="137" t="s">
        <v>36</v>
      </c>
      <c r="N19" s="137" t="s">
        <v>40</v>
      </c>
      <c r="O19" s="137" t="s">
        <v>32</v>
      </c>
      <c r="P19" s="137" t="s">
        <v>32</v>
      </c>
      <c r="Q19" s="137">
        <v>4</v>
      </c>
      <c r="R19" s="137">
        <v>4</v>
      </c>
      <c r="S19" s="137">
        <v>2</v>
      </c>
      <c r="T19" s="137">
        <v>1</v>
      </c>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37"/>
      <c r="AT19" s="137">
        <v>0</v>
      </c>
      <c r="AU19" s="137">
        <v>0</v>
      </c>
      <c r="AV19" s="48">
        <f t="shared" si="31"/>
        <v>27</v>
      </c>
      <c r="AW19" s="80"/>
      <c r="AX19" s="91" t="str">
        <f t="shared" si="18"/>
        <v xml:space="preserve">Well done Student 11. You have demonstrated a very good understanding of the content covered in the vectors and motion topics. 
</v>
      </c>
      <c r="AY19"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19" s="90" t="s">
        <v>258</v>
      </c>
      <c r="BA19" s="89" t="s">
        <v>132</v>
      </c>
      <c r="BB19" s="64" t="str">
        <f>LOOKUP(BG19,Grading!$A$16:$A$22,Grading!$E$16:$E$22)</f>
        <v xml:space="preserve">I encourage you to revise any areas suggested above in order to lay a solid foundation for Units 3/4 Physics and to challenge yourself with extension problems while seeking help when required. </v>
      </c>
      <c r="BC19" s="65" t="str">
        <f>IF(BA19="none required",Grading!$A$27,Grading!$A$26)</f>
        <v xml:space="preserve">Please review the solutions thoroughly and let me know if you have any questions. </v>
      </c>
      <c r="BD19" s="140"/>
      <c r="BE19" s="138">
        <f t="shared" si="33"/>
        <v>22</v>
      </c>
      <c r="BF19" s="120">
        <f t="shared" si="19"/>
        <v>0.81</v>
      </c>
      <c r="BG19" s="120">
        <f t="shared" si="20"/>
        <v>0.81</v>
      </c>
      <c r="BH19" s="121" t="str">
        <f t="shared" si="21"/>
        <v>A</v>
      </c>
      <c r="BI19" s="77" t="str">
        <f>IF(Summary!F13="","",Summary!F13)</f>
        <v>Student 11</v>
      </c>
      <c r="BJ19" s="62"/>
      <c r="BL19" s="98"/>
      <c r="BM19" s="98"/>
      <c r="BN19" s="98"/>
      <c r="BR19" s="35"/>
      <c r="BS19" s="34" t="s">
        <v>92</v>
      </c>
      <c r="BV19" s="50">
        <f t="shared" si="34"/>
        <v>2</v>
      </c>
      <c r="BW19" s="50">
        <f t="shared" si="22"/>
        <v>1</v>
      </c>
      <c r="BX19" s="50">
        <f t="shared" si="22"/>
        <v>4</v>
      </c>
      <c r="BY19" s="50">
        <f t="shared" si="22"/>
        <v>4</v>
      </c>
      <c r="BZ19" s="50">
        <f t="shared" si="22"/>
        <v>2</v>
      </c>
      <c r="CA19" s="50">
        <f t="shared" si="22"/>
        <v>5</v>
      </c>
      <c r="CB19" s="50">
        <f t="shared" si="22"/>
        <v>1</v>
      </c>
      <c r="CC19" s="50">
        <f t="shared" si="22"/>
        <v>3</v>
      </c>
      <c r="CD19" s="50">
        <f t="shared" si="34"/>
        <v>0</v>
      </c>
      <c r="CE19" s="50">
        <f t="shared" si="22"/>
        <v>0</v>
      </c>
      <c r="CF19" s="50">
        <f t="shared" si="22"/>
        <v>0</v>
      </c>
      <c r="CG19" s="54"/>
      <c r="CH19" s="55">
        <f t="shared" si="23"/>
        <v>1</v>
      </c>
      <c r="CI19" s="55">
        <f t="shared" si="24"/>
        <v>1</v>
      </c>
      <c r="CJ19" s="55">
        <f t="shared" si="25"/>
        <v>0.8</v>
      </c>
      <c r="CK19" s="55">
        <f t="shared" si="26"/>
        <v>1</v>
      </c>
      <c r="CL19" s="55">
        <f t="shared" si="27"/>
        <v>1</v>
      </c>
      <c r="CM19" s="55">
        <f t="shared" si="28"/>
        <v>0.71</v>
      </c>
      <c r="CN19" s="55">
        <f t="shared" si="29"/>
        <v>0.33</v>
      </c>
      <c r="CO19" s="55">
        <f t="shared" si="30"/>
        <v>1</v>
      </c>
      <c r="CT19" s="47" t="str">
        <f t="shared" si="35"/>
        <v xml:space="preserve"> </v>
      </c>
      <c r="CU19" s="48" t="str">
        <f t="shared" si="36"/>
        <v xml:space="preserve"> </v>
      </c>
      <c r="CV19" s="48" t="str">
        <f t="shared" si="37"/>
        <v xml:space="preserve"> </v>
      </c>
      <c r="CW19" s="49" t="str">
        <f t="shared" si="38"/>
        <v>•</v>
      </c>
      <c r="CX19" s="47" t="str">
        <f t="shared" si="39"/>
        <v xml:space="preserve"> </v>
      </c>
      <c r="CY19" s="48" t="str">
        <f t="shared" si="40"/>
        <v xml:space="preserve"> </v>
      </c>
      <c r="CZ19" s="48" t="str">
        <f t="shared" si="41"/>
        <v xml:space="preserve"> </v>
      </c>
      <c r="DA19" s="49" t="str">
        <f t="shared" si="42"/>
        <v>•</v>
      </c>
      <c r="DB19" s="48" t="str">
        <f t="shared" si="43"/>
        <v xml:space="preserve"> </v>
      </c>
      <c r="DC19" s="48" t="str">
        <f t="shared" si="44"/>
        <v xml:space="preserve"> </v>
      </c>
      <c r="DD19" s="48" t="str">
        <f t="shared" si="45"/>
        <v>•</v>
      </c>
      <c r="DE19" s="49" t="str">
        <f t="shared" si="46"/>
        <v xml:space="preserve"> </v>
      </c>
      <c r="DF19" s="47" t="str">
        <f t="shared" si="47"/>
        <v xml:space="preserve"> </v>
      </c>
      <c r="DG19" s="48" t="str">
        <f t="shared" si="48"/>
        <v xml:space="preserve"> </v>
      </c>
      <c r="DH19" s="48" t="str">
        <f t="shared" si="49"/>
        <v xml:space="preserve"> </v>
      </c>
      <c r="DI19" s="49" t="str">
        <f t="shared" si="50"/>
        <v>•</v>
      </c>
      <c r="DJ19" s="47" t="str">
        <f t="shared" si="51"/>
        <v xml:space="preserve"> </v>
      </c>
      <c r="DK19" s="48" t="str">
        <f t="shared" si="52"/>
        <v xml:space="preserve"> </v>
      </c>
      <c r="DL19" s="48" t="str">
        <f t="shared" si="53"/>
        <v xml:space="preserve"> </v>
      </c>
      <c r="DM19" s="49" t="str">
        <f t="shared" si="54"/>
        <v>•</v>
      </c>
      <c r="DN19" s="48" t="str">
        <f t="shared" si="55"/>
        <v xml:space="preserve"> </v>
      </c>
      <c r="DO19" s="48" t="str">
        <f t="shared" si="56"/>
        <v xml:space="preserve"> </v>
      </c>
      <c r="DP19" s="48" t="str">
        <f t="shared" si="57"/>
        <v>•</v>
      </c>
      <c r="DQ19" s="49" t="str">
        <f t="shared" si="58"/>
        <v xml:space="preserve"> </v>
      </c>
      <c r="DR19" s="48" t="str">
        <f t="shared" si="59"/>
        <v>•</v>
      </c>
      <c r="DS19" s="48" t="str">
        <f t="shared" si="60"/>
        <v xml:space="preserve"> </v>
      </c>
      <c r="DT19" s="48" t="str">
        <f t="shared" si="61"/>
        <v xml:space="preserve"> </v>
      </c>
      <c r="DU19" s="49" t="str">
        <f t="shared" si="62"/>
        <v xml:space="preserve"> </v>
      </c>
      <c r="DV19" s="48" t="str">
        <f t="shared" si="63"/>
        <v xml:space="preserve"> </v>
      </c>
      <c r="DW19" s="48" t="str">
        <f t="shared" si="64"/>
        <v xml:space="preserve"> </v>
      </c>
      <c r="DX19" s="48" t="str">
        <f t="shared" si="65"/>
        <v xml:space="preserve"> </v>
      </c>
      <c r="DY19" s="49" t="str">
        <f t="shared" si="66"/>
        <v>•</v>
      </c>
      <c r="DZ19" s="48" t="str">
        <f t="shared" si="67"/>
        <v>•</v>
      </c>
      <c r="EA19" s="48" t="str">
        <f t="shared" si="68"/>
        <v xml:space="preserve"> </v>
      </c>
      <c r="EB19" s="48" t="str">
        <f t="shared" si="69"/>
        <v xml:space="preserve"> </v>
      </c>
      <c r="EC19" s="49" t="str">
        <f t="shared" si="70"/>
        <v xml:space="preserve"> </v>
      </c>
      <c r="ED19" s="48" t="str">
        <f t="shared" si="71"/>
        <v>•</v>
      </c>
      <c r="EE19" s="48" t="str">
        <f t="shared" si="72"/>
        <v xml:space="preserve"> </v>
      </c>
      <c r="EF19" s="48" t="str">
        <f t="shared" si="73"/>
        <v xml:space="preserve"> </v>
      </c>
      <c r="EG19" s="49" t="str">
        <f t="shared" si="74"/>
        <v xml:space="preserve"> </v>
      </c>
      <c r="EH19" s="48" t="str">
        <f t="shared" si="75"/>
        <v>•</v>
      </c>
      <c r="EI19" s="48" t="str">
        <f t="shared" si="76"/>
        <v xml:space="preserve"> </v>
      </c>
      <c r="EJ19" s="48" t="str">
        <f t="shared" si="77"/>
        <v xml:space="preserve"> </v>
      </c>
      <c r="EK19" s="49" t="str">
        <f t="shared" si="78"/>
        <v xml:space="preserve"> </v>
      </c>
      <c r="EL19" s="48"/>
      <c r="EM19" s="48"/>
    </row>
    <row r="20" spans="1:143" ht="12.75" customHeight="1" x14ac:dyDescent="0.2">
      <c r="A20" s="121" t="str">
        <f>IF(Summary!B14="","",Summary!B14)</f>
        <v>ROL</v>
      </c>
      <c r="B20" s="121" t="str">
        <f>IF(Summary!C14="","",Summary!C14)</f>
        <v>10SPH02</v>
      </c>
      <c r="C20" s="121" t="str">
        <f>IF(Summary!D14="","",Summary!D14)</f>
        <v>STU0012</v>
      </c>
      <c r="D20" s="136" t="str">
        <f>IF(Summary!E14="","",Summary!E14)</f>
        <v>Student 12</v>
      </c>
      <c r="E20" s="137" t="s">
        <v>30</v>
      </c>
      <c r="F20" s="137">
        <v>0</v>
      </c>
      <c r="G20" s="137" t="s">
        <v>40</v>
      </c>
      <c r="H20" s="137" t="s">
        <v>40</v>
      </c>
      <c r="I20" s="137" t="s">
        <v>36</v>
      </c>
      <c r="J20" s="137" t="s">
        <v>40</v>
      </c>
      <c r="K20" s="137" t="s">
        <v>30</v>
      </c>
      <c r="L20" s="137" t="s">
        <v>40</v>
      </c>
      <c r="M20" s="137" t="s">
        <v>30</v>
      </c>
      <c r="N20" s="137" t="s">
        <v>40</v>
      </c>
      <c r="O20" s="137" t="s">
        <v>32</v>
      </c>
      <c r="P20" s="137" t="s">
        <v>32</v>
      </c>
      <c r="Q20" s="137">
        <v>4</v>
      </c>
      <c r="R20" s="137">
        <v>3</v>
      </c>
      <c r="S20" s="137">
        <v>1</v>
      </c>
      <c r="T20" s="137">
        <v>3</v>
      </c>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v>-1</v>
      </c>
      <c r="AU20" s="137">
        <v>0</v>
      </c>
      <c r="AV20" s="48">
        <f t="shared" si="31"/>
        <v>27</v>
      </c>
      <c r="AW20" s="80"/>
      <c r="AX20" s="91" t="str">
        <f t="shared" si="18"/>
        <v xml:space="preserve">Well done Student 12. You have demonstrated a good foundation in your understanding of the content covered in the vectors and motion topics. 
</v>
      </c>
      <c r="AY20" s="92" t="str">
        <f t="shared" si="32"/>
        <v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remember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you are analysing motion problems thoroughly and solving effectively by avoiding rounding errors so that your final answer can be stated correctly to the required number of significant figures. 
</v>
      </c>
      <c r="AZ20" s="90" t="s">
        <v>348</v>
      </c>
      <c r="BA20" s="89" t="s">
        <v>176</v>
      </c>
      <c r="BB20" s="64" t="str">
        <f>LOOKUP(BG20,Grading!$A$16:$A$22,Grading!$E$16:$E$22)</f>
        <v xml:space="preserve">I encourage you to revise any areas suggested above and seek help as often as required in order to prepare for future topics and lay a solid foundation for Units 3/4 Physics. </v>
      </c>
      <c r="BC20" s="65" t="str">
        <f>IF(BA20="none required",Grading!$A$27,Grading!$A$26)</f>
        <v xml:space="preserve">Please review the solutions thoroughly, complete any re-do questions (details below) and show these to me within the next week. Please let me know if you have any questions. </v>
      </c>
      <c r="BD20" s="61"/>
      <c r="BE20" s="138">
        <f t="shared" si="33"/>
        <v>16</v>
      </c>
      <c r="BF20" s="120">
        <f t="shared" si="19"/>
        <v>0.59</v>
      </c>
      <c r="BG20" s="120">
        <f t="shared" si="20"/>
        <v>0.59</v>
      </c>
      <c r="BH20" s="121" t="str">
        <f t="shared" si="21"/>
        <v>C</v>
      </c>
      <c r="BI20" s="77" t="str">
        <f>IF(Summary!F14="","",Summary!F14)</f>
        <v>Student 12</v>
      </c>
      <c r="BJ20" s="62"/>
      <c r="BL20" s="98"/>
      <c r="BM20" s="98"/>
      <c r="BN20" s="98"/>
      <c r="BR20" s="35"/>
      <c r="BS20" s="34" t="s">
        <v>92</v>
      </c>
      <c r="BV20" s="50">
        <f t="shared" si="34"/>
        <v>2</v>
      </c>
      <c r="BW20" s="50">
        <f t="shared" si="22"/>
        <v>0</v>
      </c>
      <c r="BX20" s="50">
        <f t="shared" si="22"/>
        <v>3</v>
      </c>
      <c r="BY20" s="50">
        <f t="shared" si="22"/>
        <v>3</v>
      </c>
      <c r="BZ20" s="50">
        <f t="shared" si="22"/>
        <v>2</v>
      </c>
      <c r="CA20" s="50">
        <f t="shared" si="22"/>
        <v>4</v>
      </c>
      <c r="CB20" s="50">
        <f t="shared" si="22"/>
        <v>3</v>
      </c>
      <c r="CC20" s="50">
        <f t="shared" si="22"/>
        <v>0</v>
      </c>
      <c r="CD20" s="50">
        <f t="shared" si="34"/>
        <v>0</v>
      </c>
      <c r="CE20" s="50">
        <f t="shared" si="22"/>
        <v>0</v>
      </c>
      <c r="CF20" s="50">
        <f t="shared" si="22"/>
        <v>0</v>
      </c>
      <c r="CG20" s="54"/>
      <c r="CH20" s="55">
        <f t="shared" si="23"/>
        <v>1</v>
      </c>
      <c r="CI20" s="55">
        <f t="shared" si="24"/>
        <v>0</v>
      </c>
      <c r="CJ20" s="55">
        <f t="shared" si="25"/>
        <v>0.6</v>
      </c>
      <c r="CK20" s="55">
        <f t="shared" si="26"/>
        <v>0.75</v>
      </c>
      <c r="CL20" s="55">
        <f t="shared" si="27"/>
        <v>1</v>
      </c>
      <c r="CM20" s="55">
        <f t="shared" si="28"/>
        <v>0.56999999999999995</v>
      </c>
      <c r="CN20" s="55">
        <f t="shared" si="29"/>
        <v>1</v>
      </c>
      <c r="CO20" s="55">
        <f t="shared" si="30"/>
        <v>0</v>
      </c>
      <c r="CT20" s="47" t="str">
        <f t="shared" si="35"/>
        <v xml:space="preserve"> </v>
      </c>
      <c r="CU20" s="48" t="str">
        <f t="shared" si="36"/>
        <v xml:space="preserve"> </v>
      </c>
      <c r="CV20" s="48" t="str">
        <f t="shared" si="37"/>
        <v xml:space="preserve"> </v>
      </c>
      <c r="CW20" s="49" t="str">
        <f t="shared" si="38"/>
        <v>•</v>
      </c>
      <c r="CX20" s="47" t="str">
        <f t="shared" si="39"/>
        <v>•</v>
      </c>
      <c r="CY20" s="48" t="str">
        <f t="shared" si="40"/>
        <v xml:space="preserve"> </v>
      </c>
      <c r="CZ20" s="48" t="str">
        <f t="shared" si="41"/>
        <v xml:space="preserve"> </v>
      </c>
      <c r="DA20" s="49" t="str">
        <f t="shared" si="42"/>
        <v xml:space="preserve"> </v>
      </c>
      <c r="DB20" s="48" t="str">
        <f t="shared" si="43"/>
        <v xml:space="preserve"> </v>
      </c>
      <c r="DC20" s="48" t="str">
        <f t="shared" si="44"/>
        <v>•</v>
      </c>
      <c r="DD20" s="48" t="str">
        <f t="shared" si="45"/>
        <v xml:space="preserve"> </v>
      </c>
      <c r="DE20" s="49" t="str">
        <f t="shared" si="46"/>
        <v xml:space="preserve"> </v>
      </c>
      <c r="DF20" s="47" t="str">
        <f t="shared" si="47"/>
        <v xml:space="preserve"> </v>
      </c>
      <c r="DG20" s="48" t="str">
        <f t="shared" si="48"/>
        <v xml:space="preserve"> </v>
      </c>
      <c r="DH20" s="48" t="str">
        <f t="shared" si="49"/>
        <v>•</v>
      </c>
      <c r="DI20" s="49" t="str">
        <f t="shared" si="50"/>
        <v xml:space="preserve"> </v>
      </c>
      <c r="DJ20" s="47" t="str">
        <f t="shared" si="51"/>
        <v xml:space="preserve"> </v>
      </c>
      <c r="DK20" s="48" t="str">
        <f t="shared" si="52"/>
        <v xml:space="preserve"> </v>
      </c>
      <c r="DL20" s="48" t="str">
        <f t="shared" si="53"/>
        <v xml:space="preserve"> </v>
      </c>
      <c r="DM20" s="49" t="str">
        <f t="shared" si="54"/>
        <v>•</v>
      </c>
      <c r="DN20" s="48" t="str">
        <f t="shared" si="55"/>
        <v xml:space="preserve"> </v>
      </c>
      <c r="DO20" s="48" t="str">
        <f t="shared" si="56"/>
        <v>•</v>
      </c>
      <c r="DP20" s="48" t="str">
        <f t="shared" si="57"/>
        <v xml:space="preserve"> </v>
      </c>
      <c r="DQ20" s="49" t="str">
        <f t="shared" si="58"/>
        <v xml:space="preserve"> </v>
      </c>
      <c r="DR20" s="48" t="str">
        <f t="shared" si="59"/>
        <v xml:space="preserve"> </v>
      </c>
      <c r="DS20" s="48" t="str">
        <f t="shared" si="60"/>
        <v xml:space="preserve"> </v>
      </c>
      <c r="DT20" s="48" t="str">
        <f t="shared" si="61"/>
        <v xml:space="preserve"> </v>
      </c>
      <c r="DU20" s="49" t="str">
        <f t="shared" si="62"/>
        <v>•</v>
      </c>
      <c r="DV20" s="48" t="str">
        <f t="shared" si="63"/>
        <v>•</v>
      </c>
      <c r="DW20" s="48" t="str">
        <f t="shared" si="64"/>
        <v xml:space="preserve"> </v>
      </c>
      <c r="DX20" s="48" t="str">
        <f t="shared" si="65"/>
        <v xml:space="preserve"> </v>
      </c>
      <c r="DY20" s="49" t="str">
        <f t="shared" si="66"/>
        <v xml:space="preserve"> </v>
      </c>
      <c r="DZ20" s="48" t="str">
        <f t="shared" si="67"/>
        <v>•</v>
      </c>
      <c r="EA20" s="48" t="str">
        <f t="shared" si="68"/>
        <v xml:space="preserve"> </v>
      </c>
      <c r="EB20" s="48" t="str">
        <f t="shared" si="69"/>
        <v xml:space="preserve"> </v>
      </c>
      <c r="EC20" s="49" t="str">
        <f t="shared" si="70"/>
        <v xml:space="preserve"> </v>
      </c>
      <c r="ED20" s="48" t="str">
        <f t="shared" si="71"/>
        <v>•</v>
      </c>
      <c r="EE20" s="48" t="str">
        <f t="shared" si="72"/>
        <v xml:space="preserve"> </v>
      </c>
      <c r="EF20" s="48" t="str">
        <f t="shared" si="73"/>
        <v xml:space="preserve"> </v>
      </c>
      <c r="EG20" s="49" t="str">
        <f t="shared" si="74"/>
        <v xml:space="preserve"> </v>
      </c>
      <c r="EH20" s="48" t="str">
        <f t="shared" si="75"/>
        <v>•</v>
      </c>
      <c r="EI20" s="48" t="str">
        <f t="shared" si="76"/>
        <v xml:space="preserve"> </v>
      </c>
      <c r="EJ20" s="48" t="str">
        <f t="shared" si="77"/>
        <v xml:space="preserve"> </v>
      </c>
      <c r="EK20" s="49" t="str">
        <f t="shared" si="78"/>
        <v xml:space="preserve"> </v>
      </c>
      <c r="EL20" s="48"/>
      <c r="EM20" s="48"/>
    </row>
    <row r="21" spans="1:143" ht="12.75" customHeight="1" x14ac:dyDescent="0.2">
      <c r="A21" s="121" t="str">
        <f>IF(Summary!B15="","",Summary!B15)</f>
        <v>ROL</v>
      </c>
      <c r="B21" s="121" t="str">
        <f>IF(Summary!C15="","",Summary!C15)</f>
        <v>10SPH02</v>
      </c>
      <c r="C21" s="121" t="str">
        <f>IF(Summary!D15="","",Summary!D15)</f>
        <v>STU0013</v>
      </c>
      <c r="D21" s="136" t="str">
        <f>IF(Summary!E15="","",Summary!E15)</f>
        <v>Student 13</v>
      </c>
      <c r="E21" s="137" t="s">
        <v>30</v>
      </c>
      <c r="F21" s="137" t="s">
        <v>32</v>
      </c>
      <c r="G21" s="137" t="s">
        <v>36</v>
      </c>
      <c r="H21" s="137" t="s">
        <v>30</v>
      </c>
      <c r="I21" s="137" t="s">
        <v>36</v>
      </c>
      <c r="J21" s="137" t="s">
        <v>30</v>
      </c>
      <c r="K21" s="137" t="s">
        <v>36</v>
      </c>
      <c r="L21" s="137" t="s">
        <v>40</v>
      </c>
      <c r="M21" s="137" t="s">
        <v>30</v>
      </c>
      <c r="N21" s="137" t="s">
        <v>36</v>
      </c>
      <c r="O21" s="137" t="s">
        <v>32</v>
      </c>
      <c r="P21" s="137" t="s">
        <v>36</v>
      </c>
      <c r="Q21" s="137">
        <v>4</v>
      </c>
      <c r="R21" s="137">
        <v>2</v>
      </c>
      <c r="S21" s="137">
        <v>2</v>
      </c>
      <c r="T21" s="137">
        <v>0</v>
      </c>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v>-1</v>
      </c>
      <c r="AU21" s="137">
        <v>0</v>
      </c>
      <c r="AV21" s="48">
        <f t="shared" si="31"/>
        <v>27</v>
      </c>
      <c r="AW21" s="80"/>
      <c r="AX21" s="91" t="str">
        <f t="shared" si="18"/>
        <v xml:space="preserve">Well done Student 13. You have demonstrated a good foundation in your understanding of the content covered in the vectors and motion topics. 
</v>
      </c>
      <c r="AY21"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21" s="90" t="s">
        <v>259</v>
      </c>
      <c r="BA21" s="89" t="s">
        <v>177</v>
      </c>
      <c r="BB21" s="64" t="str">
        <f>LOOKUP(BG21,Grading!$A$16:$A$22,Grading!$E$16:$E$22)</f>
        <v xml:space="preserve">I encourage you to revise any areas suggested above and seek help as often as required in order to prepare for future topics and lay a solid foundation for Units 3/4 Physics. </v>
      </c>
      <c r="BC21" s="65" t="str">
        <f>IF(BA21="none required",Grading!$A$27,Grading!$A$26)</f>
        <v xml:space="preserve">Please review the solutions thoroughly, complete any re-do questions (details below) and show these to me within the next week. Please let me know if you have any questions. </v>
      </c>
      <c r="BD21" s="61"/>
      <c r="BE21" s="138">
        <f t="shared" si="33"/>
        <v>15</v>
      </c>
      <c r="BF21" s="120">
        <f t="shared" si="19"/>
        <v>0.56000000000000005</v>
      </c>
      <c r="BG21" s="120">
        <f t="shared" si="20"/>
        <v>0.56000000000000005</v>
      </c>
      <c r="BH21" s="121" t="str">
        <f t="shared" si="21"/>
        <v>C</v>
      </c>
      <c r="BI21" s="77" t="str">
        <f>IF(Summary!F15="","",Summary!F15)</f>
        <v>Student 13</v>
      </c>
      <c r="BJ21" s="62"/>
      <c r="BL21" s="98"/>
      <c r="BM21" s="98"/>
      <c r="BN21" s="98"/>
      <c r="BR21" s="35"/>
      <c r="BS21" s="34" t="s">
        <v>92</v>
      </c>
      <c r="BV21" s="50">
        <f t="shared" si="34"/>
        <v>1</v>
      </c>
      <c r="BW21" s="50">
        <f t="shared" si="22"/>
        <v>0</v>
      </c>
      <c r="BX21" s="50">
        <f t="shared" si="22"/>
        <v>2</v>
      </c>
      <c r="BY21" s="50">
        <f t="shared" si="22"/>
        <v>3</v>
      </c>
      <c r="BZ21" s="50">
        <f t="shared" si="22"/>
        <v>2</v>
      </c>
      <c r="CA21" s="50">
        <f t="shared" si="22"/>
        <v>5</v>
      </c>
      <c r="CB21" s="50">
        <f t="shared" si="22"/>
        <v>0</v>
      </c>
      <c r="CC21" s="50">
        <f t="shared" si="22"/>
        <v>3</v>
      </c>
      <c r="CD21" s="50">
        <f t="shared" si="34"/>
        <v>0</v>
      </c>
      <c r="CE21" s="50">
        <f t="shared" si="22"/>
        <v>0</v>
      </c>
      <c r="CF21" s="50">
        <f t="shared" si="22"/>
        <v>0</v>
      </c>
      <c r="CG21" s="54"/>
      <c r="CH21" s="55">
        <f t="shared" si="23"/>
        <v>0.5</v>
      </c>
      <c r="CI21" s="55">
        <f t="shared" si="24"/>
        <v>0</v>
      </c>
      <c r="CJ21" s="55">
        <f t="shared" si="25"/>
        <v>0.4</v>
      </c>
      <c r="CK21" s="55">
        <f t="shared" si="26"/>
        <v>0.75</v>
      </c>
      <c r="CL21" s="55">
        <f t="shared" si="27"/>
        <v>1</v>
      </c>
      <c r="CM21" s="55">
        <f t="shared" si="28"/>
        <v>0.71</v>
      </c>
      <c r="CN21" s="55">
        <f t="shared" si="29"/>
        <v>0</v>
      </c>
      <c r="CO21" s="55">
        <f t="shared" si="30"/>
        <v>1</v>
      </c>
      <c r="CT21" s="47" t="str">
        <f t="shared" si="35"/>
        <v xml:space="preserve"> </v>
      </c>
      <c r="CU21" s="48" t="str">
        <f t="shared" si="36"/>
        <v>•</v>
      </c>
      <c r="CV21" s="48" t="str">
        <f t="shared" si="37"/>
        <v xml:space="preserve"> </v>
      </c>
      <c r="CW21" s="49" t="str">
        <f t="shared" si="38"/>
        <v xml:space="preserve"> </v>
      </c>
      <c r="CX21" s="47" t="str">
        <f t="shared" si="39"/>
        <v>•</v>
      </c>
      <c r="CY21" s="48" t="str">
        <f t="shared" si="40"/>
        <v xml:space="preserve"> </v>
      </c>
      <c r="CZ21" s="48" t="str">
        <f t="shared" si="41"/>
        <v xml:space="preserve"> </v>
      </c>
      <c r="DA21" s="49" t="str">
        <f t="shared" si="42"/>
        <v xml:space="preserve"> </v>
      </c>
      <c r="DB21" s="48" t="str">
        <f t="shared" si="43"/>
        <v>•</v>
      </c>
      <c r="DC21" s="48" t="str">
        <f t="shared" si="44"/>
        <v xml:space="preserve"> </v>
      </c>
      <c r="DD21" s="48" t="str">
        <f t="shared" si="45"/>
        <v xml:space="preserve"> </v>
      </c>
      <c r="DE21" s="49" t="str">
        <f t="shared" si="46"/>
        <v xml:space="preserve"> </v>
      </c>
      <c r="DF21" s="47" t="str">
        <f t="shared" si="47"/>
        <v xml:space="preserve"> </v>
      </c>
      <c r="DG21" s="48" t="str">
        <f t="shared" si="48"/>
        <v xml:space="preserve"> </v>
      </c>
      <c r="DH21" s="48" t="str">
        <f t="shared" si="49"/>
        <v>•</v>
      </c>
      <c r="DI21" s="49" t="str">
        <f t="shared" si="50"/>
        <v xml:space="preserve"> </v>
      </c>
      <c r="DJ21" s="47" t="str">
        <f t="shared" si="51"/>
        <v xml:space="preserve"> </v>
      </c>
      <c r="DK21" s="48" t="str">
        <f t="shared" si="52"/>
        <v xml:space="preserve"> </v>
      </c>
      <c r="DL21" s="48" t="str">
        <f t="shared" si="53"/>
        <v xml:space="preserve"> </v>
      </c>
      <c r="DM21" s="49" t="str">
        <f t="shared" si="54"/>
        <v>•</v>
      </c>
      <c r="DN21" s="48" t="str">
        <f t="shared" si="55"/>
        <v xml:space="preserve"> </v>
      </c>
      <c r="DO21" s="48" t="str">
        <f t="shared" si="56"/>
        <v xml:space="preserve"> </v>
      </c>
      <c r="DP21" s="48" t="str">
        <f t="shared" si="57"/>
        <v>•</v>
      </c>
      <c r="DQ21" s="49" t="str">
        <f t="shared" si="58"/>
        <v xml:space="preserve"> </v>
      </c>
      <c r="DR21" s="48" t="str">
        <f t="shared" si="59"/>
        <v>•</v>
      </c>
      <c r="DS21" s="48" t="str">
        <f t="shared" si="60"/>
        <v xml:space="preserve"> </v>
      </c>
      <c r="DT21" s="48" t="str">
        <f t="shared" si="61"/>
        <v xml:space="preserve"> </v>
      </c>
      <c r="DU21" s="49" t="str">
        <f t="shared" si="62"/>
        <v xml:space="preserve"> </v>
      </c>
      <c r="DV21" s="48" t="str">
        <f t="shared" si="63"/>
        <v xml:space="preserve"> </v>
      </c>
      <c r="DW21" s="48" t="str">
        <f t="shared" si="64"/>
        <v xml:space="preserve"> </v>
      </c>
      <c r="DX21" s="48" t="str">
        <f t="shared" si="65"/>
        <v xml:space="preserve"> </v>
      </c>
      <c r="DY21" s="49" t="str">
        <f t="shared" si="66"/>
        <v>•</v>
      </c>
      <c r="DZ21" s="48" t="str">
        <f t="shared" si="67"/>
        <v>•</v>
      </c>
      <c r="EA21" s="48" t="str">
        <f t="shared" si="68"/>
        <v xml:space="preserve"> </v>
      </c>
      <c r="EB21" s="48" t="str">
        <f t="shared" si="69"/>
        <v xml:space="preserve"> </v>
      </c>
      <c r="EC21" s="49" t="str">
        <f t="shared" si="70"/>
        <v xml:space="preserve"> </v>
      </c>
      <c r="ED21" s="48" t="str">
        <f t="shared" si="71"/>
        <v>•</v>
      </c>
      <c r="EE21" s="48" t="str">
        <f t="shared" si="72"/>
        <v xml:space="preserve"> </v>
      </c>
      <c r="EF21" s="48" t="str">
        <f t="shared" si="73"/>
        <v xml:space="preserve"> </v>
      </c>
      <c r="EG21" s="49" t="str">
        <f t="shared" si="74"/>
        <v xml:space="preserve"> </v>
      </c>
      <c r="EH21" s="48" t="str">
        <f t="shared" si="75"/>
        <v>•</v>
      </c>
      <c r="EI21" s="48" t="str">
        <f t="shared" si="76"/>
        <v xml:space="preserve"> </v>
      </c>
      <c r="EJ21" s="48" t="str">
        <f t="shared" si="77"/>
        <v xml:space="preserve"> </v>
      </c>
      <c r="EK21" s="49" t="str">
        <f t="shared" si="78"/>
        <v xml:space="preserve"> </v>
      </c>
      <c r="EL21" s="48"/>
      <c r="EM21" s="48"/>
    </row>
    <row r="22" spans="1:143" ht="12.75" customHeight="1" x14ac:dyDescent="0.2">
      <c r="A22" s="121" t="str">
        <f>IF(Summary!B16="","",Summary!B16)</f>
        <v>ROL</v>
      </c>
      <c r="B22" s="121" t="str">
        <f>IF(Summary!C16="","",Summary!C16)</f>
        <v>10SPH02</v>
      </c>
      <c r="C22" s="121" t="str">
        <f>IF(Summary!D16="","",Summary!D16)</f>
        <v>STU0014</v>
      </c>
      <c r="D22" s="136" t="str">
        <f>IF(Summary!E16="","",Summary!E16)</f>
        <v>Student 14</v>
      </c>
      <c r="E22" s="137" t="s">
        <v>30</v>
      </c>
      <c r="F22" s="137" t="s">
        <v>30</v>
      </c>
      <c r="G22" s="137" t="s">
        <v>40</v>
      </c>
      <c r="H22" s="137" t="s">
        <v>36</v>
      </c>
      <c r="I22" s="137" t="s">
        <v>36</v>
      </c>
      <c r="J22" s="137" t="s">
        <v>40</v>
      </c>
      <c r="K22" s="137" t="s">
        <v>30</v>
      </c>
      <c r="L22" s="137" t="s">
        <v>32</v>
      </c>
      <c r="M22" s="137" t="s">
        <v>30</v>
      </c>
      <c r="N22" s="137" t="s">
        <v>36</v>
      </c>
      <c r="O22" s="137" t="s">
        <v>36</v>
      </c>
      <c r="P22" s="137" t="s">
        <v>36</v>
      </c>
      <c r="Q22" s="137">
        <v>3</v>
      </c>
      <c r="R22" s="137">
        <v>4</v>
      </c>
      <c r="S22" s="137">
        <v>2</v>
      </c>
      <c r="T22" s="137">
        <v>0</v>
      </c>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v>-1</v>
      </c>
      <c r="AU22" s="137">
        <v>-1</v>
      </c>
      <c r="AV22" s="48">
        <f t="shared" si="31"/>
        <v>27</v>
      </c>
      <c r="AW22" s="80"/>
      <c r="AX22" s="91" t="str">
        <f t="shared" si="18"/>
        <v xml:space="preserve">A great effort Student 14. You have demonstrated some understanding of the content covered in the vectors and motion topics. 
</v>
      </c>
      <c r="AY22" s="92" t="str">
        <f t="shared" si="32"/>
        <v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remember that the velocity is 0 at the maximum height for objects thrown upwards but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remember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remember that the change in velocity is found using Δv = v - u. Before you begin solving motion problems, remember to define the positive direction and identify the known quantities carefully so that the correct values and signs are used in your calculations.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22" s="90" t="s">
        <v>260</v>
      </c>
      <c r="BA22" s="175" t="s">
        <v>189</v>
      </c>
      <c r="BB22" s="64" t="str">
        <f>LOOKUP(BG22,Grading!$A$16:$A$22,Grading!$E$16:$E$22)</f>
        <v xml:space="preserve">I encourage you to revise any areas suggested above and seek help as often as required in order to prepare for future topics and lay a solid foundation for Units 3/4 Physics. </v>
      </c>
      <c r="BC22" s="65" t="str">
        <f>IF(BA22="none required",Grading!$A$27,Grading!$A$26)</f>
        <v xml:space="preserve">Please review the solutions thoroughly, complete any re-do questions (details below) and show these to me within the next week. Please let me know if you have any questions. </v>
      </c>
      <c r="BD22" s="61"/>
      <c r="BE22" s="138">
        <f t="shared" si="33"/>
        <v>9</v>
      </c>
      <c r="BF22" s="120">
        <f t="shared" si="19"/>
        <v>0.33</v>
      </c>
      <c r="BG22" s="120">
        <f t="shared" si="20"/>
        <v>0.33</v>
      </c>
      <c r="BH22" s="121" t="str">
        <f t="shared" si="21"/>
        <v>UG</v>
      </c>
      <c r="BI22" s="77" t="str">
        <f>IF(Summary!F16="","",Summary!F16)</f>
        <v>Student 14</v>
      </c>
      <c r="BJ22" s="62"/>
      <c r="BL22" s="98"/>
      <c r="BM22" s="98"/>
      <c r="BN22" s="98"/>
      <c r="BR22" s="35"/>
      <c r="BS22" s="34" t="s">
        <v>92</v>
      </c>
      <c r="BV22" s="50">
        <f t="shared" si="34"/>
        <v>0</v>
      </c>
      <c r="BW22" s="50">
        <f t="shared" si="22"/>
        <v>0</v>
      </c>
      <c r="BX22" s="50">
        <f t="shared" si="22"/>
        <v>4</v>
      </c>
      <c r="BY22" s="50">
        <f t="shared" si="22"/>
        <v>3</v>
      </c>
      <c r="BZ22" s="50">
        <f t="shared" si="22"/>
        <v>1</v>
      </c>
      <c r="CA22" s="50">
        <f t="shared" si="22"/>
        <v>3</v>
      </c>
      <c r="CB22" s="50">
        <f t="shared" si="22"/>
        <v>0</v>
      </c>
      <c r="CC22" s="50">
        <f t="shared" si="22"/>
        <v>0</v>
      </c>
      <c r="CD22" s="50">
        <f t="shared" si="34"/>
        <v>0</v>
      </c>
      <c r="CE22" s="50">
        <f t="shared" si="22"/>
        <v>0</v>
      </c>
      <c r="CF22" s="50">
        <f t="shared" si="22"/>
        <v>0</v>
      </c>
      <c r="CG22" s="54"/>
      <c r="CH22" s="55">
        <f t="shared" si="23"/>
        <v>0</v>
      </c>
      <c r="CI22" s="55">
        <f t="shared" si="24"/>
        <v>0</v>
      </c>
      <c r="CJ22" s="55">
        <f t="shared" si="25"/>
        <v>0.8</v>
      </c>
      <c r="CK22" s="55">
        <f t="shared" si="26"/>
        <v>0.75</v>
      </c>
      <c r="CL22" s="55">
        <f t="shared" si="27"/>
        <v>0.5</v>
      </c>
      <c r="CM22" s="55">
        <f t="shared" si="28"/>
        <v>0.43</v>
      </c>
      <c r="CN22" s="55">
        <f t="shared" si="29"/>
        <v>0</v>
      </c>
      <c r="CO22" s="55">
        <f t="shared" si="30"/>
        <v>0</v>
      </c>
      <c r="CT22" s="47" t="str">
        <f t="shared" si="35"/>
        <v>•</v>
      </c>
      <c r="CU22" s="48" t="str">
        <f t="shared" si="36"/>
        <v xml:space="preserve"> </v>
      </c>
      <c r="CV22" s="48" t="str">
        <f t="shared" si="37"/>
        <v xml:space="preserve"> </v>
      </c>
      <c r="CW22" s="49" t="str">
        <f t="shared" si="38"/>
        <v xml:space="preserve"> </v>
      </c>
      <c r="CX22" s="47" t="str">
        <f t="shared" si="39"/>
        <v>•</v>
      </c>
      <c r="CY22" s="48" t="str">
        <f t="shared" si="40"/>
        <v xml:space="preserve"> </v>
      </c>
      <c r="CZ22" s="48" t="str">
        <f t="shared" si="41"/>
        <v xml:space="preserve"> </v>
      </c>
      <c r="DA22" s="49" t="str">
        <f t="shared" si="42"/>
        <v xml:space="preserve"> </v>
      </c>
      <c r="DB22" s="48" t="str">
        <f t="shared" si="43"/>
        <v xml:space="preserve"> </v>
      </c>
      <c r="DC22" s="48" t="str">
        <f t="shared" si="44"/>
        <v xml:space="preserve"> </v>
      </c>
      <c r="DD22" s="48" t="str">
        <f t="shared" si="45"/>
        <v>•</v>
      </c>
      <c r="DE22" s="49" t="str">
        <f t="shared" si="46"/>
        <v xml:space="preserve"> </v>
      </c>
      <c r="DF22" s="47" t="str">
        <f t="shared" si="47"/>
        <v xml:space="preserve"> </v>
      </c>
      <c r="DG22" s="48" t="str">
        <f t="shared" si="48"/>
        <v xml:space="preserve"> </v>
      </c>
      <c r="DH22" s="48" t="str">
        <f t="shared" si="49"/>
        <v>•</v>
      </c>
      <c r="DI22" s="49" t="str">
        <f t="shared" si="50"/>
        <v xml:space="preserve"> </v>
      </c>
      <c r="DJ22" s="47" t="str">
        <f t="shared" si="51"/>
        <v xml:space="preserve"> </v>
      </c>
      <c r="DK22" s="48" t="str">
        <f t="shared" si="52"/>
        <v>•</v>
      </c>
      <c r="DL22" s="48" t="str">
        <f t="shared" si="53"/>
        <v xml:space="preserve"> </v>
      </c>
      <c r="DM22" s="49" t="str">
        <f t="shared" si="54"/>
        <v xml:space="preserve"> </v>
      </c>
      <c r="DN22" s="48" t="str">
        <f t="shared" si="55"/>
        <v>•</v>
      </c>
      <c r="DO22" s="48" t="str">
        <f t="shared" si="56"/>
        <v xml:space="preserve"> </v>
      </c>
      <c r="DP22" s="48" t="str">
        <f t="shared" si="57"/>
        <v xml:space="preserve"> </v>
      </c>
      <c r="DQ22" s="49" t="str">
        <f t="shared" si="58"/>
        <v xml:space="preserve"> </v>
      </c>
      <c r="DR22" s="48" t="str">
        <f t="shared" si="59"/>
        <v>•</v>
      </c>
      <c r="DS22" s="48" t="str">
        <f t="shared" si="60"/>
        <v xml:space="preserve"> </v>
      </c>
      <c r="DT22" s="48" t="str">
        <f t="shared" si="61"/>
        <v xml:space="preserve"> </v>
      </c>
      <c r="DU22" s="49" t="str">
        <f t="shared" si="62"/>
        <v xml:space="preserve"> </v>
      </c>
      <c r="DV22" s="48" t="str">
        <f t="shared" si="63"/>
        <v>•</v>
      </c>
      <c r="DW22" s="48" t="str">
        <f t="shared" si="64"/>
        <v xml:space="preserve"> </v>
      </c>
      <c r="DX22" s="48" t="str">
        <f t="shared" si="65"/>
        <v xml:space="preserve"> </v>
      </c>
      <c r="DY22" s="49" t="str">
        <f t="shared" si="66"/>
        <v xml:space="preserve"> </v>
      </c>
      <c r="DZ22" s="48" t="str">
        <f t="shared" si="67"/>
        <v>•</v>
      </c>
      <c r="EA22" s="48" t="str">
        <f t="shared" si="68"/>
        <v xml:space="preserve"> </v>
      </c>
      <c r="EB22" s="48" t="str">
        <f t="shared" si="69"/>
        <v xml:space="preserve"> </v>
      </c>
      <c r="EC22" s="49" t="str">
        <f t="shared" si="70"/>
        <v xml:space="preserve"> </v>
      </c>
      <c r="ED22" s="48" t="str">
        <f t="shared" si="71"/>
        <v>•</v>
      </c>
      <c r="EE22" s="48" t="str">
        <f t="shared" si="72"/>
        <v xml:space="preserve"> </v>
      </c>
      <c r="EF22" s="48" t="str">
        <f t="shared" si="73"/>
        <v xml:space="preserve"> </v>
      </c>
      <c r="EG22" s="49" t="str">
        <f t="shared" si="74"/>
        <v xml:space="preserve"> </v>
      </c>
      <c r="EH22" s="48" t="str">
        <f t="shared" si="75"/>
        <v>•</v>
      </c>
      <c r="EI22" s="48" t="str">
        <f t="shared" si="76"/>
        <v xml:space="preserve"> </v>
      </c>
      <c r="EJ22" s="48" t="str">
        <f t="shared" si="77"/>
        <v xml:space="preserve"> </v>
      </c>
      <c r="EK22" s="49" t="str">
        <f t="shared" si="78"/>
        <v xml:space="preserve"> </v>
      </c>
      <c r="EL22" s="48"/>
      <c r="EM22" s="48"/>
    </row>
    <row r="23" spans="1:143" ht="12.75" customHeight="1" x14ac:dyDescent="0.2">
      <c r="A23" s="121" t="str">
        <f>IF(Summary!B17="","",Summary!B17)</f>
        <v>ROL</v>
      </c>
      <c r="B23" s="121" t="str">
        <f>IF(Summary!C17="","",Summary!C17)</f>
        <v>10SPH02</v>
      </c>
      <c r="C23" s="121" t="str">
        <f>IF(Summary!D17="","",Summary!D17)</f>
        <v>STU0015</v>
      </c>
      <c r="D23" s="136" t="str">
        <f>IF(Summary!E17="","",Summary!E17)</f>
        <v>Student 15</v>
      </c>
      <c r="E23" s="137" t="s">
        <v>30</v>
      </c>
      <c r="F23" s="137" t="s">
        <v>32</v>
      </c>
      <c r="G23" s="137" t="s">
        <v>40</v>
      </c>
      <c r="H23" s="137" t="s">
        <v>40</v>
      </c>
      <c r="I23" s="137" t="s">
        <v>36</v>
      </c>
      <c r="J23" s="137" t="s">
        <v>30</v>
      </c>
      <c r="K23" s="137" t="s">
        <v>36</v>
      </c>
      <c r="L23" s="137" t="s">
        <v>40</v>
      </c>
      <c r="M23" s="137" t="s">
        <v>30</v>
      </c>
      <c r="N23" s="137" t="s">
        <v>36</v>
      </c>
      <c r="O23" s="137" t="s">
        <v>32</v>
      </c>
      <c r="P23" s="137" t="s">
        <v>40</v>
      </c>
      <c r="Q23" s="137">
        <v>3</v>
      </c>
      <c r="R23" s="137">
        <v>2</v>
      </c>
      <c r="S23" s="137">
        <v>1</v>
      </c>
      <c r="T23" s="137">
        <v>0</v>
      </c>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v>0</v>
      </c>
      <c r="AU23" s="137">
        <v>0</v>
      </c>
      <c r="AV23" s="48">
        <f t="shared" si="31"/>
        <v>27</v>
      </c>
      <c r="AW23" s="80"/>
      <c r="AX23" s="91" t="str">
        <f t="shared" si="18"/>
        <v xml:space="preserve">Well done Student 15. You have demonstrated a good foundation in your understanding of the content covered in the vectors and motion topics. 
</v>
      </c>
      <c r="AY23" s="92" t="str">
        <f t="shared" si="32"/>
        <v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23" s="90" t="s">
        <v>261</v>
      </c>
      <c r="BA23" s="175" t="s">
        <v>175</v>
      </c>
      <c r="BB23" s="64" t="str">
        <f>LOOKUP(BG23,Grading!$A$16:$A$22,Grading!$E$16:$E$22)</f>
        <v xml:space="preserve">I encourage you to revise any areas suggested above and seek help as often as required in order to prepare for future topics and lay a solid foundation for Units 3/4 Physics. </v>
      </c>
      <c r="BC23" s="65" t="str">
        <f>IF(BA23="none required",Grading!$A$27,Grading!$A$26)</f>
        <v xml:space="preserve">Please review the solutions thoroughly, complete any re-do questions (details below) and show these to me within the next week. Please let me know if you have any questions. </v>
      </c>
      <c r="BD23" s="61"/>
      <c r="BE23" s="138">
        <f t="shared" si="33"/>
        <v>15</v>
      </c>
      <c r="BF23" s="120">
        <f t="shared" si="19"/>
        <v>0.56000000000000005</v>
      </c>
      <c r="BG23" s="120">
        <f t="shared" si="20"/>
        <v>0.56000000000000005</v>
      </c>
      <c r="BH23" s="121" t="str">
        <f t="shared" si="21"/>
        <v>C</v>
      </c>
      <c r="BI23" s="77" t="str">
        <f>IF(Summary!F17="","",Summary!F17)</f>
        <v>Student 15</v>
      </c>
      <c r="BJ23" s="62"/>
      <c r="BL23" s="98"/>
      <c r="BM23" s="98"/>
      <c r="BN23" s="98"/>
      <c r="BR23" s="35"/>
      <c r="BS23" s="34" t="s">
        <v>92</v>
      </c>
      <c r="BV23" s="50">
        <f t="shared" si="34"/>
        <v>1</v>
      </c>
      <c r="BW23" s="50">
        <f t="shared" si="22"/>
        <v>0</v>
      </c>
      <c r="BX23" s="50">
        <f t="shared" si="22"/>
        <v>3</v>
      </c>
      <c r="BY23" s="50">
        <f t="shared" si="22"/>
        <v>3</v>
      </c>
      <c r="BZ23" s="50">
        <f t="shared" si="22"/>
        <v>2</v>
      </c>
      <c r="CA23" s="50">
        <f t="shared" si="22"/>
        <v>4</v>
      </c>
      <c r="CB23" s="50">
        <f t="shared" si="22"/>
        <v>0</v>
      </c>
      <c r="CC23" s="50">
        <f t="shared" si="22"/>
        <v>2</v>
      </c>
      <c r="CD23" s="50">
        <f t="shared" si="34"/>
        <v>0</v>
      </c>
      <c r="CE23" s="50">
        <f t="shared" si="22"/>
        <v>0</v>
      </c>
      <c r="CF23" s="50">
        <f t="shared" si="22"/>
        <v>0</v>
      </c>
      <c r="CG23" s="54"/>
      <c r="CH23" s="55">
        <f t="shared" si="23"/>
        <v>0.5</v>
      </c>
      <c r="CI23" s="55">
        <f t="shared" si="24"/>
        <v>0</v>
      </c>
      <c r="CJ23" s="55">
        <f t="shared" si="25"/>
        <v>0.6</v>
      </c>
      <c r="CK23" s="55">
        <f t="shared" si="26"/>
        <v>0.75</v>
      </c>
      <c r="CL23" s="55">
        <f t="shared" si="27"/>
        <v>1</v>
      </c>
      <c r="CM23" s="55">
        <f t="shared" si="28"/>
        <v>0.56999999999999995</v>
      </c>
      <c r="CN23" s="55">
        <f t="shared" si="29"/>
        <v>0</v>
      </c>
      <c r="CO23" s="55">
        <f t="shared" si="30"/>
        <v>0.67</v>
      </c>
      <c r="CT23" s="47" t="str">
        <f t="shared" si="35"/>
        <v xml:space="preserve"> </v>
      </c>
      <c r="CU23" s="48" t="str">
        <f t="shared" si="36"/>
        <v>•</v>
      </c>
      <c r="CV23" s="48" t="str">
        <f t="shared" si="37"/>
        <v xml:space="preserve"> </v>
      </c>
      <c r="CW23" s="49" t="str">
        <f t="shared" si="38"/>
        <v xml:space="preserve"> </v>
      </c>
      <c r="CX23" s="47" t="str">
        <f t="shared" si="39"/>
        <v>•</v>
      </c>
      <c r="CY23" s="48" t="str">
        <f t="shared" si="40"/>
        <v xml:space="preserve"> </v>
      </c>
      <c r="CZ23" s="48" t="str">
        <f t="shared" si="41"/>
        <v xml:space="preserve"> </v>
      </c>
      <c r="DA23" s="49" t="str">
        <f t="shared" si="42"/>
        <v xml:space="preserve"> </v>
      </c>
      <c r="DB23" s="48" t="str">
        <f t="shared" si="43"/>
        <v xml:space="preserve"> </v>
      </c>
      <c r="DC23" s="48" t="str">
        <f t="shared" si="44"/>
        <v>•</v>
      </c>
      <c r="DD23" s="48" t="str">
        <f t="shared" si="45"/>
        <v xml:space="preserve"> </v>
      </c>
      <c r="DE23" s="49" t="str">
        <f t="shared" si="46"/>
        <v xml:space="preserve"> </v>
      </c>
      <c r="DF23" s="47" t="str">
        <f t="shared" si="47"/>
        <v xml:space="preserve"> </v>
      </c>
      <c r="DG23" s="48" t="str">
        <f t="shared" si="48"/>
        <v xml:space="preserve"> </v>
      </c>
      <c r="DH23" s="48" t="str">
        <f t="shared" si="49"/>
        <v>•</v>
      </c>
      <c r="DI23" s="49" t="str">
        <f t="shared" si="50"/>
        <v xml:space="preserve"> </v>
      </c>
      <c r="DJ23" s="47" t="str">
        <f t="shared" si="51"/>
        <v xml:space="preserve"> </v>
      </c>
      <c r="DK23" s="48" t="str">
        <f t="shared" si="52"/>
        <v xml:space="preserve"> </v>
      </c>
      <c r="DL23" s="48" t="str">
        <f t="shared" si="53"/>
        <v xml:space="preserve"> </v>
      </c>
      <c r="DM23" s="49" t="str">
        <f t="shared" si="54"/>
        <v>•</v>
      </c>
      <c r="DN23" s="48" t="str">
        <f t="shared" si="55"/>
        <v xml:space="preserve"> </v>
      </c>
      <c r="DO23" s="48" t="str">
        <f t="shared" si="56"/>
        <v>•</v>
      </c>
      <c r="DP23" s="48" t="str">
        <f t="shared" si="57"/>
        <v xml:space="preserve"> </v>
      </c>
      <c r="DQ23" s="49" t="str">
        <f t="shared" si="58"/>
        <v xml:space="preserve"> </v>
      </c>
      <c r="DR23" s="48" t="str">
        <f t="shared" si="59"/>
        <v>•</v>
      </c>
      <c r="DS23" s="48" t="str">
        <f t="shared" si="60"/>
        <v xml:space="preserve"> </v>
      </c>
      <c r="DT23" s="48" t="str">
        <f t="shared" si="61"/>
        <v xml:space="preserve"> </v>
      </c>
      <c r="DU23" s="49" t="str">
        <f t="shared" si="62"/>
        <v xml:space="preserve"> </v>
      </c>
      <c r="DV23" s="48" t="str">
        <f t="shared" si="63"/>
        <v xml:space="preserve"> </v>
      </c>
      <c r="DW23" s="48" t="str">
        <f t="shared" si="64"/>
        <v>•</v>
      </c>
      <c r="DX23" s="48" t="str">
        <f t="shared" si="65"/>
        <v xml:space="preserve"> </v>
      </c>
      <c r="DY23" s="49" t="str">
        <f t="shared" si="66"/>
        <v xml:space="preserve"> </v>
      </c>
      <c r="DZ23" s="48" t="str">
        <f t="shared" si="67"/>
        <v>•</v>
      </c>
      <c r="EA23" s="48" t="str">
        <f t="shared" si="68"/>
        <v xml:space="preserve"> </v>
      </c>
      <c r="EB23" s="48" t="str">
        <f t="shared" si="69"/>
        <v xml:space="preserve"> </v>
      </c>
      <c r="EC23" s="49" t="str">
        <f t="shared" si="70"/>
        <v xml:space="preserve"> </v>
      </c>
      <c r="ED23" s="48" t="str">
        <f t="shared" si="71"/>
        <v>•</v>
      </c>
      <c r="EE23" s="48" t="str">
        <f t="shared" si="72"/>
        <v xml:space="preserve"> </v>
      </c>
      <c r="EF23" s="48" t="str">
        <f t="shared" si="73"/>
        <v xml:space="preserve"> </v>
      </c>
      <c r="EG23" s="49" t="str">
        <f t="shared" si="74"/>
        <v xml:space="preserve"> </v>
      </c>
      <c r="EH23" s="48" t="str">
        <f t="shared" si="75"/>
        <v>•</v>
      </c>
      <c r="EI23" s="48" t="str">
        <f t="shared" si="76"/>
        <v xml:space="preserve"> </v>
      </c>
      <c r="EJ23" s="48" t="str">
        <f t="shared" si="77"/>
        <v xml:space="preserve"> </v>
      </c>
      <c r="EK23" s="49" t="str">
        <f t="shared" si="78"/>
        <v xml:space="preserve"> </v>
      </c>
      <c r="EL23" s="48"/>
      <c r="EM23" s="48"/>
    </row>
    <row r="24" spans="1:143" ht="12.75" customHeight="1" x14ac:dyDescent="0.2">
      <c r="A24" s="121" t="str">
        <f>IF(Summary!B18="","",Summary!B18)</f>
        <v>ROL</v>
      </c>
      <c r="B24" s="121" t="str">
        <f>IF(Summary!C18="","",Summary!C18)</f>
        <v>10SPH02</v>
      </c>
      <c r="C24" s="121" t="str">
        <f>IF(Summary!D18="","",Summary!D18)</f>
        <v>STU0016</v>
      </c>
      <c r="D24" s="136" t="str">
        <f>IF(Summary!E18="","",Summary!E18)</f>
        <v>Student 16</v>
      </c>
      <c r="E24" s="137" t="s">
        <v>30</v>
      </c>
      <c r="F24" s="137" t="s">
        <v>32</v>
      </c>
      <c r="G24" s="137" t="s">
        <v>36</v>
      </c>
      <c r="H24" s="137" t="s">
        <v>40</v>
      </c>
      <c r="I24" s="137" t="s">
        <v>36</v>
      </c>
      <c r="J24" s="137" t="s">
        <v>30</v>
      </c>
      <c r="K24" s="137" t="s">
        <v>30</v>
      </c>
      <c r="L24" s="137" t="s">
        <v>40</v>
      </c>
      <c r="M24" s="137" t="s">
        <v>36</v>
      </c>
      <c r="N24" s="137" t="s">
        <v>40</v>
      </c>
      <c r="O24" s="137" t="s">
        <v>32</v>
      </c>
      <c r="P24" s="137" t="s">
        <v>40</v>
      </c>
      <c r="Q24" s="137">
        <v>5</v>
      </c>
      <c r="R24" s="137">
        <v>4</v>
      </c>
      <c r="S24" s="137">
        <v>2</v>
      </c>
      <c r="T24" s="137">
        <v>2</v>
      </c>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v>0</v>
      </c>
      <c r="AU24" s="137">
        <v>0</v>
      </c>
      <c r="AV24" s="48">
        <f t="shared" si="31"/>
        <v>27</v>
      </c>
      <c r="AW24" s="80"/>
      <c r="AX24" s="91" t="str">
        <f t="shared" si="18"/>
        <v xml:space="preserve">Well done Student 16. You have demonstrated a very good understanding of the content covered in the vectors and motion topics. 
</v>
      </c>
      <c r="AY24"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24" s="90" t="s">
        <v>262</v>
      </c>
      <c r="BA24" s="175" t="s">
        <v>132</v>
      </c>
      <c r="BB24" s="64" t="str">
        <f>LOOKUP(BG24,Grading!$A$16:$A$22,Grading!$E$16:$E$22)</f>
        <v xml:space="preserve">I encourage you to revise any areas suggested above in order to lay a solid foundation for Units 3/4 Physics and to challenge yourself with extension problems while seeking help when required. </v>
      </c>
      <c r="BC24" s="65" t="str">
        <f>IF(BA24="none required",Grading!$A$27,Grading!$A$26)</f>
        <v xml:space="preserve">Please review the solutions thoroughly and let me know if you have any questions. </v>
      </c>
      <c r="BD24" s="61"/>
      <c r="BE24" s="138">
        <f t="shared" si="33"/>
        <v>24</v>
      </c>
      <c r="BF24" s="120">
        <f t="shared" si="19"/>
        <v>0.89</v>
      </c>
      <c r="BG24" s="120">
        <f t="shared" si="20"/>
        <v>0.89</v>
      </c>
      <c r="BH24" s="121" t="str">
        <f t="shared" si="21"/>
        <v>A</v>
      </c>
      <c r="BI24" s="77" t="str">
        <f>IF(Summary!F18="","",Summary!F18)</f>
        <v>Student 16</v>
      </c>
      <c r="BJ24" s="62"/>
      <c r="BL24" s="98"/>
      <c r="BM24" s="98"/>
      <c r="BN24" s="98"/>
      <c r="BR24" s="35"/>
      <c r="BS24" s="34" t="s">
        <v>92</v>
      </c>
      <c r="BV24" s="50">
        <f t="shared" si="34"/>
        <v>2</v>
      </c>
      <c r="BW24" s="50">
        <f t="shared" si="22"/>
        <v>1</v>
      </c>
      <c r="BX24" s="50">
        <f t="shared" si="22"/>
        <v>5</v>
      </c>
      <c r="BY24" s="50">
        <f t="shared" si="22"/>
        <v>4</v>
      </c>
      <c r="BZ24" s="50">
        <f t="shared" si="22"/>
        <v>2</v>
      </c>
      <c r="CA24" s="50">
        <f t="shared" si="22"/>
        <v>5</v>
      </c>
      <c r="CB24" s="50">
        <f t="shared" si="22"/>
        <v>2</v>
      </c>
      <c r="CC24" s="50">
        <f t="shared" si="22"/>
        <v>3</v>
      </c>
      <c r="CD24" s="50">
        <f t="shared" si="34"/>
        <v>0</v>
      </c>
      <c r="CE24" s="50">
        <f t="shared" si="22"/>
        <v>0</v>
      </c>
      <c r="CF24" s="50">
        <f t="shared" si="22"/>
        <v>0</v>
      </c>
      <c r="CG24" s="54"/>
      <c r="CH24" s="55">
        <f t="shared" si="23"/>
        <v>1</v>
      </c>
      <c r="CI24" s="55">
        <f t="shared" si="24"/>
        <v>1</v>
      </c>
      <c r="CJ24" s="55">
        <f t="shared" si="25"/>
        <v>1</v>
      </c>
      <c r="CK24" s="55">
        <f t="shared" si="26"/>
        <v>1</v>
      </c>
      <c r="CL24" s="55">
        <f t="shared" si="27"/>
        <v>1</v>
      </c>
      <c r="CM24" s="55">
        <f t="shared" si="28"/>
        <v>0.71</v>
      </c>
      <c r="CN24" s="55">
        <f t="shared" si="29"/>
        <v>0.67</v>
      </c>
      <c r="CO24" s="55">
        <f t="shared" si="30"/>
        <v>1</v>
      </c>
      <c r="CT24" s="47" t="str">
        <f t="shared" si="35"/>
        <v xml:space="preserve"> </v>
      </c>
      <c r="CU24" s="48" t="str">
        <f t="shared" si="36"/>
        <v xml:space="preserve"> </v>
      </c>
      <c r="CV24" s="48" t="str">
        <f t="shared" si="37"/>
        <v xml:space="preserve"> </v>
      </c>
      <c r="CW24" s="49" t="str">
        <f t="shared" si="38"/>
        <v>•</v>
      </c>
      <c r="CX24" s="47" t="str">
        <f t="shared" si="39"/>
        <v xml:space="preserve"> </v>
      </c>
      <c r="CY24" s="48" t="str">
        <f t="shared" si="40"/>
        <v xml:space="preserve"> </v>
      </c>
      <c r="CZ24" s="48" t="str">
        <f t="shared" si="41"/>
        <v xml:space="preserve"> </v>
      </c>
      <c r="DA24" s="49" t="str">
        <f t="shared" si="42"/>
        <v>•</v>
      </c>
      <c r="DB24" s="48" t="str">
        <f t="shared" si="43"/>
        <v xml:space="preserve"> </v>
      </c>
      <c r="DC24" s="48" t="str">
        <f t="shared" si="44"/>
        <v xml:space="preserve"> </v>
      </c>
      <c r="DD24" s="48" t="str">
        <f t="shared" si="45"/>
        <v xml:space="preserve"> </v>
      </c>
      <c r="DE24" s="49" t="str">
        <f t="shared" si="46"/>
        <v>•</v>
      </c>
      <c r="DF24" s="47" t="str">
        <f t="shared" si="47"/>
        <v xml:space="preserve"> </v>
      </c>
      <c r="DG24" s="48" t="str">
        <f t="shared" si="48"/>
        <v xml:space="preserve"> </v>
      </c>
      <c r="DH24" s="48" t="str">
        <f t="shared" si="49"/>
        <v xml:space="preserve"> </v>
      </c>
      <c r="DI24" s="49" t="str">
        <f t="shared" si="50"/>
        <v>•</v>
      </c>
      <c r="DJ24" s="47" t="str">
        <f t="shared" si="51"/>
        <v xml:space="preserve"> </v>
      </c>
      <c r="DK24" s="48" t="str">
        <f t="shared" si="52"/>
        <v xml:space="preserve"> </v>
      </c>
      <c r="DL24" s="48" t="str">
        <f t="shared" si="53"/>
        <v xml:space="preserve"> </v>
      </c>
      <c r="DM24" s="49" t="str">
        <f t="shared" si="54"/>
        <v>•</v>
      </c>
      <c r="DN24" s="48" t="str">
        <f t="shared" si="55"/>
        <v xml:space="preserve"> </v>
      </c>
      <c r="DO24" s="48" t="str">
        <f t="shared" si="56"/>
        <v xml:space="preserve"> </v>
      </c>
      <c r="DP24" s="48" t="str">
        <f t="shared" si="57"/>
        <v>•</v>
      </c>
      <c r="DQ24" s="49" t="str">
        <f t="shared" si="58"/>
        <v xml:space="preserve"> </v>
      </c>
      <c r="DR24" s="48" t="str">
        <f t="shared" si="59"/>
        <v xml:space="preserve"> </v>
      </c>
      <c r="DS24" s="48" t="str">
        <f t="shared" si="60"/>
        <v>•</v>
      </c>
      <c r="DT24" s="48" t="str">
        <f t="shared" si="61"/>
        <v xml:space="preserve"> </v>
      </c>
      <c r="DU24" s="49" t="str">
        <f t="shared" si="62"/>
        <v xml:space="preserve"> </v>
      </c>
      <c r="DV24" s="48" t="str">
        <f t="shared" si="63"/>
        <v xml:space="preserve"> </v>
      </c>
      <c r="DW24" s="48" t="str">
        <f t="shared" si="64"/>
        <v xml:space="preserve"> </v>
      </c>
      <c r="DX24" s="48" t="str">
        <f t="shared" si="65"/>
        <v xml:space="preserve"> </v>
      </c>
      <c r="DY24" s="49" t="str">
        <f t="shared" si="66"/>
        <v>•</v>
      </c>
      <c r="DZ24" s="48" t="str">
        <f t="shared" si="67"/>
        <v>•</v>
      </c>
      <c r="EA24" s="48" t="str">
        <f t="shared" si="68"/>
        <v xml:space="preserve"> </v>
      </c>
      <c r="EB24" s="48" t="str">
        <f t="shared" si="69"/>
        <v xml:space="preserve"> </v>
      </c>
      <c r="EC24" s="49" t="str">
        <f t="shared" si="70"/>
        <v xml:space="preserve"> </v>
      </c>
      <c r="ED24" s="48" t="str">
        <f t="shared" si="71"/>
        <v>•</v>
      </c>
      <c r="EE24" s="48" t="str">
        <f t="shared" si="72"/>
        <v xml:space="preserve"> </v>
      </c>
      <c r="EF24" s="48" t="str">
        <f t="shared" si="73"/>
        <v xml:space="preserve"> </v>
      </c>
      <c r="EG24" s="49" t="str">
        <f t="shared" si="74"/>
        <v xml:space="preserve"> </v>
      </c>
      <c r="EH24" s="48" t="str">
        <f t="shared" si="75"/>
        <v>•</v>
      </c>
      <c r="EI24" s="48" t="str">
        <f t="shared" si="76"/>
        <v xml:space="preserve"> </v>
      </c>
      <c r="EJ24" s="48" t="str">
        <f t="shared" si="77"/>
        <v xml:space="preserve"> </v>
      </c>
      <c r="EK24" s="49" t="str">
        <f t="shared" si="78"/>
        <v xml:space="preserve"> </v>
      </c>
      <c r="EL24" s="48"/>
      <c r="EM24" s="48"/>
    </row>
    <row r="25" spans="1:143" ht="12.75" customHeight="1" x14ac:dyDescent="0.2">
      <c r="A25" s="121" t="str">
        <f>IF(Summary!B19="","",Summary!B19)</f>
        <v>ROL</v>
      </c>
      <c r="B25" s="121" t="str">
        <f>IF(Summary!C19="","",Summary!C19)</f>
        <v>10SPH02</v>
      </c>
      <c r="C25" s="121" t="str">
        <f>IF(Summary!D19="","",Summary!D19)</f>
        <v>STU0017</v>
      </c>
      <c r="D25" s="136" t="str">
        <f>IF(Summary!E19="","",Summary!E19)</f>
        <v>Student 17</v>
      </c>
      <c r="E25" s="137" t="s">
        <v>30</v>
      </c>
      <c r="F25" s="137" t="s">
        <v>32</v>
      </c>
      <c r="G25" s="137" t="s">
        <v>36</v>
      </c>
      <c r="H25" s="137" t="s">
        <v>40</v>
      </c>
      <c r="I25" s="137" t="s">
        <v>36</v>
      </c>
      <c r="J25" s="137" t="s">
        <v>30</v>
      </c>
      <c r="K25" s="137" t="s">
        <v>36</v>
      </c>
      <c r="L25" s="137" t="s">
        <v>40</v>
      </c>
      <c r="M25" s="137" t="s">
        <v>36</v>
      </c>
      <c r="N25" s="137" t="s">
        <v>40</v>
      </c>
      <c r="O25" s="137" t="s">
        <v>32</v>
      </c>
      <c r="P25" s="137" t="s">
        <v>36</v>
      </c>
      <c r="Q25" s="137">
        <v>6</v>
      </c>
      <c r="R25" s="137">
        <v>4</v>
      </c>
      <c r="S25" s="137">
        <v>2</v>
      </c>
      <c r="T25" s="137">
        <v>2</v>
      </c>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v>-1</v>
      </c>
      <c r="AU25" s="137">
        <v>0</v>
      </c>
      <c r="AV25" s="48">
        <f t="shared" si="31"/>
        <v>27</v>
      </c>
      <c r="AW25" s="80"/>
      <c r="AX25" s="91" t="str">
        <f t="shared" si="18"/>
        <v xml:space="preserve">Well done Student 17. You have demonstrated a very good understanding of the content covered in the vectors and motion topics. 
</v>
      </c>
      <c r="AY25"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25" s="90" t="s">
        <v>263</v>
      </c>
      <c r="BA25" s="175" t="s">
        <v>132</v>
      </c>
      <c r="BB25" s="64" t="str">
        <f>LOOKUP(BG25,Grading!$A$16:$A$22,Grading!$E$16:$E$22)</f>
        <v xml:space="preserve">I encourage you to revise any areas suggested above in order to lay a solid foundation for Units 3/4 Physics and to challenge yourself with extension problems while seeking help when required. </v>
      </c>
      <c r="BC25" s="65" t="str">
        <f>IF(BA25="none required",Grading!$A$27,Grading!$A$26)</f>
        <v xml:space="preserve">Please review the solutions thoroughly and let me know if you have any questions. </v>
      </c>
      <c r="BD25" s="61"/>
      <c r="BE25" s="138">
        <f t="shared" si="33"/>
        <v>24</v>
      </c>
      <c r="BF25" s="120">
        <f t="shared" si="19"/>
        <v>0.89</v>
      </c>
      <c r="BG25" s="120">
        <f t="shared" si="20"/>
        <v>0.89</v>
      </c>
      <c r="BH25" s="121" t="str">
        <f t="shared" si="21"/>
        <v>A</v>
      </c>
      <c r="BI25" s="77" t="str">
        <f>IF(Summary!F19="","",Summary!F19)</f>
        <v>Student 17</v>
      </c>
      <c r="BJ25" s="62"/>
      <c r="BL25" s="98"/>
      <c r="BM25" s="98"/>
      <c r="BN25" s="98"/>
      <c r="BR25" s="35"/>
      <c r="BS25" s="34" t="s">
        <v>92</v>
      </c>
      <c r="BV25" s="50">
        <f t="shared" si="34"/>
        <v>2</v>
      </c>
      <c r="BW25" s="50">
        <f t="shared" si="34"/>
        <v>1</v>
      </c>
      <c r="BX25" s="50">
        <f t="shared" si="34"/>
        <v>4</v>
      </c>
      <c r="BY25" s="50">
        <f t="shared" si="34"/>
        <v>4</v>
      </c>
      <c r="BZ25" s="50">
        <f t="shared" si="34"/>
        <v>2</v>
      </c>
      <c r="CA25" s="50">
        <f t="shared" si="34"/>
        <v>7</v>
      </c>
      <c r="CB25" s="50">
        <f t="shared" si="34"/>
        <v>2</v>
      </c>
      <c r="CC25" s="50">
        <f t="shared" si="34"/>
        <v>3</v>
      </c>
      <c r="CD25" s="50">
        <f t="shared" si="34"/>
        <v>0</v>
      </c>
      <c r="CE25" s="50">
        <f t="shared" si="34"/>
        <v>0</v>
      </c>
      <c r="CF25" s="50">
        <f t="shared" si="34"/>
        <v>0</v>
      </c>
      <c r="CG25" s="54"/>
      <c r="CH25" s="55">
        <f t="shared" si="23"/>
        <v>1</v>
      </c>
      <c r="CI25" s="55">
        <f t="shared" si="24"/>
        <v>1</v>
      </c>
      <c r="CJ25" s="55">
        <f t="shared" si="25"/>
        <v>0.8</v>
      </c>
      <c r="CK25" s="55">
        <f t="shared" si="26"/>
        <v>1</v>
      </c>
      <c r="CL25" s="55">
        <f t="shared" si="27"/>
        <v>1</v>
      </c>
      <c r="CM25" s="55">
        <f t="shared" si="28"/>
        <v>1</v>
      </c>
      <c r="CN25" s="55">
        <f t="shared" si="29"/>
        <v>0.67</v>
      </c>
      <c r="CO25" s="55">
        <f t="shared" si="30"/>
        <v>1</v>
      </c>
      <c r="CT25" s="47" t="str">
        <f t="shared" si="35"/>
        <v xml:space="preserve"> </v>
      </c>
      <c r="CU25" s="48" t="str">
        <f t="shared" si="36"/>
        <v xml:space="preserve"> </v>
      </c>
      <c r="CV25" s="48" t="str">
        <f t="shared" si="37"/>
        <v xml:space="preserve"> </v>
      </c>
      <c r="CW25" s="49" t="str">
        <f t="shared" si="38"/>
        <v>•</v>
      </c>
      <c r="CX25" s="47" t="str">
        <f t="shared" si="39"/>
        <v xml:space="preserve"> </v>
      </c>
      <c r="CY25" s="48" t="str">
        <f t="shared" si="40"/>
        <v xml:space="preserve"> </v>
      </c>
      <c r="CZ25" s="48" t="str">
        <f t="shared" si="41"/>
        <v xml:space="preserve"> </v>
      </c>
      <c r="DA25" s="49" t="str">
        <f t="shared" si="42"/>
        <v>•</v>
      </c>
      <c r="DB25" s="48" t="str">
        <f t="shared" si="43"/>
        <v xml:space="preserve"> </v>
      </c>
      <c r="DC25" s="48" t="str">
        <f t="shared" si="44"/>
        <v xml:space="preserve"> </v>
      </c>
      <c r="DD25" s="48" t="str">
        <f t="shared" si="45"/>
        <v>•</v>
      </c>
      <c r="DE25" s="49" t="str">
        <f t="shared" si="46"/>
        <v xml:space="preserve"> </v>
      </c>
      <c r="DF25" s="47" t="str">
        <f t="shared" si="47"/>
        <v xml:space="preserve"> </v>
      </c>
      <c r="DG25" s="48" t="str">
        <f t="shared" si="48"/>
        <v xml:space="preserve"> </v>
      </c>
      <c r="DH25" s="48" t="str">
        <f t="shared" si="49"/>
        <v xml:space="preserve"> </v>
      </c>
      <c r="DI25" s="49" t="str">
        <f t="shared" si="50"/>
        <v>•</v>
      </c>
      <c r="DJ25" s="47" t="str">
        <f t="shared" si="51"/>
        <v xml:space="preserve"> </v>
      </c>
      <c r="DK25" s="48" t="str">
        <f t="shared" si="52"/>
        <v xml:space="preserve"> </v>
      </c>
      <c r="DL25" s="48" t="str">
        <f t="shared" si="53"/>
        <v xml:space="preserve"> </v>
      </c>
      <c r="DM25" s="49" t="str">
        <f t="shared" si="54"/>
        <v>•</v>
      </c>
      <c r="DN25" s="48" t="str">
        <f t="shared" si="55"/>
        <v xml:space="preserve"> </v>
      </c>
      <c r="DO25" s="48" t="str">
        <f t="shared" si="56"/>
        <v xml:space="preserve"> </v>
      </c>
      <c r="DP25" s="48" t="str">
        <f t="shared" si="57"/>
        <v xml:space="preserve"> </v>
      </c>
      <c r="DQ25" s="49" t="str">
        <f t="shared" si="58"/>
        <v>•</v>
      </c>
      <c r="DR25" s="48" t="str">
        <f t="shared" si="59"/>
        <v xml:space="preserve"> </v>
      </c>
      <c r="DS25" s="48" t="str">
        <f t="shared" si="60"/>
        <v>•</v>
      </c>
      <c r="DT25" s="48" t="str">
        <f t="shared" si="61"/>
        <v xml:space="preserve"> </v>
      </c>
      <c r="DU25" s="49" t="str">
        <f t="shared" si="62"/>
        <v xml:space="preserve"> </v>
      </c>
      <c r="DV25" s="48" t="str">
        <f t="shared" si="63"/>
        <v xml:space="preserve"> </v>
      </c>
      <c r="DW25" s="48" t="str">
        <f t="shared" si="64"/>
        <v xml:space="preserve"> </v>
      </c>
      <c r="DX25" s="48" t="str">
        <f t="shared" si="65"/>
        <v xml:space="preserve"> </v>
      </c>
      <c r="DY25" s="49" t="str">
        <f t="shared" si="66"/>
        <v>•</v>
      </c>
      <c r="DZ25" s="48" t="str">
        <f t="shared" si="67"/>
        <v>•</v>
      </c>
      <c r="EA25" s="48" t="str">
        <f t="shared" si="68"/>
        <v xml:space="preserve"> </v>
      </c>
      <c r="EB25" s="48" t="str">
        <f t="shared" si="69"/>
        <v xml:space="preserve"> </v>
      </c>
      <c r="EC25" s="49" t="str">
        <f t="shared" si="70"/>
        <v xml:space="preserve"> </v>
      </c>
      <c r="ED25" s="48" t="str">
        <f t="shared" si="71"/>
        <v>•</v>
      </c>
      <c r="EE25" s="48" t="str">
        <f t="shared" si="72"/>
        <v xml:space="preserve"> </v>
      </c>
      <c r="EF25" s="48" t="str">
        <f t="shared" si="73"/>
        <v xml:space="preserve"> </v>
      </c>
      <c r="EG25" s="49" t="str">
        <f t="shared" si="74"/>
        <v xml:space="preserve"> </v>
      </c>
      <c r="EH25" s="48" t="str">
        <f t="shared" si="75"/>
        <v>•</v>
      </c>
      <c r="EI25" s="48" t="str">
        <f t="shared" si="76"/>
        <v xml:space="preserve"> </v>
      </c>
      <c r="EJ25" s="48" t="str">
        <f t="shared" si="77"/>
        <v xml:space="preserve"> </v>
      </c>
      <c r="EK25" s="49" t="str">
        <f t="shared" si="78"/>
        <v xml:space="preserve"> </v>
      </c>
      <c r="EL25" s="48"/>
      <c r="EM25" s="48"/>
    </row>
    <row r="26" spans="1:143" ht="12.75" customHeight="1" x14ac:dyDescent="0.2">
      <c r="A26" s="121" t="str">
        <f>IF(Summary!B20="","",Summary!B20)</f>
        <v>ROL</v>
      </c>
      <c r="B26" s="121" t="str">
        <f>IF(Summary!C20="","",Summary!C20)</f>
        <v>10SPH02</v>
      </c>
      <c r="C26" s="121" t="str">
        <f>IF(Summary!D20="","",Summary!D20)</f>
        <v>STU0018</v>
      </c>
      <c r="D26" s="136" t="str">
        <f>IF(Summary!E20="","",Summary!E20)</f>
        <v>Student 18</v>
      </c>
      <c r="E26" s="137" t="s">
        <v>30</v>
      </c>
      <c r="F26" s="137" t="s">
        <v>32</v>
      </c>
      <c r="G26" s="137" t="s">
        <v>40</v>
      </c>
      <c r="H26" s="137" t="s">
        <v>30</v>
      </c>
      <c r="I26" s="137" t="s">
        <v>36</v>
      </c>
      <c r="J26" s="137" t="s">
        <v>30</v>
      </c>
      <c r="K26" s="137" t="s">
        <v>32</v>
      </c>
      <c r="L26" s="137" t="s">
        <v>36</v>
      </c>
      <c r="M26" s="137" t="s">
        <v>30</v>
      </c>
      <c r="N26" s="137" t="s">
        <v>40</v>
      </c>
      <c r="O26" s="137" t="s">
        <v>32</v>
      </c>
      <c r="P26" s="137" t="s">
        <v>36</v>
      </c>
      <c r="Q26" s="137">
        <v>2</v>
      </c>
      <c r="R26" s="137">
        <v>2</v>
      </c>
      <c r="S26" s="137">
        <v>1</v>
      </c>
      <c r="T26" s="137">
        <v>0</v>
      </c>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c r="AR26" s="137"/>
      <c r="AS26" s="137"/>
      <c r="AT26" s="137">
        <v>-1</v>
      </c>
      <c r="AU26" s="137">
        <v>0</v>
      </c>
      <c r="AV26" s="48">
        <f t="shared" si="31"/>
        <v>27</v>
      </c>
      <c r="AW26" s="80"/>
      <c r="AX26" s="91" t="str">
        <f t="shared" si="18"/>
        <v xml:space="preserve">A great effort Student 18. You have demonstrated some understanding of the content covered in the vectors and motion topics. 
</v>
      </c>
      <c r="AY26" s="92" t="str">
        <f t="shared" si="32"/>
        <v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remember to read questions carefully and that constant velocity means a = 0.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26" s="90" t="s">
        <v>264</v>
      </c>
      <c r="BA26" s="175" t="s">
        <v>180</v>
      </c>
      <c r="BB26" s="64" t="str">
        <f>LOOKUP(BG26,Grading!$A$16:$A$22,Grading!$E$16:$E$22)</f>
        <v xml:space="preserve">I encourage you to revise any areas suggested above and seek help as often as required in order to prepare for future topics and lay a solid foundation for Units 3/4 Physics. </v>
      </c>
      <c r="BC26" s="65" t="str">
        <f>IF(BA26="none required",Grading!$A$27,Grading!$A$26)</f>
        <v xml:space="preserve">Please review the solutions thoroughly, complete any re-do questions (details below) and show these to me within the next week. Please let me know if you have any questions. </v>
      </c>
      <c r="BD26" s="61"/>
      <c r="BE26" s="138">
        <f t="shared" si="33"/>
        <v>10</v>
      </c>
      <c r="BF26" s="120">
        <f t="shared" si="19"/>
        <v>0.37</v>
      </c>
      <c r="BG26" s="120">
        <f t="shared" si="20"/>
        <v>0.37</v>
      </c>
      <c r="BH26" s="121" t="str">
        <f t="shared" si="21"/>
        <v>UG</v>
      </c>
      <c r="BI26" s="77" t="str">
        <f>IF(Summary!F20="","",Summary!F20)</f>
        <v>Student 18</v>
      </c>
      <c r="BJ26" s="62"/>
      <c r="BL26" s="98"/>
      <c r="BM26" s="98"/>
      <c r="BN26" s="98"/>
      <c r="BR26" s="35"/>
      <c r="BS26" s="34" t="s">
        <v>92</v>
      </c>
      <c r="BV26" s="50">
        <f t="shared" si="34"/>
        <v>1</v>
      </c>
      <c r="BW26" s="50">
        <f t="shared" si="34"/>
        <v>0</v>
      </c>
      <c r="BX26" s="50">
        <f t="shared" si="34"/>
        <v>2</v>
      </c>
      <c r="BY26" s="50">
        <f t="shared" si="34"/>
        <v>2</v>
      </c>
      <c r="BZ26" s="50">
        <f t="shared" si="34"/>
        <v>2</v>
      </c>
      <c r="CA26" s="50">
        <f t="shared" si="34"/>
        <v>2</v>
      </c>
      <c r="CB26" s="50">
        <f t="shared" si="34"/>
        <v>0</v>
      </c>
      <c r="CC26" s="50">
        <f t="shared" si="34"/>
        <v>2</v>
      </c>
      <c r="CD26" s="50">
        <f t="shared" si="34"/>
        <v>0</v>
      </c>
      <c r="CE26" s="50">
        <f t="shared" si="34"/>
        <v>0</v>
      </c>
      <c r="CF26" s="50">
        <f t="shared" si="34"/>
        <v>0</v>
      </c>
      <c r="CG26" s="54"/>
      <c r="CH26" s="55">
        <f t="shared" si="23"/>
        <v>0.5</v>
      </c>
      <c r="CI26" s="55">
        <f t="shared" si="24"/>
        <v>0</v>
      </c>
      <c r="CJ26" s="55">
        <f t="shared" si="25"/>
        <v>0.4</v>
      </c>
      <c r="CK26" s="55">
        <f t="shared" si="26"/>
        <v>0.5</v>
      </c>
      <c r="CL26" s="55">
        <f t="shared" si="27"/>
        <v>1</v>
      </c>
      <c r="CM26" s="55">
        <f t="shared" si="28"/>
        <v>0.28999999999999998</v>
      </c>
      <c r="CN26" s="55">
        <f t="shared" si="29"/>
        <v>0</v>
      </c>
      <c r="CO26" s="55">
        <f t="shared" si="30"/>
        <v>0.67</v>
      </c>
      <c r="CT26" s="47" t="str">
        <f t="shared" si="35"/>
        <v xml:space="preserve"> </v>
      </c>
      <c r="CU26" s="48" t="str">
        <f t="shared" si="36"/>
        <v>•</v>
      </c>
      <c r="CV26" s="48" t="str">
        <f t="shared" si="37"/>
        <v xml:space="preserve"> </v>
      </c>
      <c r="CW26" s="49" t="str">
        <f t="shared" si="38"/>
        <v xml:space="preserve"> </v>
      </c>
      <c r="CX26" s="47" t="str">
        <f t="shared" si="39"/>
        <v>•</v>
      </c>
      <c r="CY26" s="48" t="str">
        <f t="shared" si="40"/>
        <v xml:space="preserve"> </v>
      </c>
      <c r="CZ26" s="48" t="str">
        <f t="shared" si="41"/>
        <v xml:space="preserve"> </v>
      </c>
      <c r="DA26" s="49" t="str">
        <f t="shared" si="42"/>
        <v xml:space="preserve"> </v>
      </c>
      <c r="DB26" s="48" t="str">
        <f t="shared" si="43"/>
        <v>•</v>
      </c>
      <c r="DC26" s="48" t="str">
        <f t="shared" si="44"/>
        <v xml:space="preserve"> </v>
      </c>
      <c r="DD26" s="48" t="str">
        <f t="shared" si="45"/>
        <v xml:space="preserve"> </v>
      </c>
      <c r="DE26" s="49" t="str">
        <f t="shared" si="46"/>
        <v xml:space="preserve"> </v>
      </c>
      <c r="DF26" s="47" t="str">
        <f t="shared" si="47"/>
        <v xml:space="preserve"> </v>
      </c>
      <c r="DG26" s="48" t="str">
        <f t="shared" si="48"/>
        <v>•</v>
      </c>
      <c r="DH26" s="48" t="str">
        <f t="shared" si="49"/>
        <v xml:space="preserve"> </v>
      </c>
      <c r="DI26" s="49" t="str">
        <f t="shared" si="50"/>
        <v xml:space="preserve"> </v>
      </c>
      <c r="DJ26" s="47" t="str">
        <f t="shared" si="51"/>
        <v xml:space="preserve"> </v>
      </c>
      <c r="DK26" s="48" t="str">
        <f t="shared" si="52"/>
        <v xml:space="preserve"> </v>
      </c>
      <c r="DL26" s="48" t="str">
        <f t="shared" si="53"/>
        <v xml:space="preserve"> </v>
      </c>
      <c r="DM26" s="49" t="str">
        <f t="shared" si="54"/>
        <v>•</v>
      </c>
      <c r="DN26" s="48" t="str">
        <f t="shared" si="55"/>
        <v>•</v>
      </c>
      <c r="DO26" s="48" t="str">
        <f t="shared" si="56"/>
        <v xml:space="preserve"> </v>
      </c>
      <c r="DP26" s="48" t="str">
        <f t="shared" si="57"/>
        <v xml:space="preserve"> </v>
      </c>
      <c r="DQ26" s="49" t="str">
        <f t="shared" si="58"/>
        <v xml:space="preserve"> </v>
      </c>
      <c r="DR26" s="48" t="str">
        <f t="shared" si="59"/>
        <v>•</v>
      </c>
      <c r="DS26" s="48" t="str">
        <f t="shared" si="60"/>
        <v xml:space="preserve"> </v>
      </c>
      <c r="DT26" s="48" t="str">
        <f t="shared" si="61"/>
        <v xml:space="preserve"> </v>
      </c>
      <c r="DU26" s="49" t="str">
        <f t="shared" si="62"/>
        <v xml:space="preserve"> </v>
      </c>
      <c r="DV26" s="48" t="str">
        <f t="shared" si="63"/>
        <v xml:space="preserve"> </v>
      </c>
      <c r="DW26" s="48" t="str">
        <f t="shared" si="64"/>
        <v>•</v>
      </c>
      <c r="DX26" s="48" t="str">
        <f t="shared" si="65"/>
        <v xml:space="preserve"> </v>
      </c>
      <c r="DY26" s="49" t="str">
        <f t="shared" si="66"/>
        <v xml:space="preserve"> </v>
      </c>
      <c r="DZ26" s="48" t="str">
        <f t="shared" si="67"/>
        <v>•</v>
      </c>
      <c r="EA26" s="48" t="str">
        <f t="shared" si="68"/>
        <v xml:space="preserve"> </v>
      </c>
      <c r="EB26" s="48" t="str">
        <f t="shared" si="69"/>
        <v xml:space="preserve"> </v>
      </c>
      <c r="EC26" s="49" t="str">
        <f t="shared" si="70"/>
        <v xml:space="preserve"> </v>
      </c>
      <c r="ED26" s="48" t="str">
        <f t="shared" si="71"/>
        <v>•</v>
      </c>
      <c r="EE26" s="48" t="str">
        <f t="shared" si="72"/>
        <v xml:space="preserve"> </v>
      </c>
      <c r="EF26" s="48" t="str">
        <f t="shared" si="73"/>
        <v xml:space="preserve"> </v>
      </c>
      <c r="EG26" s="49" t="str">
        <f t="shared" si="74"/>
        <v xml:space="preserve"> </v>
      </c>
      <c r="EH26" s="48" t="str">
        <f t="shared" si="75"/>
        <v>•</v>
      </c>
      <c r="EI26" s="48" t="str">
        <f t="shared" si="76"/>
        <v xml:space="preserve"> </v>
      </c>
      <c r="EJ26" s="48" t="str">
        <f t="shared" si="77"/>
        <v xml:space="preserve"> </v>
      </c>
      <c r="EK26" s="49" t="str">
        <f t="shared" si="78"/>
        <v xml:space="preserve"> </v>
      </c>
      <c r="EL26" s="48"/>
      <c r="EM26" s="48"/>
    </row>
    <row r="27" spans="1:143" ht="12.75" customHeight="1" x14ac:dyDescent="0.2">
      <c r="A27" s="121" t="str">
        <f>IF(Summary!B21="","",Summary!B21)</f>
        <v>ROL</v>
      </c>
      <c r="B27" s="121" t="str">
        <f>IF(Summary!C21="","",Summary!C21)</f>
        <v>10SPH02</v>
      </c>
      <c r="C27" s="121" t="str">
        <f>IF(Summary!D21="","",Summary!D21)</f>
        <v>STU0019</v>
      </c>
      <c r="D27" s="136" t="str">
        <f>IF(Summary!E21="","",Summary!E21)</f>
        <v>Student 19</v>
      </c>
      <c r="E27" s="137" t="s">
        <v>30</v>
      </c>
      <c r="F27" s="137">
        <v>0</v>
      </c>
      <c r="G27" s="137" t="s">
        <v>36</v>
      </c>
      <c r="H27" s="137" t="s">
        <v>40</v>
      </c>
      <c r="I27" s="137" t="s">
        <v>36</v>
      </c>
      <c r="J27" s="137" t="s">
        <v>30</v>
      </c>
      <c r="K27" s="137" t="s">
        <v>36</v>
      </c>
      <c r="L27" s="137" t="s">
        <v>40</v>
      </c>
      <c r="M27" s="137" t="s">
        <v>36</v>
      </c>
      <c r="N27" s="137" t="s">
        <v>40</v>
      </c>
      <c r="O27" s="137" t="s">
        <v>36</v>
      </c>
      <c r="P27" s="137" t="s">
        <v>40</v>
      </c>
      <c r="Q27" s="137">
        <v>5</v>
      </c>
      <c r="R27" s="137">
        <v>1</v>
      </c>
      <c r="S27" s="137">
        <v>2</v>
      </c>
      <c r="T27" s="137">
        <v>2</v>
      </c>
      <c r="U27" s="137"/>
      <c r="V27" s="137"/>
      <c r="W27" s="137"/>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v>-1</v>
      </c>
      <c r="AU27" s="137">
        <v>-1</v>
      </c>
      <c r="AV27" s="48">
        <f t="shared" si="31"/>
        <v>27</v>
      </c>
      <c r="AW27" s="80"/>
      <c r="AX27" s="91" t="str">
        <f t="shared" si="18"/>
        <v xml:space="preserve">Well done Student 19. You have demonstrated a good understanding of the content covered in the vectors and motion topics. 
</v>
      </c>
      <c r="AY27" s="92" t="str">
        <f t="shared" si="32"/>
        <v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remember that the change in velocity is found using Δv = v - u. Before you begin solving motion problems, remember to define the positive direction and identify the known quantities carefully so that the correct values and signs are used in your calculations.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27" s="90" t="s">
        <v>349</v>
      </c>
      <c r="BA27" s="175" t="s">
        <v>182</v>
      </c>
      <c r="BB27" s="64" t="str">
        <f>LOOKUP(BG27,Grading!$A$16:$A$22,Grading!$E$16:$E$22)</f>
        <v xml:space="preserve">I encourage you to revise any areas suggested above and seek help as often as required in order to prepare for future topics and lay a solid foundation for Units 3/4 Physics. </v>
      </c>
      <c r="BC27" s="65" t="str">
        <f>IF(BA27="none required",Grading!$A$27,Grading!$A$26)</f>
        <v xml:space="preserve">Please review the solutions thoroughly, complete any re-do questions (details below) and show these to me within the next week. Please let me know if you have any questions. </v>
      </c>
      <c r="BD27" s="61"/>
      <c r="BE27" s="138">
        <f t="shared" si="33"/>
        <v>18</v>
      </c>
      <c r="BF27" s="120">
        <f t="shared" si="19"/>
        <v>0.67</v>
      </c>
      <c r="BG27" s="120">
        <f t="shared" si="20"/>
        <v>0.67</v>
      </c>
      <c r="BH27" s="121" t="str">
        <f t="shared" si="21"/>
        <v>C+</v>
      </c>
      <c r="BI27" s="77" t="str">
        <f>IF(Summary!F21="","",Summary!F21)</f>
        <v>Student 19</v>
      </c>
      <c r="BJ27" s="62"/>
      <c r="BL27" s="98"/>
      <c r="BM27" s="98"/>
      <c r="BN27" s="98"/>
      <c r="BR27" s="35"/>
      <c r="BS27" s="34" t="s">
        <v>92</v>
      </c>
      <c r="BV27" s="50">
        <f t="shared" si="34"/>
        <v>2</v>
      </c>
      <c r="BW27" s="50">
        <f t="shared" si="34"/>
        <v>1</v>
      </c>
      <c r="BX27" s="50">
        <f t="shared" si="34"/>
        <v>2</v>
      </c>
      <c r="BY27" s="50">
        <f t="shared" si="34"/>
        <v>4</v>
      </c>
      <c r="BZ27" s="50">
        <f t="shared" si="34"/>
        <v>1</v>
      </c>
      <c r="CA27" s="50">
        <f t="shared" si="34"/>
        <v>6</v>
      </c>
      <c r="CB27" s="50">
        <f t="shared" si="34"/>
        <v>2</v>
      </c>
      <c r="CC27" s="50">
        <f t="shared" si="34"/>
        <v>2</v>
      </c>
      <c r="CD27" s="50">
        <f t="shared" si="34"/>
        <v>0</v>
      </c>
      <c r="CE27" s="50">
        <f t="shared" si="34"/>
        <v>0</v>
      </c>
      <c r="CF27" s="50">
        <f t="shared" si="34"/>
        <v>0</v>
      </c>
      <c r="CG27" s="54"/>
      <c r="CH27" s="55">
        <f t="shared" si="23"/>
        <v>1</v>
      </c>
      <c r="CI27" s="55">
        <f t="shared" si="24"/>
        <v>1</v>
      </c>
      <c r="CJ27" s="55">
        <f t="shared" si="25"/>
        <v>0.4</v>
      </c>
      <c r="CK27" s="55">
        <f t="shared" si="26"/>
        <v>1</v>
      </c>
      <c r="CL27" s="55">
        <f t="shared" si="27"/>
        <v>0.5</v>
      </c>
      <c r="CM27" s="55">
        <f t="shared" si="28"/>
        <v>0.86</v>
      </c>
      <c r="CN27" s="55">
        <f t="shared" si="29"/>
        <v>0.67</v>
      </c>
      <c r="CO27" s="55">
        <f t="shared" si="30"/>
        <v>0.67</v>
      </c>
      <c r="CT27" s="47" t="str">
        <f t="shared" si="35"/>
        <v xml:space="preserve"> </v>
      </c>
      <c r="CU27" s="48" t="str">
        <f t="shared" si="36"/>
        <v xml:space="preserve"> </v>
      </c>
      <c r="CV27" s="48" t="str">
        <f t="shared" si="37"/>
        <v xml:space="preserve"> </v>
      </c>
      <c r="CW27" s="49" t="str">
        <f t="shared" si="38"/>
        <v>•</v>
      </c>
      <c r="CX27" s="47" t="str">
        <f t="shared" si="39"/>
        <v xml:space="preserve"> </v>
      </c>
      <c r="CY27" s="48" t="str">
        <f t="shared" si="40"/>
        <v xml:space="preserve"> </v>
      </c>
      <c r="CZ27" s="48" t="str">
        <f t="shared" si="41"/>
        <v xml:space="preserve"> </v>
      </c>
      <c r="DA27" s="49" t="str">
        <f t="shared" si="42"/>
        <v>•</v>
      </c>
      <c r="DB27" s="48" t="str">
        <f t="shared" si="43"/>
        <v>•</v>
      </c>
      <c r="DC27" s="48" t="str">
        <f t="shared" si="44"/>
        <v xml:space="preserve"> </v>
      </c>
      <c r="DD27" s="48" t="str">
        <f t="shared" si="45"/>
        <v xml:space="preserve"> </v>
      </c>
      <c r="DE27" s="49" t="str">
        <f t="shared" si="46"/>
        <v xml:space="preserve"> </v>
      </c>
      <c r="DF27" s="47" t="str">
        <f t="shared" si="47"/>
        <v xml:space="preserve"> </v>
      </c>
      <c r="DG27" s="48" t="str">
        <f t="shared" si="48"/>
        <v xml:space="preserve"> </v>
      </c>
      <c r="DH27" s="48" t="str">
        <f t="shared" si="49"/>
        <v xml:space="preserve"> </v>
      </c>
      <c r="DI27" s="49" t="str">
        <f t="shared" si="50"/>
        <v>•</v>
      </c>
      <c r="DJ27" s="47" t="str">
        <f t="shared" si="51"/>
        <v xml:space="preserve"> </v>
      </c>
      <c r="DK27" s="48" t="str">
        <f t="shared" si="52"/>
        <v>•</v>
      </c>
      <c r="DL27" s="48" t="str">
        <f t="shared" si="53"/>
        <v xml:space="preserve"> </v>
      </c>
      <c r="DM27" s="49" t="str">
        <f t="shared" si="54"/>
        <v xml:space="preserve"> </v>
      </c>
      <c r="DN27" s="48" t="str">
        <f t="shared" si="55"/>
        <v xml:space="preserve"> </v>
      </c>
      <c r="DO27" s="48" t="str">
        <f t="shared" si="56"/>
        <v xml:space="preserve"> </v>
      </c>
      <c r="DP27" s="48" t="str">
        <f t="shared" si="57"/>
        <v>•</v>
      </c>
      <c r="DQ27" s="49" t="str">
        <f t="shared" si="58"/>
        <v xml:space="preserve"> </v>
      </c>
      <c r="DR27" s="48" t="str">
        <f t="shared" si="59"/>
        <v xml:space="preserve"> </v>
      </c>
      <c r="DS27" s="48" t="str">
        <f t="shared" si="60"/>
        <v>•</v>
      </c>
      <c r="DT27" s="48" t="str">
        <f t="shared" si="61"/>
        <v xml:space="preserve"> </v>
      </c>
      <c r="DU27" s="49" t="str">
        <f t="shared" si="62"/>
        <v xml:space="preserve"> </v>
      </c>
      <c r="DV27" s="48" t="str">
        <f t="shared" si="63"/>
        <v xml:space="preserve"> </v>
      </c>
      <c r="DW27" s="48" t="str">
        <f t="shared" si="64"/>
        <v>•</v>
      </c>
      <c r="DX27" s="48" t="str">
        <f t="shared" si="65"/>
        <v xml:space="preserve"> </v>
      </c>
      <c r="DY27" s="49" t="str">
        <f t="shared" si="66"/>
        <v xml:space="preserve"> </v>
      </c>
      <c r="DZ27" s="48" t="str">
        <f t="shared" si="67"/>
        <v>•</v>
      </c>
      <c r="EA27" s="48" t="str">
        <f t="shared" si="68"/>
        <v xml:space="preserve"> </v>
      </c>
      <c r="EB27" s="48" t="str">
        <f t="shared" si="69"/>
        <v xml:space="preserve"> </v>
      </c>
      <c r="EC27" s="49" t="str">
        <f t="shared" si="70"/>
        <v xml:space="preserve"> </v>
      </c>
      <c r="ED27" s="48" t="str">
        <f t="shared" si="71"/>
        <v>•</v>
      </c>
      <c r="EE27" s="48" t="str">
        <f t="shared" si="72"/>
        <v xml:space="preserve"> </v>
      </c>
      <c r="EF27" s="48" t="str">
        <f t="shared" si="73"/>
        <v xml:space="preserve"> </v>
      </c>
      <c r="EG27" s="49" t="str">
        <f t="shared" si="74"/>
        <v xml:space="preserve"> </v>
      </c>
      <c r="EH27" s="48" t="str">
        <f t="shared" si="75"/>
        <v>•</v>
      </c>
      <c r="EI27" s="48" t="str">
        <f t="shared" si="76"/>
        <v xml:space="preserve"> </v>
      </c>
      <c r="EJ27" s="48" t="str">
        <f t="shared" si="77"/>
        <v xml:space="preserve"> </v>
      </c>
      <c r="EK27" s="49" t="str">
        <f t="shared" si="78"/>
        <v xml:space="preserve"> </v>
      </c>
      <c r="EL27" s="48"/>
      <c r="EM27" s="48"/>
    </row>
    <row r="28" spans="1:143" ht="12.75" customHeight="1" x14ac:dyDescent="0.2">
      <c r="A28" s="121" t="str">
        <f>IF(Summary!B22="","",Summary!B22)</f>
        <v>ROL</v>
      </c>
      <c r="B28" s="121" t="str">
        <f>IF(Summary!C22="","",Summary!C22)</f>
        <v>10SPH02</v>
      </c>
      <c r="C28" s="121" t="str">
        <f>IF(Summary!D22="","",Summary!D22)</f>
        <v>STU0020</v>
      </c>
      <c r="D28" s="136" t="str">
        <f>IF(Summary!E22="","",Summary!E22)</f>
        <v>Student 20</v>
      </c>
      <c r="E28" s="137" t="s">
        <v>30</v>
      </c>
      <c r="F28" s="137" t="s">
        <v>32</v>
      </c>
      <c r="G28" s="137" t="s">
        <v>36</v>
      </c>
      <c r="H28" s="137" t="s">
        <v>40</v>
      </c>
      <c r="I28" s="137" t="s">
        <v>36</v>
      </c>
      <c r="J28" s="137" t="s">
        <v>30</v>
      </c>
      <c r="K28" s="137" t="s">
        <v>30</v>
      </c>
      <c r="L28" s="137" t="s">
        <v>40</v>
      </c>
      <c r="M28" s="137" t="s">
        <v>40</v>
      </c>
      <c r="N28" s="137" t="s">
        <v>40</v>
      </c>
      <c r="O28" s="137" t="s">
        <v>32</v>
      </c>
      <c r="P28" s="137" t="s">
        <v>40</v>
      </c>
      <c r="Q28" s="137">
        <v>6</v>
      </c>
      <c r="R28" s="137">
        <v>4</v>
      </c>
      <c r="S28" s="137">
        <v>1</v>
      </c>
      <c r="T28" s="137">
        <v>0</v>
      </c>
      <c r="U28" s="137"/>
      <c r="V28" s="137"/>
      <c r="W28" s="137"/>
      <c r="X28" s="137"/>
      <c r="Y28" s="137"/>
      <c r="Z28" s="137"/>
      <c r="AA28" s="137"/>
      <c r="AB28" s="137"/>
      <c r="AC28" s="137"/>
      <c r="AD28" s="137"/>
      <c r="AE28" s="137"/>
      <c r="AF28" s="137"/>
      <c r="AG28" s="137"/>
      <c r="AH28" s="137"/>
      <c r="AI28" s="137"/>
      <c r="AJ28" s="137"/>
      <c r="AK28" s="137"/>
      <c r="AL28" s="137"/>
      <c r="AM28" s="137"/>
      <c r="AN28" s="137"/>
      <c r="AO28" s="137"/>
      <c r="AP28" s="137"/>
      <c r="AQ28" s="137"/>
      <c r="AR28" s="137"/>
      <c r="AS28" s="137"/>
      <c r="AT28" s="137">
        <v>-1</v>
      </c>
      <c r="AU28" s="137">
        <v>0</v>
      </c>
      <c r="AV28" s="48">
        <f t="shared" si="31"/>
        <v>27</v>
      </c>
      <c r="AW28" s="80"/>
      <c r="AX28" s="91" t="str">
        <f t="shared" si="18"/>
        <v xml:space="preserve">Well done Student 20. You have demonstrated a very good understanding of the content covered in the vectors and motion topics. 
</v>
      </c>
      <c r="AY28" s="92" t="str">
        <f t="shared" si="32"/>
        <v xml:space="preserve">As in Q1, you are adding vectors well in 1 dimension and considering vector directions effectively. 
As in Q2, you are analysing vertical motion problems effectively.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you are correctly finding acceleration from the gradient of a velocity-time graph and showing your working clearly. You are stating vector quantities with their direction as required. Remember to include directions with all vector quantities. 
As in Q13b, you are correctly finding displacement as the area under of a velocity-time graph and showing your working clearly.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28" s="90" t="s">
        <v>265</v>
      </c>
      <c r="BA28" s="175" t="s">
        <v>171</v>
      </c>
      <c r="BB28" s="64" t="str">
        <f>LOOKUP(BG28,Grading!$A$16:$A$22,Grading!$E$16:$E$22)</f>
        <v xml:space="preserve">I encourage you to revise any areas suggested above and seek help as often as required in order to prepare for future topics and lay a solid foundation for Units 3/4 Physics. </v>
      </c>
      <c r="BC28" s="65" t="str">
        <f>IF(BA28="none required",Grading!$A$27,Grading!$A$26)</f>
        <v xml:space="preserve">Please review the solutions thoroughly, complete any re-do questions (details below) and show these to me within the next week. Please let me know if you have any questions. </v>
      </c>
      <c r="BD28" s="61"/>
      <c r="BE28" s="138">
        <f t="shared" si="33"/>
        <v>20</v>
      </c>
      <c r="BF28" s="120">
        <f t="shared" si="19"/>
        <v>0.74</v>
      </c>
      <c r="BG28" s="120">
        <f t="shared" si="20"/>
        <v>0.74</v>
      </c>
      <c r="BH28" s="121" t="str">
        <f t="shared" si="21"/>
        <v>B</v>
      </c>
      <c r="BI28" s="77" t="str">
        <f>IF(Summary!F22="","",Summary!F22)</f>
        <v>Student 20</v>
      </c>
      <c r="BJ28" s="62"/>
      <c r="BL28" s="98"/>
      <c r="BM28" s="98"/>
      <c r="BN28" s="98"/>
      <c r="BR28" s="35"/>
      <c r="BS28" s="34" t="s">
        <v>92</v>
      </c>
      <c r="BV28" s="50">
        <f t="shared" si="34"/>
        <v>2</v>
      </c>
      <c r="BW28" s="50">
        <f t="shared" si="34"/>
        <v>0</v>
      </c>
      <c r="BX28" s="50">
        <f t="shared" si="34"/>
        <v>5</v>
      </c>
      <c r="BY28" s="50">
        <f t="shared" si="34"/>
        <v>3</v>
      </c>
      <c r="BZ28" s="50">
        <f t="shared" si="34"/>
        <v>2</v>
      </c>
      <c r="CA28" s="50">
        <f t="shared" si="34"/>
        <v>6</v>
      </c>
      <c r="CB28" s="50">
        <f t="shared" si="34"/>
        <v>0</v>
      </c>
      <c r="CC28" s="50">
        <f t="shared" si="34"/>
        <v>3</v>
      </c>
      <c r="CD28" s="50">
        <f t="shared" si="34"/>
        <v>0</v>
      </c>
      <c r="CE28" s="50">
        <f t="shared" si="34"/>
        <v>0</v>
      </c>
      <c r="CF28" s="50">
        <f t="shared" si="34"/>
        <v>0</v>
      </c>
      <c r="CG28" s="54"/>
      <c r="CH28" s="55">
        <f t="shared" ref="CH28:CO33" si="79">ROUND(BV28/BV$4,2)</f>
        <v>1</v>
      </c>
      <c r="CI28" s="55">
        <f t="shared" si="79"/>
        <v>0</v>
      </c>
      <c r="CJ28" s="55">
        <f t="shared" si="79"/>
        <v>1</v>
      </c>
      <c r="CK28" s="55">
        <f t="shared" si="79"/>
        <v>0.75</v>
      </c>
      <c r="CL28" s="55">
        <f t="shared" si="79"/>
        <v>1</v>
      </c>
      <c r="CM28" s="55">
        <f t="shared" si="79"/>
        <v>0.86</v>
      </c>
      <c r="CN28" s="55">
        <f t="shared" si="79"/>
        <v>0</v>
      </c>
      <c r="CO28" s="55">
        <f t="shared" si="79"/>
        <v>1</v>
      </c>
      <c r="CT28" s="47" t="str">
        <f t="shared" si="35"/>
        <v xml:space="preserve"> </v>
      </c>
      <c r="CU28" s="48" t="str">
        <f t="shared" si="36"/>
        <v xml:space="preserve"> </v>
      </c>
      <c r="CV28" s="48" t="str">
        <f t="shared" si="37"/>
        <v xml:space="preserve"> </v>
      </c>
      <c r="CW28" s="49" t="str">
        <f t="shared" si="38"/>
        <v>•</v>
      </c>
      <c r="CX28" s="47" t="str">
        <f t="shared" si="39"/>
        <v>•</v>
      </c>
      <c r="CY28" s="48" t="str">
        <f t="shared" si="40"/>
        <v xml:space="preserve"> </v>
      </c>
      <c r="CZ28" s="48" t="str">
        <f t="shared" si="41"/>
        <v xml:space="preserve"> </v>
      </c>
      <c r="DA28" s="49" t="str">
        <f t="shared" si="42"/>
        <v xml:space="preserve"> </v>
      </c>
      <c r="DB28" s="48" t="str">
        <f t="shared" si="43"/>
        <v xml:space="preserve"> </v>
      </c>
      <c r="DC28" s="48" t="str">
        <f t="shared" si="44"/>
        <v xml:space="preserve"> </v>
      </c>
      <c r="DD28" s="48" t="str">
        <f t="shared" si="45"/>
        <v xml:space="preserve"> </v>
      </c>
      <c r="DE28" s="49" t="str">
        <f t="shared" si="46"/>
        <v>•</v>
      </c>
      <c r="DF28" s="47" t="str">
        <f t="shared" si="47"/>
        <v xml:space="preserve"> </v>
      </c>
      <c r="DG28" s="48" t="str">
        <f t="shared" si="48"/>
        <v xml:space="preserve"> </v>
      </c>
      <c r="DH28" s="48" t="str">
        <f t="shared" si="49"/>
        <v>•</v>
      </c>
      <c r="DI28" s="49" t="str">
        <f t="shared" si="50"/>
        <v xml:space="preserve"> </v>
      </c>
      <c r="DJ28" s="47" t="str">
        <f t="shared" si="51"/>
        <v xml:space="preserve"> </v>
      </c>
      <c r="DK28" s="48" t="str">
        <f t="shared" si="52"/>
        <v xml:space="preserve"> </v>
      </c>
      <c r="DL28" s="48" t="str">
        <f t="shared" si="53"/>
        <v xml:space="preserve"> </v>
      </c>
      <c r="DM28" s="49" t="str">
        <f t="shared" si="54"/>
        <v>•</v>
      </c>
      <c r="DN28" s="48" t="str">
        <f t="shared" si="55"/>
        <v xml:space="preserve"> </v>
      </c>
      <c r="DO28" s="48" t="str">
        <f t="shared" si="56"/>
        <v xml:space="preserve"> </v>
      </c>
      <c r="DP28" s="48" t="str">
        <f t="shared" si="57"/>
        <v>•</v>
      </c>
      <c r="DQ28" s="49" t="str">
        <f t="shared" si="58"/>
        <v xml:space="preserve"> </v>
      </c>
      <c r="DR28" s="48" t="str">
        <f t="shared" si="59"/>
        <v>•</v>
      </c>
      <c r="DS28" s="48" t="str">
        <f t="shared" si="60"/>
        <v xml:space="preserve"> </v>
      </c>
      <c r="DT28" s="48" t="str">
        <f t="shared" si="61"/>
        <v xml:space="preserve"> </v>
      </c>
      <c r="DU28" s="49" t="str">
        <f t="shared" si="62"/>
        <v xml:space="preserve"> </v>
      </c>
      <c r="DV28" s="48" t="str">
        <f t="shared" si="63"/>
        <v xml:space="preserve"> </v>
      </c>
      <c r="DW28" s="48" t="str">
        <f t="shared" si="64"/>
        <v xml:space="preserve"> </v>
      </c>
      <c r="DX28" s="48" t="str">
        <f t="shared" si="65"/>
        <v xml:space="preserve"> </v>
      </c>
      <c r="DY28" s="49" t="str">
        <f t="shared" si="66"/>
        <v>•</v>
      </c>
      <c r="DZ28" s="48" t="str">
        <f t="shared" si="67"/>
        <v>•</v>
      </c>
      <c r="EA28" s="48" t="str">
        <f t="shared" si="68"/>
        <v xml:space="preserve"> </v>
      </c>
      <c r="EB28" s="48" t="str">
        <f t="shared" si="69"/>
        <v xml:space="preserve"> </v>
      </c>
      <c r="EC28" s="49" t="str">
        <f t="shared" si="70"/>
        <v xml:space="preserve"> </v>
      </c>
      <c r="ED28" s="48" t="str">
        <f t="shared" si="71"/>
        <v>•</v>
      </c>
      <c r="EE28" s="48" t="str">
        <f t="shared" si="72"/>
        <v xml:space="preserve"> </v>
      </c>
      <c r="EF28" s="48" t="str">
        <f t="shared" si="73"/>
        <v xml:space="preserve"> </v>
      </c>
      <c r="EG28" s="49" t="str">
        <f t="shared" si="74"/>
        <v xml:space="preserve"> </v>
      </c>
      <c r="EH28" s="48" t="str">
        <f t="shared" si="75"/>
        <v>•</v>
      </c>
      <c r="EI28" s="48" t="str">
        <f t="shared" si="76"/>
        <v xml:space="preserve"> </v>
      </c>
      <c r="EJ28" s="48" t="str">
        <f t="shared" si="77"/>
        <v xml:space="preserve"> </v>
      </c>
      <c r="EK28" s="49" t="str">
        <f t="shared" si="78"/>
        <v xml:space="preserve"> </v>
      </c>
    </row>
    <row r="29" spans="1:143" ht="12.75" customHeight="1" x14ac:dyDescent="0.2">
      <c r="A29" s="121" t="str">
        <f>IF(Summary!B23="","",Summary!B23)</f>
        <v>ROL</v>
      </c>
      <c r="B29" s="121" t="str">
        <f>IF(Summary!C23="","",Summary!C23)</f>
        <v>10SPH02</v>
      </c>
      <c r="C29" s="121" t="str">
        <f>IF(Summary!D23="","",Summary!D23)</f>
        <v>STU0021</v>
      </c>
      <c r="D29" s="136" t="str">
        <f>IF(Summary!E23="","",Summary!E23)</f>
        <v>Student 21</v>
      </c>
      <c r="E29" s="137" t="s">
        <v>30</v>
      </c>
      <c r="F29" s="137" t="s">
        <v>32</v>
      </c>
      <c r="G29" s="137" t="s">
        <v>30</v>
      </c>
      <c r="H29" s="137" t="s">
        <v>40</v>
      </c>
      <c r="I29" s="137" t="s">
        <v>36</v>
      </c>
      <c r="J29" s="137" t="s">
        <v>30</v>
      </c>
      <c r="K29" s="137" t="s">
        <v>30</v>
      </c>
      <c r="L29" s="137" t="s">
        <v>32</v>
      </c>
      <c r="M29" s="137" t="s">
        <v>32</v>
      </c>
      <c r="N29" s="137" t="s">
        <v>36</v>
      </c>
      <c r="O29" s="137" t="s">
        <v>40</v>
      </c>
      <c r="P29" s="137" t="s">
        <v>30</v>
      </c>
      <c r="Q29" s="137">
        <v>5</v>
      </c>
      <c r="R29" s="137">
        <v>4</v>
      </c>
      <c r="S29" s="137">
        <v>2</v>
      </c>
      <c r="T29" s="137">
        <v>0</v>
      </c>
      <c r="U29" s="137"/>
      <c r="V29" s="137"/>
      <c r="W29" s="137"/>
      <c r="X29" s="137"/>
      <c r="Y29" s="137"/>
      <c r="Z29" s="137"/>
      <c r="AA29" s="137"/>
      <c r="AB29" s="137"/>
      <c r="AC29" s="137"/>
      <c r="AD29" s="137"/>
      <c r="AE29" s="137"/>
      <c r="AF29" s="137"/>
      <c r="AG29" s="137"/>
      <c r="AH29" s="137"/>
      <c r="AI29" s="137"/>
      <c r="AJ29" s="137"/>
      <c r="AK29" s="137"/>
      <c r="AL29" s="137"/>
      <c r="AM29" s="137"/>
      <c r="AN29" s="137"/>
      <c r="AO29" s="137"/>
      <c r="AP29" s="137"/>
      <c r="AQ29" s="137"/>
      <c r="AR29" s="137"/>
      <c r="AS29" s="137"/>
      <c r="AT29" s="137">
        <v>-1</v>
      </c>
      <c r="AU29" s="137">
        <v>0</v>
      </c>
      <c r="AV29" s="48">
        <f t="shared" si="31"/>
        <v>27</v>
      </c>
      <c r="AW29" s="80"/>
      <c r="AX29" s="91" t="str">
        <f t="shared" si="18"/>
        <v xml:space="preserve">Well done Student 21. You have demonstrated a good foundation in your understanding of the content covered in the vectors and motion topics. 
</v>
      </c>
      <c r="AY29" s="92" t="str">
        <f t="shared" si="32"/>
        <v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remember that the change in velocity is found using Δv = v - u. Before you begin solving motion problems, remember to define the positive direction and identify the known quantities carefully so that the correct values and signs are used in your calculations.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29" s="90" t="s">
        <v>266</v>
      </c>
      <c r="BA29" s="175" t="s">
        <v>145</v>
      </c>
      <c r="BB29" s="64" t="str">
        <f>LOOKUP(BG29,Grading!$A$16:$A$22,Grading!$E$16:$E$22)</f>
        <v xml:space="preserve">I encourage you to revise any areas suggested above and seek help as often as required in order to prepare for future topics and lay a solid foundation for Units 3/4 Physics. </v>
      </c>
      <c r="BC29" s="65" t="str">
        <f>IF(BA29="none required",Grading!$A$27,Grading!$A$26)</f>
        <v xml:space="preserve">Please review the solutions thoroughly, complete any re-do questions (details below) and show these to me within the next week. Please let me know if you have any questions. </v>
      </c>
      <c r="BD29" s="61"/>
      <c r="BE29" s="138">
        <f t="shared" si="33"/>
        <v>15</v>
      </c>
      <c r="BF29" s="120">
        <f t="shared" si="19"/>
        <v>0.56000000000000005</v>
      </c>
      <c r="BG29" s="120">
        <f t="shared" si="20"/>
        <v>0.56000000000000005</v>
      </c>
      <c r="BH29" s="121" t="str">
        <f t="shared" si="21"/>
        <v>C</v>
      </c>
      <c r="BI29" s="77" t="str">
        <f>IF(Summary!F23="","",Summary!F23)</f>
        <v>Student 21</v>
      </c>
      <c r="BJ29" s="62"/>
      <c r="BK29" s="98"/>
      <c r="BL29" s="98"/>
      <c r="BM29" s="98"/>
      <c r="BN29" s="98"/>
      <c r="BR29" s="35"/>
      <c r="BS29" s="34" t="s">
        <v>92</v>
      </c>
      <c r="BV29" s="50">
        <f t="shared" si="34"/>
        <v>0</v>
      </c>
      <c r="BW29" s="50">
        <f t="shared" si="34"/>
        <v>0</v>
      </c>
      <c r="BX29" s="50">
        <f t="shared" si="34"/>
        <v>4</v>
      </c>
      <c r="BY29" s="50">
        <f t="shared" si="34"/>
        <v>4</v>
      </c>
      <c r="BZ29" s="50">
        <f t="shared" si="34"/>
        <v>1</v>
      </c>
      <c r="CA29" s="50">
        <f t="shared" si="34"/>
        <v>5</v>
      </c>
      <c r="CB29" s="50">
        <f t="shared" si="34"/>
        <v>0</v>
      </c>
      <c r="CC29" s="50">
        <f t="shared" si="34"/>
        <v>2</v>
      </c>
      <c r="CD29" s="50">
        <f t="shared" si="34"/>
        <v>0</v>
      </c>
      <c r="CE29" s="50">
        <f t="shared" si="34"/>
        <v>0</v>
      </c>
      <c r="CF29" s="50">
        <f t="shared" si="34"/>
        <v>0</v>
      </c>
      <c r="CG29" s="54"/>
      <c r="CH29" s="55">
        <f t="shared" si="79"/>
        <v>0</v>
      </c>
      <c r="CI29" s="55">
        <f t="shared" si="79"/>
        <v>0</v>
      </c>
      <c r="CJ29" s="55">
        <f t="shared" si="79"/>
        <v>0.8</v>
      </c>
      <c r="CK29" s="55">
        <f t="shared" si="79"/>
        <v>1</v>
      </c>
      <c r="CL29" s="55">
        <f t="shared" si="79"/>
        <v>0.5</v>
      </c>
      <c r="CM29" s="55">
        <f t="shared" si="79"/>
        <v>0.71</v>
      </c>
      <c r="CN29" s="55">
        <f t="shared" si="79"/>
        <v>0</v>
      </c>
      <c r="CO29" s="55">
        <f t="shared" si="79"/>
        <v>0.67</v>
      </c>
      <c r="CT29" s="47" t="str">
        <f t="shared" si="35"/>
        <v>•</v>
      </c>
      <c r="CU29" s="48" t="str">
        <f t="shared" si="36"/>
        <v xml:space="preserve"> </v>
      </c>
      <c r="CV29" s="48" t="str">
        <f t="shared" si="37"/>
        <v xml:space="preserve"> </v>
      </c>
      <c r="CW29" s="49" t="str">
        <f t="shared" si="38"/>
        <v xml:space="preserve"> </v>
      </c>
      <c r="CX29" s="47" t="str">
        <f t="shared" si="39"/>
        <v>•</v>
      </c>
      <c r="CY29" s="48" t="str">
        <f t="shared" si="40"/>
        <v xml:space="preserve"> </v>
      </c>
      <c r="CZ29" s="48" t="str">
        <f t="shared" si="41"/>
        <v xml:space="preserve"> </v>
      </c>
      <c r="DA29" s="49" t="str">
        <f t="shared" si="42"/>
        <v xml:space="preserve"> </v>
      </c>
      <c r="DB29" s="48" t="str">
        <f t="shared" si="43"/>
        <v xml:space="preserve"> </v>
      </c>
      <c r="DC29" s="48" t="str">
        <f t="shared" si="44"/>
        <v xml:space="preserve"> </v>
      </c>
      <c r="DD29" s="48" t="str">
        <f t="shared" si="45"/>
        <v>•</v>
      </c>
      <c r="DE29" s="49" t="str">
        <f t="shared" si="46"/>
        <v xml:space="preserve"> </v>
      </c>
      <c r="DF29" s="47" t="str">
        <f t="shared" si="47"/>
        <v xml:space="preserve"> </v>
      </c>
      <c r="DG29" s="48" t="str">
        <f t="shared" si="48"/>
        <v xml:space="preserve"> </v>
      </c>
      <c r="DH29" s="48" t="str">
        <f t="shared" si="49"/>
        <v xml:space="preserve"> </v>
      </c>
      <c r="DI29" s="49" t="str">
        <f t="shared" si="50"/>
        <v>•</v>
      </c>
      <c r="DJ29" s="47" t="str">
        <f t="shared" si="51"/>
        <v xml:space="preserve"> </v>
      </c>
      <c r="DK29" s="48" t="str">
        <f t="shared" si="52"/>
        <v>•</v>
      </c>
      <c r="DL29" s="48" t="str">
        <f t="shared" si="53"/>
        <v xml:space="preserve"> </v>
      </c>
      <c r="DM29" s="49" t="str">
        <f t="shared" si="54"/>
        <v xml:space="preserve"> </v>
      </c>
      <c r="DN29" s="48" t="str">
        <f t="shared" si="55"/>
        <v xml:space="preserve"> </v>
      </c>
      <c r="DO29" s="48" t="str">
        <f t="shared" si="56"/>
        <v xml:space="preserve"> </v>
      </c>
      <c r="DP29" s="48" t="str">
        <f t="shared" si="57"/>
        <v>•</v>
      </c>
      <c r="DQ29" s="49" t="str">
        <f t="shared" si="58"/>
        <v xml:space="preserve"> </v>
      </c>
      <c r="DR29" s="48" t="str">
        <f t="shared" si="59"/>
        <v>•</v>
      </c>
      <c r="DS29" s="48" t="str">
        <f t="shared" si="60"/>
        <v xml:space="preserve"> </v>
      </c>
      <c r="DT29" s="48" t="str">
        <f t="shared" si="61"/>
        <v xml:space="preserve"> </v>
      </c>
      <c r="DU29" s="49" t="str">
        <f t="shared" si="62"/>
        <v xml:space="preserve"> </v>
      </c>
      <c r="DV29" s="48" t="str">
        <f t="shared" si="63"/>
        <v xml:space="preserve"> </v>
      </c>
      <c r="DW29" s="48" t="str">
        <f t="shared" si="64"/>
        <v>•</v>
      </c>
      <c r="DX29" s="48" t="str">
        <f t="shared" si="65"/>
        <v xml:space="preserve"> </v>
      </c>
      <c r="DY29" s="49" t="str">
        <f t="shared" si="66"/>
        <v xml:space="preserve"> </v>
      </c>
      <c r="DZ29" s="48" t="str">
        <f t="shared" si="67"/>
        <v>•</v>
      </c>
      <c r="EA29" s="48" t="str">
        <f t="shared" si="68"/>
        <v xml:space="preserve"> </v>
      </c>
      <c r="EB29" s="48" t="str">
        <f t="shared" si="69"/>
        <v xml:space="preserve"> </v>
      </c>
      <c r="EC29" s="49" t="str">
        <f t="shared" si="70"/>
        <v xml:space="preserve"> </v>
      </c>
      <c r="ED29" s="48" t="str">
        <f t="shared" si="71"/>
        <v>•</v>
      </c>
      <c r="EE29" s="48" t="str">
        <f t="shared" si="72"/>
        <v xml:space="preserve"> </v>
      </c>
      <c r="EF29" s="48" t="str">
        <f t="shared" si="73"/>
        <v xml:space="preserve"> </v>
      </c>
      <c r="EG29" s="49" t="str">
        <f t="shared" si="74"/>
        <v xml:space="preserve"> </v>
      </c>
      <c r="EH29" s="48" t="str">
        <f t="shared" si="75"/>
        <v>•</v>
      </c>
      <c r="EI29" s="48" t="str">
        <f t="shared" si="76"/>
        <v xml:space="preserve"> </v>
      </c>
      <c r="EJ29" s="48" t="str">
        <f t="shared" si="77"/>
        <v xml:space="preserve"> </v>
      </c>
      <c r="EK29" s="49" t="str">
        <f t="shared" si="78"/>
        <v xml:space="preserve"> </v>
      </c>
    </row>
    <row r="30" spans="1:143" ht="12.75" customHeight="1" x14ac:dyDescent="0.2">
      <c r="A30" s="121" t="str">
        <f>IF(Summary!B24="","",Summary!B24)</f>
        <v>ROL</v>
      </c>
      <c r="B30" s="121" t="str">
        <f>IF(Summary!C24="","",Summary!C24)</f>
        <v>10SPH02</v>
      </c>
      <c r="C30" s="121" t="str">
        <f>IF(Summary!D24="","",Summary!D24)</f>
        <v>STU0022</v>
      </c>
      <c r="D30" s="136" t="str">
        <f>IF(Summary!E24="","",Summary!E24)</f>
        <v>Student 22</v>
      </c>
      <c r="E30" s="137" t="s">
        <v>30</v>
      </c>
      <c r="F30" s="137" t="s">
        <v>36</v>
      </c>
      <c r="G30" s="137" t="s">
        <v>32</v>
      </c>
      <c r="H30" s="137" t="s">
        <v>40</v>
      </c>
      <c r="I30" s="137" t="s">
        <v>36</v>
      </c>
      <c r="J30" s="137" t="s">
        <v>30</v>
      </c>
      <c r="K30" s="137" t="s">
        <v>40</v>
      </c>
      <c r="L30" s="137" t="s">
        <v>32</v>
      </c>
      <c r="M30" s="137" t="s">
        <v>32</v>
      </c>
      <c r="N30" s="137" t="s">
        <v>36</v>
      </c>
      <c r="O30" s="137" t="s">
        <v>32</v>
      </c>
      <c r="P30" s="137" t="s">
        <v>32</v>
      </c>
      <c r="Q30" s="137">
        <v>5</v>
      </c>
      <c r="R30" s="137">
        <v>2</v>
      </c>
      <c r="S30" s="137">
        <v>2</v>
      </c>
      <c r="T30" s="137">
        <v>0</v>
      </c>
      <c r="U30" s="137"/>
      <c r="V30" s="137"/>
      <c r="W30" s="137"/>
      <c r="X30" s="137"/>
      <c r="Y30" s="137"/>
      <c r="Z30" s="137"/>
      <c r="AA30" s="137"/>
      <c r="AB30" s="137"/>
      <c r="AC30" s="137"/>
      <c r="AD30" s="137"/>
      <c r="AE30" s="137"/>
      <c r="AF30" s="137"/>
      <c r="AG30" s="137"/>
      <c r="AH30" s="137"/>
      <c r="AI30" s="137"/>
      <c r="AJ30" s="137"/>
      <c r="AK30" s="137"/>
      <c r="AL30" s="137"/>
      <c r="AM30" s="137"/>
      <c r="AN30" s="137"/>
      <c r="AO30" s="137"/>
      <c r="AP30" s="137"/>
      <c r="AQ30" s="137"/>
      <c r="AR30" s="137"/>
      <c r="AS30" s="137"/>
      <c r="AT30" s="137">
        <v>-1</v>
      </c>
      <c r="AU30" s="137">
        <v>0</v>
      </c>
      <c r="AV30" s="48">
        <f t="shared" si="31"/>
        <v>27</v>
      </c>
      <c r="AW30" s="80"/>
      <c r="AX30" s="91" t="str">
        <f t="shared" si="18"/>
        <v xml:space="preserve">A great effort Student 22. You have demonstrated a good foundation in your understanding of the content covered in the vectors and motion topics. 
</v>
      </c>
      <c r="AY30" s="92" t="str">
        <f t="shared" si="32"/>
        <v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remember to use the head-to-tail method to add vectors in 2 dimensions and to ensure that your vector diagram includes arrowheads to show the correct direction of the resultant vector. Remember also that directions are stated as the angle from the N-S line toward the E-W line.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correctly and analysing motion problems effectively.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30" s="90" t="s">
        <v>267</v>
      </c>
      <c r="BA30" s="175" t="s">
        <v>181</v>
      </c>
      <c r="BB30" s="64" t="str">
        <f>LOOKUP(BG30,Grading!$A$16:$A$22,Grading!$E$16:$E$22)</f>
        <v xml:space="preserve">I encourage you to revise any areas suggested above and seek help as often as required in order to prepare for future topics and lay a solid foundation for Units 3/4 Physics. </v>
      </c>
      <c r="BC30" s="65" t="str">
        <f>IF(BA30="none required",Grading!$A$27,Grading!$A$26)</f>
        <v xml:space="preserve">Please review the solutions thoroughly, complete any re-do questions (details below) and show these to me within the next week. Please let me know if you have any questions. </v>
      </c>
      <c r="BD30" s="61"/>
      <c r="BE30" s="138">
        <f t="shared" si="33"/>
        <v>13</v>
      </c>
      <c r="BF30" s="120">
        <f t="shared" si="19"/>
        <v>0.48</v>
      </c>
      <c r="BG30" s="120">
        <f t="shared" si="20"/>
        <v>0.48</v>
      </c>
      <c r="BH30" s="121" t="str">
        <f t="shared" si="21"/>
        <v>D</v>
      </c>
      <c r="BI30" s="77" t="str">
        <f>IF(Summary!F24="","",Summary!F24)</f>
        <v>Student 22</v>
      </c>
      <c r="BJ30" s="62"/>
      <c r="BK30" s="98"/>
      <c r="BL30" s="98"/>
      <c r="BM30" s="98"/>
      <c r="BN30" s="98"/>
      <c r="BR30" s="35"/>
      <c r="BS30" s="34" t="s">
        <v>92</v>
      </c>
      <c r="BV30" s="50">
        <f t="shared" si="34"/>
        <v>0</v>
      </c>
      <c r="BW30" s="50">
        <f t="shared" si="34"/>
        <v>0</v>
      </c>
      <c r="BX30" s="50">
        <f t="shared" si="34"/>
        <v>2</v>
      </c>
      <c r="BY30" s="50">
        <f t="shared" si="34"/>
        <v>4</v>
      </c>
      <c r="BZ30" s="50">
        <f t="shared" si="34"/>
        <v>2</v>
      </c>
      <c r="CA30" s="50">
        <f t="shared" si="34"/>
        <v>5</v>
      </c>
      <c r="CB30" s="50">
        <f t="shared" si="34"/>
        <v>0</v>
      </c>
      <c r="CC30" s="50">
        <f t="shared" si="34"/>
        <v>1</v>
      </c>
      <c r="CD30" s="50">
        <f t="shared" si="34"/>
        <v>0</v>
      </c>
      <c r="CE30" s="50">
        <f t="shared" si="34"/>
        <v>0</v>
      </c>
      <c r="CF30" s="50">
        <f t="shared" si="34"/>
        <v>0</v>
      </c>
      <c r="CG30" s="54"/>
      <c r="CH30" s="55">
        <f t="shared" si="79"/>
        <v>0</v>
      </c>
      <c r="CI30" s="55">
        <f t="shared" si="79"/>
        <v>0</v>
      </c>
      <c r="CJ30" s="55">
        <f t="shared" si="79"/>
        <v>0.4</v>
      </c>
      <c r="CK30" s="55">
        <f t="shared" si="79"/>
        <v>1</v>
      </c>
      <c r="CL30" s="55">
        <f t="shared" si="79"/>
        <v>1</v>
      </c>
      <c r="CM30" s="55">
        <f t="shared" si="79"/>
        <v>0.71</v>
      </c>
      <c r="CN30" s="55">
        <f t="shared" si="79"/>
        <v>0</v>
      </c>
      <c r="CO30" s="55">
        <f t="shared" si="79"/>
        <v>0.33</v>
      </c>
      <c r="CT30" s="47" t="str">
        <f t="shared" si="35"/>
        <v>•</v>
      </c>
      <c r="CU30" s="48" t="str">
        <f t="shared" si="36"/>
        <v xml:space="preserve"> </v>
      </c>
      <c r="CV30" s="48" t="str">
        <f t="shared" si="37"/>
        <v xml:space="preserve"> </v>
      </c>
      <c r="CW30" s="49" t="str">
        <f t="shared" si="38"/>
        <v xml:space="preserve"> </v>
      </c>
      <c r="CX30" s="47" t="str">
        <f t="shared" si="39"/>
        <v>•</v>
      </c>
      <c r="CY30" s="48" t="str">
        <f t="shared" si="40"/>
        <v xml:space="preserve"> </v>
      </c>
      <c r="CZ30" s="48" t="str">
        <f t="shared" si="41"/>
        <v xml:space="preserve"> </v>
      </c>
      <c r="DA30" s="49" t="str">
        <f t="shared" si="42"/>
        <v xml:space="preserve"> </v>
      </c>
      <c r="DB30" s="48" t="str">
        <f t="shared" si="43"/>
        <v>•</v>
      </c>
      <c r="DC30" s="48" t="str">
        <f t="shared" si="44"/>
        <v xml:space="preserve"> </v>
      </c>
      <c r="DD30" s="48" t="str">
        <f t="shared" si="45"/>
        <v xml:space="preserve"> </v>
      </c>
      <c r="DE30" s="49" t="str">
        <f t="shared" si="46"/>
        <v xml:space="preserve"> </v>
      </c>
      <c r="DF30" s="47" t="str">
        <f t="shared" si="47"/>
        <v xml:space="preserve"> </v>
      </c>
      <c r="DG30" s="48" t="str">
        <f t="shared" si="48"/>
        <v xml:space="preserve"> </v>
      </c>
      <c r="DH30" s="48" t="str">
        <f t="shared" si="49"/>
        <v xml:space="preserve"> </v>
      </c>
      <c r="DI30" s="49" t="str">
        <f t="shared" si="50"/>
        <v>•</v>
      </c>
      <c r="DJ30" s="47" t="str">
        <f t="shared" si="51"/>
        <v xml:space="preserve"> </v>
      </c>
      <c r="DK30" s="48" t="str">
        <f t="shared" si="52"/>
        <v xml:space="preserve"> </v>
      </c>
      <c r="DL30" s="48" t="str">
        <f t="shared" si="53"/>
        <v xml:space="preserve"> </v>
      </c>
      <c r="DM30" s="49" t="str">
        <f t="shared" si="54"/>
        <v>•</v>
      </c>
      <c r="DN30" s="48" t="str">
        <f t="shared" si="55"/>
        <v xml:space="preserve"> </v>
      </c>
      <c r="DO30" s="48" t="str">
        <f t="shared" si="56"/>
        <v xml:space="preserve"> </v>
      </c>
      <c r="DP30" s="48" t="str">
        <f t="shared" si="57"/>
        <v>•</v>
      </c>
      <c r="DQ30" s="49" t="str">
        <f t="shared" si="58"/>
        <v xml:space="preserve"> </v>
      </c>
      <c r="DR30" s="48" t="str">
        <f t="shared" si="59"/>
        <v>•</v>
      </c>
      <c r="DS30" s="48" t="str">
        <f t="shared" si="60"/>
        <v xml:space="preserve"> </v>
      </c>
      <c r="DT30" s="48" t="str">
        <f t="shared" si="61"/>
        <v xml:space="preserve"> </v>
      </c>
      <c r="DU30" s="49" t="str">
        <f t="shared" si="62"/>
        <v xml:space="preserve"> </v>
      </c>
      <c r="DV30" s="48" t="str">
        <f t="shared" si="63"/>
        <v>•</v>
      </c>
      <c r="DW30" s="48" t="str">
        <f t="shared" si="64"/>
        <v xml:space="preserve"> </v>
      </c>
      <c r="DX30" s="48" t="str">
        <f t="shared" si="65"/>
        <v xml:space="preserve"> </v>
      </c>
      <c r="DY30" s="49" t="str">
        <f t="shared" si="66"/>
        <v xml:space="preserve"> </v>
      </c>
      <c r="DZ30" s="48" t="str">
        <f t="shared" si="67"/>
        <v>•</v>
      </c>
      <c r="EA30" s="48" t="str">
        <f t="shared" si="68"/>
        <v xml:space="preserve"> </v>
      </c>
      <c r="EB30" s="48" t="str">
        <f t="shared" si="69"/>
        <v xml:space="preserve"> </v>
      </c>
      <c r="EC30" s="49" t="str">
        <f t="shared" si="70"/>
        <v xml:space="preserve"> </v>
      </c>
      <c r="ED30" s="48" t="str">
        <f t="shared" si="71"/>
        <v>•</v>
      </c>
      <c r="EE30" s="48" t="str">
        <f t="shared" si="72"/>
        <v xml:space="preserve"> </v>
      </c>
      <c r="EF30" s="48" t="str">
        <f t="shared" si="73"/>
        <v xml:space="preserve"> </v>
      </c>
      <c r="EG30" s="49" t="str">
        <f t="shared" si="74"/>
        <v xml:space="preserve"> </v>
      </c>
      <c r="EH30" s="48" t="str">
        <f t="shared" si="75"/>
        <v>•</v>
      </c>
      <c r="EI30" s="48" t="str">
        <f t="shared" si="76"/>
        <v xml:space="preserve"> </v>
      </c>
      <c r="EJ30" s="48" t="str">
        <f t="shared" si="77"/>
        <v xml:space="preserve"> </v>
      </c>
      <c r="EK30" s="49" t="str">
        <f t="shared" si="78"/>
        <v xml:space="preserve"> </v>
      </c>
    </row>
    <row r="31" spans="1:143" ht="12.75" customHeight="1" x14ac:dyDescent="0.2">
      <c r="A31" s="121" t="str">
        <f>IF(Summary!B25="","",Summary!B25)</f>
        <v>ROL</v>
      </c>
      <c r="B31" s="121" t="str">
        <f>IF(Summary!C25="","",Summary!C25)</f>
        <v>10SPH02</v>
      </c>
      <c r="C31" s="121" t="str">
        <f>IF(Summary!D25="","",Summary!D25)</f>
        <v>STU0023</v>
      </c>
      <c r="D31" s="136" t="str">
        <f>IF(Summary!E25="","",Summary!E25)</f>
        <v>Student 23</v>
      </c>
      <c r="E31" s="137" t="s">
        <v>30</v>
      </c>
      <c r="F31" s="137" t="s">
        <v>32</v>
      </c>
      <c r="G31" s="137" t="s">
        <v>32</v>
      </c>
      <c r="H31" s="137" t="s">
        <v>40</v>
      </c>
      <c r="I31" s="137" t="s">
        <v>36</v>
      </c>
      <c r="J31" s="137" t="s">
        <v>30</v>
      </c>
      <c r="K31" s="137" t="s">
        <v>30</v>
      </c>
      <c r="L31" s="137" t="s">
        <v>40</v>
      </c>
      <c r="M31" s="137" t="s">
        <v>36</v>
      </c>
      <c r="N31" s="137" t="s">
        <v>40</v>
      </c>
      <c r="O31" s="137" t="s">
        <v>32</v>
      </c>
      <c r="P31" s="137" t="s">
        <v>40</v>
      </c>
      <c r="Q31" s="137">
        <v>5</v>
      </c>
      <c r="R31" s="137">
        <v>4</v>
      </c>
      <c r="S31" s="137">
        <v>1</v>
      </c>
      <c r="T31" s="137">
        <v>3</v>
      </c>
      <c r="U31" s="137"/>
      <c r="V31" s="137"/>
      <c r="W31" s="137"/>
      <c r="X31" s="137"/>
      <c r="Y31" s="137"/>
      <c r="Z31" s="137"/>
      <c r="AA31" s="137"/>
      <c r="AB31" s="137"/>
      <c r="AC31" s="137"/>
      <c r="AD31" s="137"/>
      <c r="AE31" s="137"/>
      <c r="AF31" s="137"/>
      <c r="AG31" s="137"/>
      <c r="AH31" s="137"/>
      <c r="AI31" s="137"/>
      <c r="AJ31" s="137"/>
      <c r="AK31" s="137"/>
      <c r="AL31" s="137"/>
      <c r="AM31" s="137"/>
      <c r="AN31" s="137"/>
      <c r="AO31" s="137"/>
      <c r="AP31" s="137"/>
      <c r="AQ31" s="137"/>
      <c r="AR31" s="137"/>
      <c r="AS31" s="137"/>
      <c r="AT31" s="137">
        <v>-1</v>
      </c>
      <c r="AU31" s="137">
        <v>0</v>
      </c>
      <c r="AV31" s="48">
        <f t="shared" si="31"/>
        <v>27</v>
      </c>
      <c r="AW31" s="80"/>
      <c r="AX31" s="91" t="str">
        <f t="shared" si="18"/>
        <v xml:space="preserve">Well done Student 23. You have demonstrated a very good understanding of the content covered in the vectors and motion topics. 
</v>
      </c>
      <c r="AY31" s="92" t="str">
        <f t="shared" si="32"/>
        <v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you are using the head-to-tail method correcly to subtract vectors in 2 dimensions by adding the negative of the second vector.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you are analysing motion problems thoroughly and solving effectively by avoiding rounding errors so that your final answer can be stated correctly to the required number of significant figures. 
</v>
      </c>
      <c r="AZ31" s="90" t="s">
        <v>268</v>
      </c>
      <c r="BA31" s="175" t="s">
        <v>132</v>
      </c>
      <c r="BB31" s="64" t="str">
        <f>LOOKUP(BG31,Grading!$A$16:$A$22,Grading!$E$16:$E$22)</f>
        <v xml:space="preserve">I encourage you to revise any areas suggested above in order to lay a solid foundation for Units 3/4 Physics and to challenge yourself with extension problems while seeking help when required. </v>
      </c>
      <c r="BC31" s="65" t="str">
        <f>IF(BA31="none required",Grading!$A$27,Grading!$A$26)</f>
        <v xml:space="preserve">Please review the solutions thoroughly and let me know if you have any questions. </v>
      </c>
      <c r="BD31" s="61"/>
      <c r="BE31" s="138">
        <f t="shared" si="33"/>
        <v>22</v>
      </c>
      <c r="BF31" s="120">
        <f t="shared" si="19"/>
        <v>0.81</v>
      </c>
      <c r="BG31" s="120">
        <f t="shared" si="20"/>
        <v>0.81</v>
      </c>
      <c r="BH31" s="121" t="str">
        <f t="shared" si="21"/>
        <v>A</v>
      </c>
      <c r="BI31" s="77" t="str">
        <f>IF(Summary!F25="","",Summary!F25)</f>
        <v>Student 23</v>
      </c>
      <c r="BJ31" s="62"/>
      <c r="BK31" s="98"/>
      <c r="BL31" s="98"/>
      <c r="BM31" s="98"/>
      <c r="BN31" s="98"/>
      <c r="BR31" s="35"/>
      <c r="BS31" s="34" t="s">
        <v>92</v>
      </c>
      <c r="BV31" s="50">
        <f t="shared" si="34"/>
        <v>2</v>
      </c>
      <c r="BW31" s="50">
        <f t="shared" si="34"/>
        <v>1</v>
      </c>
      <c r="BX31" s="50">
        <f t="shared" si="34"/>
        <v>5</v>
      </c>
      <c r="BY31" s="50">
        <f t="shared" si="34"/>
        <v>3</v>
      </c>
      <c r="BZ31" s="50">
        <f t="shared" si="34"/>
        <v>2</v>
      </c>
      <c r="CA31" s="50">
        <f t="shared" si="34"/>
        <v>5</v>
      </c>
      <c r="CB31" s="50">
        <f t="shared" si="34"/>
        <v>3</v>
      </c>
      <c r="CC31" s="50">
        <f t="shared" si="34"/>
        <v>2</v>
      </c>
      <c r="CD31" s="50">
        <f t="shared" si="34"/>
        <v>0</v>
      </c>
      <c r="CE31" s="50">
        <f t="shared" si="34"/>
        <v>0</v>
      </c>
      <c r="CF31" s="50">
        <f t="shared" si="34"/>
        <v>0</v>
      </c>
      <c r="CG31" s="54"/>
      <c r="CH31" s="55">
        <f t="shared" si="79"/>
        <v>1</v>
      </c>
      <c r="CI31" s="55">
        <f t="shared" si="79"/>
        <v>1</v>
      </c>
      <c r="CJ31" s="55">
        <f t="shared" si="79"/>
        <v>1</v>
      </c>
      <c r="CK31" s="55">
        <f t="shared" si="79"/>
        <v>0.75</v>
      </c>
      <c r="CL31" s="55">
        <f t="shared" si="79"/>
        <v>1</v>
      </c>
      <c r="CM31" s="55">
        <f t="shared" si="79"/>
        <v>0.71</v>
      </c>
      <c r="CN31" s="55">
        <f t="shared" si="79"/>
        <v>1</v>
      </c>
      <c r="CO31" s="55">
        <f t="shared" si="79"/>
        <v>0.67</v>
      </c>
      <c r="CT31" s="47" t="str">
        <f t="shared" si="35"/>
        <v xml:space="preserve"> </v>
      </c>
      <c r="CU31" s="48" t="str">
        <f t="shared" si="36"/>
        <v xml:space="preserve"> </v>
      </c>
      <c r="CV31" s="48" t="str">
        <f t="shared" si="37"/>
        <v xml:space="preserve"> </v>
      </c>
      <c r="CW31" s="49" t="str">
        <f t="shared" si="38"/>
        <v>•</v>
      </c>
      <c r="CX31" s="47" t="str">
        <f t="shared" si="39"/>
        <v xml:space="preserve"> </v>
      </c>
      <c r="CY31" s="48" t="str">
        <f t="shared" si="40"/>
        <v xml:space="preserve"> </v>
      </c>
      <c r="CZ31" s="48" t="str">
        <f t="shared" si="41"/>
        <v xml:space="preserve"> </v>
      </c>
      <c r="DA31" s="49" t="str">
        <f t="shared" si="42"/>
        <v>•</v>
      </c>
      <c r="DB31" s="48" t="str">
        <f t="shared" si="43"/>
        <v xml:space="preserve"> </v>
      </c>
      <c r="DC31" s="48" t="str">
        <f t="shared" si="44"/>
        <v xml:space="preserve"> </v>
      </c>
      <c r="DD31" s="48" t="str">
        <f t="shared" si="45"/>
        <v xml:space="preserve"> </v>
      </c>
      <c r="DE31" s="49" t="str">
        <f t="shared" si="46"/>
        <v>•</v>
      </c>
      <c r="DF31" s="47" t="str">
        <f t="shared" si="47"/>
        <v xml:space="preserve"> </v>
      </c>
      <c r="DG31" s="48" t="str">
        <f t="shared" si="48"/>
        <v xml:space="preserve"> </v>
      </c>
      <c r="DH31" s="48" t="str">
        <f t="shared" si="49"/>
        <v>•</v>
      </c>
      <c r="DI31" s="49" t="str">
        <f t="shared" si="50"/>
        <v xml:space="preserve"> </v>
      </c>
      <c r="DJ31" s="47" t="str">
        <f t="shared" si="51"/>
        <v xml:space="preserve"> </v>
      </c>
      <c r="DK31" s="48" t="str">
        <f t="shared" si="52"/>
        <v xml:space="preserve"> </v>
      </c>
      <c r="DL31" s="48" t="str">
        <f t="shared" si="53"/>
        <v xml:space="preserve"> </v>
      </c>
      <c r="DM31" s="49" t="str">
        <f t="shared" si="54"/>
        <v>•</v>
      </c>
      <c r="DN31" s="48" t="str">
        <f t="shared" si="55"/>
        <v xml:space="preserve"> </v>
      </c>
      <c r="DO31" s="48" t="str">
        <f t="shared" si="56"/>
        <v xml:space="preserve"> </v>
      </c>
      <c r="DP31" s="48" t="str">
        <f t="shared" si="57"/>
        <v>•</v>
      </c>
      <c r="DQ31" s="49" t="str">
        <f t="shared" si="58"/>
        <v xml:space="preserve"> </v>
      </c>
      <c r="DR31" s="48" t="str">
        <f t="shared" si="59"/>
        <v xml:space="preserve"> </v>
      </c>
      <c r="DS31" s="48" t="str">
        <f t="shared" si="60"/>
        <v xml:space="preserve"> </v>
      </c>
      <c r="DT31" s="48" t="str">
        <f t="shared" si="61"/>
        <v xml:space="preserve"> </v>
      </c>
      <c r="DU31" s="49" t="str">
        <f t="shared" si="62"/>
        <v>•</v>
      </c>
      <c r="DV31" s="48" t="str">
        <f t="shared" si="63"/>
        <v xml:space="preserve"> </v>
      </c>
      <c r="DW31" s="48" t="str">
        <f t="shared" si="64"/>
        <v>•</v>
      </c>
      <c r="DX31" s="48" t="str">
        <f t="shared" si="65"/>
        <v xml:space="preserve"> </v>
      </c>
      <c r="DY31" s="49" t="str">
        <f t="shared" si="66"/>
        <v xml:space="preserve"> </v>
      </c>
      <c r="DZ31" s="48" t="str">
        <f t="shared" si="67"/>
        <v>•</v>
      </c>
      <c r="EA31" s="48" t="str">
        <f t="shared" si="68"/>
        <v xml:space="preserve"> </v>
      </c>
      <c r="EB31" s="48" t="str">
        <f t="shared" si="69"/>
        <v xml:space="preserve"> </v>
      </c>
      <c r="EC31" s="49" t="str">
        <f t="shared" si="70"/>
        <v xml:space="preserve"> </v>
      </c>
      <c r="ED31" s="48" t="str">
        <f t="shared" si="71"/>
        <v>•</v>
      </c>
      <c r="EE31" s="48" t="str">
        <f t="shared" si="72"/>
        <v xml:space="preserve"> </v>
      </c>
      <c r="EF31" s="48" t="str">
        <f t="shared" si="73"/>
        <v xml:space="preserve"> </v>
      </c>
      <c r="EG31" s="49" t="str">
        <f t="shared" si="74"/>
        <v xml:space="preserve"> </v>
      </c>
      <c r="EH31" s="48" t="str">
        <f t="shared" si="75"/>
        <v>•</v>
      </c>
      <c r="EI31" s="48" t="str">
        <f t="shared" si="76"/>
        <v xml:space="preserve"> </v>
      </c>
      <c r="EJ31" s="48" t="str">
        <f t="shared" si="77"/>
        <v xml:space="preserve"> </v>
      </c>
      <c r="EK31" s="49" t="str">
        <f t="shared" si="78"/>
        <v xml:space="preserve"> </v>
      </c>
    </row>
    <row r="32" spans="1:143" ht="12.75" customHeight="1" x14ac:dyDescent="0.2">
      <c r="A32" s="121" t="str">
        <f>IF(Summary!B26="","",Summary!B26)</f>
        <v>ROL</v>
      </c>
      <c r="B32" s="121" t="str">
        <f>IF(Summary!C26="","",Summary!C26)</f>
        <v>10SPH02</v>
      </c>
      <c r="C32" s="121" t="str">
        <f>IF(Summary!D26="","",Summary!D26)</f>
        <v>STU0024</v>
      </c>
      <c r="D32" s="136" t="str">
        <f>IF(Summary!E26="","",Summary!E26)</f>
        <v>Student 24</v>
      </c>
      <c r="E32" s="137" t="s">
        <v>30</v>
      </c>
      <c r="F32" s="137" t="s">
        <v>32</v>
      </c>
      <c r="G32" s="137" t="s">
        <v>32</v>
      </c>
      <c r="H32" s="137" t="s">
        <v>40</v>
      </c>
      <c r="I32" s="137" t="s">
        <v>36</v>
      </c>
      <c r="J32" s="137" t="s">
        <v>30</v>
      </c>
      <c r="K32" s="137" t="s">
        <v>30</v>
      </c>
      <c r="L32" s="137" t="s">
        <v>40</v>
      </c>
      <c r="M32" s="137" t="s">
        <v>40</v>
      </c>
      <c r="N32" s="137" t="s">
        <v>36</v>
      </c>
      <c r="O32" s="137" t="s">
        <v>32</v>
      </c>
      <c r="P32" s="137" t="s">
        <v>36</v>
      </c>
      <c r="Q32" s="137">
        <v>5</v>
      </c>
      <c r="R32" s="137">
        <v>2</v>
      </c>
      <c r="S32" s="137">
        <v>1</v>
      </c>
      <c r="T32" s="137">
        <v>0</v>
      </c>
      <c r="U32" s="137"/>
      <c r="V32" s="137"/>
      <c r="W32" s="137"/>
      <c r="X32" s="137"/>
      <c r="Y32" s="137"/>
      <c r="Z32" s="137"/>
      <c r="AA32" s="137"/>
      <c r="AB32" s="137"/>
      <c r="AC32" s="137"/>
      <c r="AD32" s="137"/>
      <c r="AE32" s="137"/>
      <c r="AF32" s="137"/>
      <c r="AG32" s="137"/>
      <c r="AH32" s="137"/>
      <c r="AI32" s="137"/>
      <c r="AJ32" s="137"/>
      <c r="AK32" s="137"/>
      <c r="AL32" s="137"/>
      <c r="AM32" s="137"/>
      <c r="AN32" s="137"/>
      <c r="AO32" s="137"/>
      <c r="AP32" s="137"/>
      <c r="AQ32" s="137"/>
      <c r="AR32" s="137"/>
      <c r="AS32" s="137"/>
      <c r="AT32" s="137">
        <v>-1</v>
      </c>
      <c r="AU32" s="137">
        <v>0</v>
      </c>
      <c r="AV32" s="48">
        <f t="shared" si="31"/>
        <v>27</v>
      </c>
      <c r="AW32" s="80"/>
      <c r="AX32" s="91" t="str">
        <f t="shared" si="18"/>
        <v xml:space="preserve">Well done Student 24. You have demonstrated a good foundation in your understanding of the content covered in the vectors and motion topics. 
</v>
      </c>
      <c r="AY32" s="92" t="str">
        <f t="shared" si="32"/>
        <v xml:space="preserve">As in Q1, you are adding vectors well in 1 dimension and considering vector directions effectively. 
As in Q2, you are analysing vertical motion problems effectively. 
As in Q3, remember that the velocity is 0 at the maximum height for objects thrown upwards but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you are correctly identifying that a dropped object will start from rest and then accelerate due to gravity with an acceleration of g = 9.8 m/s^2 near Earth's surface if air resistance is ignored. 
As in Q7, remember that the acceleration of an object at a particular moment in time is given by the gradient (i.e. rise/run) of the tangent to the velocity-time graph, remember to draw tangents with a ruler and to read axis values carefully.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remember to use the head-to-tail method to add vectors in 2 dimensions with a clear vector diagram and to look out for common triangle properties (i.e. equillateral triangles have equal sides).
As in Q11, you are finding the change in velocity effectively using Δv = v - u while considering the associated vector directions thoroughly. 
As in Q12, remember that the weight force, mg, acting on an object will have perpendicular components mgsinθ and mgcosθ. As can be verified in a carefully drawn vector diagram with mg as the hypotenuse, the component of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well but remember to only add the horizontal forces to find the resultant horizontal force and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32" s="90" t="s">
        <v>269</v>
      </c>
      <c r="BA32" s="175" t="s">
        <v>175</v>
      </c>
      <c r="BB32" s="64" t="str">
        <f>LOOKUP(BG32,Grading!$A$16:$A$22,Grading!$E$16:$E$22)</f>
        <v xml:space="preserve">I encourage you to revise any areas suggested above and seek help as often as required in order to prepare for future topics and lay a solid foundation for Units 3/4 Physics. </v>
      </c>
      <c r="BC32" s="65" t="str">
        <f>IF(BA32="none required",Grading!$A$27,Grading!$A$26)</f>
        <v xml:space="preserve">Please review the solutions thoroughly, complete any re-do questions (details below) and show these to me within the next week. Please let me know if you have any questions. </v>
      </c>
      <c r="BD32" s="140"/>
      <c r="BE32" s="138">
        <f t="shared" si="33"/>
        <v>14</v>
      </c>
      <c r="BF32" s="120">
        <f t="shared" si="19"/>
        <v>0.52</v>
      </c>
      <c r="BG32" s="120">
        <f t="shared" si="20"/>
        <v>0.52</v>
      </c>
      <c r="BH32" s="121" t="str">
        <f t="shared" si="21"/>
        <v>C</v>
      </c>
      <c r="BI32" s="77" t="str">
        <f>IF(Summary!F26="","",Summary!F26)</f>
        <v>Student 24</v>
      </c>
      <c r="BJ32" s="62"/>
      <c r="BK32" s="98"/>
      <c r="BL32" s="98"/>
      <c r="BM32" s="98"/>
      <c r="BN32" s="98"/>
      <c r="BR32" s="35"/>
      <c r="BS32" s="34" t="s">
        <v>92</v>
      </c>
      <c r="BV32" s="50">
        <f t="shared" si="34"/>
        <v>1</v>
      </c>
      <c r="BW32" s="50">
        <f t="shared" si="34"/>
        <v>0</v>
      </c>
      <c r="BX32" s="50">
        <f t="shared" si="34"/>
        <v>2</v>
      </c>
      <c r="BY32" s="50">
        <f t="shared" si="34"/>
        <v>3</v>
      </c>
      <c r="BZ32" s="50">
        <f t="shared" si="34"/>
        <v>2</v>
      </c>
      <c r="CA32" s="50">
        <f t="shared" si="34"/>
        <v>5</v>
      </c>
      <c r="CB32" s="50">
        <f t="shared" si="34"/>
        <v>0</v>
      </c>
      <c r="CC32" s="50">
        <f t="shared" si="34"/>
        <v>2</v>
      </c>
      <c r="CD32" s="50">
        <f t="shared" si="34"/>
        <v>0</v>
      </c>
      <c r="CE32" s="50">
        <f t="shared" si="34"/>
        <v>0</v>
      </c>
      <c r="CF32" s="50">
        <f t="shared" si="34"/>
        <v>0</v>
      </c>
      <c r="CG32" s="54"/>
      <c r="CH32" s="55">
        <f t="shared" si="79"/>
        <v>0.5</v>
      </c>
      <c r="CI32" s="55">
        <f t="shared" si="79"/>
        <v>0</v>
      </c>
      <c r="CJ32" s="55">
        <f t="shared" si="79"/>
        <v>0.4</v>
      </c>
      <c r="CK32" s="55">
        <f t="shared" si="79"/>
        <v>0.75</v>
      </c>
      <c r="CL32" s="55">
        <f t="shared" si="79"/>
        <v>1</v>
      </c>
      <c r="CM32" s="55">
        <f t="shared" si="79"/>
        <v>0.71</v>
      </c>
      <c r="CN32" s="55">
        <f t="shared" si="79"/>
        <v>0</v>
      </c>
      <c r="CO32" s="55">
        <f t="shared" si="79"/>
        <v>0.67</v>
      </c>
      <c r="CT32" s="47" t="str">
        <f t="shared" si="35"/>
        <v xml:space="preserve"> </v>
      </c>
      <c r="CU32" s="48" t="str">
        <f t="shared" si="36"/>
        <v>•</v>
      </c>
      <c r="CV32" s="48" t="str">
        <f t="shared" si="37"/>
        <v xml:space="preserve"> </v>
      </c>
      <c r="CW32" s="49" t="str">
        <f t="shared" si="38"/>
        <v xml:space="preserve"> </v>
      </c>
      <c r="CX32" s="47" t="str">
        <f t="shared" si="39"/>
        <v>•</v>
      </c>
      <c r="CY32" s="48" t="str">
        <f t="shared" si="40"/>
        <v xml:space="preserve"> </v>
      </c>
      <c r="CZ32" s="48" t="str">
        <f t="shared" si="41"/>
        <v xml:space="preserve"> </v>
      </c>
      <c r="DA32" s="49" t="str">
        <f t="shared" si="42"/>
        <v xml:space="preserve"> </v>
      </c>
      <c r="DB32" s="48" t="str">
        <f t="shared" si="43"/>
        <v>•</v>
      </c>
      <c r="DC32" s="48" t="str">
        <f t="shared" si="44"/>
        <v xml:space="preserve"> </v>
      </c>
      <c r="DD32" s="48" t="str">
        <f t="shared" si="45"/>
        <v xml:space="preserve"> </v>
      </c>
      <c r="DE32" s="49" t="str">
        <f t="shared" si="46"/>
        <v xml:space="preserve"> </v>
      </c>
      <c r="DF32" s="47" t="str">
        <f t="shared" si="47"/>
        <v xml:space="preserve"> </v>
      </c>
      <c r="DG32" s="48" t="str">
        <f t="shared" si="48"/>
        <v xml:space="preserve"> </v>
      </c>
      <c r="DH32" s="48" t="str">
        <f t="shared" si="49"/>
        <v>•</v>
      </c>
      <c r="DI32" s="49" t="str">
        <f t="shared" si="50"/>
        <v xml:space="preserve"> </v>
      </c>
      <c r="DJ32" s="47" t="str">
        <f t="shared" si="51"/>
        <v xml:space="preserve"> </v>
      </c>
      <c r="DK32" s="48" t="str">
        <f t="shared" si="52"/>
        <v xml:space="preserve"> </v>
      </c>
      <c r="DL32" s="48" t="str">
        <f t="shared" si="53"/>
        <v xml:space="preserve"> </v>
      </c>
      <c r="DM32" s="49" t="str">
        <f t="shared" si="54"/>
        <v>•</v>
      </c>
      <c r="DN32" s="48" t="str">
        <f t="shared" si="55"/>
        <v xml:space="preserve"> </v>
      </c>
      <c r="DO32" s="48" t="str">
        <f t="shared" si="56"/>
        <v xml:space="preserve"> </v>
      </c>
      <c r="DP32" s="48" t="str">
        <f t="shared" si="57"/>
        <v>•</v>
      </c>
      <c r="DQ32" s="49" t="str">
        <f t="shared" si="58"/>
        <v xml:space="preserve"> </v>
      </c>
      <c r="DR32" s="48" t="str">
        <f t="shared" si="59"/>
        <v>•</v>
      </c>
      <c r="DS32" s="48" t="str">
        <f t="shared" si="60"/>
        <v xml:space="preserve"> </v>
      </c>
      <c r="DT32" s="48" t="str">
        <f t="shared" si="61"/>
        <v xml:space="preserve"> </v>
      </c>
      <c r="DU32" s="49" t="str">
        <f t="shared" si="62"/>
        <v xml:space="preserve"> </v>
      </c>
      <c r="DV32" s="48" t="str">
        <f t="shared" si="63"/>
        <v xml:space="preserve"> </v>
      </c>
      <c r="DW32" s="48" t="str">
        <f t="shared" si="64"/>
        <v>•</v>
      </c>
      <c r="DX32" s="48" t="str">
        <f t="shared" si="65"/>
        <v xml:space="preserve"> </v>
      </c>
      <c r="DY32" s="49" t="str">
        <f t="shared" si="66"/>
        <v xml:space="preserve"> </v>
      </c>
      <c r="DZ32" s="48" t="str">
        <f t="shared" si="67"/>
        <v>•</v>
      </c>
      <c r="EA32" s="48" t="str">
        <f t="shared" si="68"/>
        <v xml:space="preserve"> </v>
      </c>
      <c r="EB32" s="48" t="str">
        <f t="shared" si="69"/>
        <v xml:space="preserve"> </v>
      </c>
      <c r="EC32" s="49" t="str">
        <f t="shared" si="70"/>
        <v xml:space="preserve"> </v>
      </c>
      <c r="ED32" s="48" t="str">
        <f t="shared" si="71"/>
        <v>•</v>
      </c>
      <c r="EE32" s="48" t="str">
        <f t="shared" si="72"/>
        <v xml:space="preserve"> </v>
      </c>
      <c r="EF32" s="48" t="str">
        <f t="shared" si="73"/>
        <v xml:space="preserve"> </v>
      </c>
      <c r="EG32" s="49" t="str">
        <f t="shared" si="74"/>
        <v xml:space="preserve"> </v>
      </c>
      <c r="EH32" s="48" t="str">
        <f t="shared" si="75"/>
        <v>•</v>
      </c>
      <c r="EI32" s="48" t="str">
        <f t="shared" si="76"/>
        <v xml:space="preserve"> </v>
      </c>
      <c r="EJ32" s="48" t="str">
        <f t="shared" si="77"/>
        <v xml:space="preserve"> </v>
      </c>
      <c r="EK32" s="49" t="str">
        <f t="shared" si="78"/>
        <v xml:space="preserve"> </v>
      </c>
    </row>
    <row r="33" spans="1:141" ht="12.75" customHeight="1" thickBot="1" x14ac:dyDescent="0.25">
      <c r="A33" s="121" t="str">
        <f>IF(Summary!B27="","",Summary!B27)</f>
        <v>ROL</v>
      </c>
      <c r="B33" s="121" t="str">
        <f>IF(Summary!C27="","",Summary!C27)</f>
        <v>10SPH02</v>
      </c>
      <c r="C33" s="121" t="str">
        <f>IF(Summary!D27="","",Summary!D27)</f>
        <v>STU0025</v>
      </c>
      <c r="D33" s="136" t="str">
        <f>IF(Summary!E27="","",Summary!E27)</f>
        <v>Student 25</v>
      </c>
      <c r="E33" s="137" t="s">
        <v>30</v>
      </c>
      <c r="F33" s="137" t="s">
        <v>30</v>
      </c>
      <c r="G33" s="137" t="s">
        <v>36</v>
      </c>
      <c r="H33" s="137" t="s">
        <v>40</v>
      </c>
      <c r="I33" s="137" t="s">
        <v>36</v>
      </c>
      <c r="J33" s="137" t="s">
        <v>32</v>
      </c>
      <c r="K33" s="137" t="s">
        <v>36</v>
      </c>
      <c r="L33" s="137" t="s">
        <v>40</v>
      </c>
      <c r="M33" s="137" t="s">
        <v>30</v>
      </c>
      <c r="N33" s="137" t="s">
        <v>40</v>
      </c>
      <c r="O33" s="137" t="s">
        <v>32</v>
      </c>
      <c r="P33" s="137" t="s">
        <v>40</v>
      </c>
      <c r="Q33" s="137">
        <v>5</v>
      </c>
      <c r="R33" s="137">
        <v>4</v>
      </c>
      <c r="S33" s="137">
        <v>1</v>
      </c>
      <c r="T33" s="137">
        <v>1</v>
      </c>
      <c r="U33" s="137"/>
      <c r="V33" s="137"/>
      <c r="W33" s="137"/>
      <c r="X33" s="137"/>
      <c r="Y33" s="137"/>
      <c r="Z33" s="137"/>
      <c r="AA33" s="137"/>
      <c r="AB33" s="137"/>
      <c r="AC33" s="137"/>
      <c r="AD33" s="137"/>
      <c r="AE33" s="137"/>
      <c r="AF33" s="137"/>
      <c r="AG33" s="137"/>
      <c r="AH33" s="137"/>
      <c r="AI33" s="137"/>
      <c r="AJ33" s="137"/>
      <c r="AK33" s="137"/>
      <c r="AL33" s="137"/>
      <c r="AM33" s="137"/>
      <c r="AN33" s="137"/>
      <c r="AO33" s="137"/>
      <c r="AP33" s="137"/>
      <c r="AQ33" s="137"/>
      <c r="AR33" s="137"/>
      <c r="AS33" s="137"/>
      <c r="AT33" s="137">
        <v>-1</v>
      </c>
      <c r="AU33" s="137">
        <v>0</v>
      </c>
      <c r="AV33" s="48">
        <f t="shared" si="31"/>
        <v>27</v>
      </c>
      <c r="AX33" s="91" t="str">
        <f t="shared" si="18"/>
        <v xml:space="preserve">Well done Student 25. You have demonstrated a very good understanding of the content covered in the vectors and motion topics. 
</v>
      </c>
      <c r="AY33" s="92" t="str">
        <f t="shared" si="32"/>
        <v xml:space="preserve">As in Q1, you are adding vectors well in 1 dimension and considering vector directions effectively. 
As in Q2, remember that an object thrown upwards will slow down due to gravity (with acceleration of g = 9.8 m/s^2 if air resistance is ignored) so that its velocity is 0 at the maximum height. 
As in Q3, you are correctly identifying that the acceleration due to gravity near Earth's surface is constant at 9.8 m/s^2 downwards toward the centre of Earth. 
As in Q4, you are correctly identifying that constant velocity means a = 0 and you are converting between units effectively to solve motion problems.
As in Q5, you are correctly finding acceleration as the change in velocity (i.e. Δv = v - u) divided by the time interval. 
As in Q6, remember that a dropped object will start from rest and then accelerate due to gravity with an acceleration of g = 9.8 m/s^2 near Earth's surface if air resistance is ignored. 
As in Q7, you are correctly identifying that the acceleration of an object at a particular moment in time is given by the gradient (i.e. rise/run) of the tangent to the velocity-time graph. 
As in Q8, you are using the head-to-tail method correcly to add vectors in 2 dimensions.
As in Q9, remember to use the head-to-tail method to subtract vectors in 2 dimensions by adding the negative of the second vector and to ensure that your vector diagram includes arrowheads to show the correct direction of the resultant vector. Remember also that directions are stated as the angle from the N-S line toward the E-W line.
As in Q10, you are using the head-to-tail method effectively to add vectors in 2 dimensions which do not form a right-angled triangle.
As in Q11, you are finding the change in velocity effectively using Δv = v - u while considering the associated vector directions thoroughly. 
As in Q12, you are correctly identifying that the component of the weight force, mg, which acts parallel to the surface for an object moving down an inclined plane is equal to mgsinθ, where θ is the angle of the incline above the horizontal. 
As in Q13a, remember that acceleration is given by the gradient of a velocity-time graph or simply a = Δv/t = (v - u)/t. Remember to read axis values and units carefully and to include directions with all vector quantities. 
As in Q13a, you are correctly finding acceleration from the gradient of a velocity-time graph and showing your working clearly. Remember to include directions with all vector quantities. 
As in Q13b, remember that displacement is given by the area under of a velocity-time graph. Remember to show full working and to read axis values and units carefully. 
As in Q13b, you are correctly finding displacement as the area under of a velocity-time graph and showing your working clearly. Remember to show full working so that method marks can be awarded. 
As in Q13c, you are answering explaining questions well but remember to answer specifically by referring to the wording in the question. We know from the graph that the student was slowing down in the positive direction from 18-22 seconds since the velocity values remain positive (meaning motion is in the positive direction) and the magnitudes of the velocity values (i.e. speeds) were decreasing meaning the student was slowing down.  
As in Q13c, you are answering explaining questions clearly and specifically by referring to the wording in the question. 
As in in Q14, you are determining vector components effectively, adding the horizontal forces thoroughly to find the resultant horizontal force and stating vector quantities with their direction as required. Remember to state directions with vector quantities. 
As in Q15a-b, you are converting between km/h and m/s well but remember to read questions carefully and think critically about the given information before solving. For a braking vehicle, there will be no deceleration during the reaction time since the driver has not started braking yet. The velocity will remain the same as the initial velocity during the reaction time since a = 0. 
As in Q15c-d, remember that there is no acceleration during reaction time before a driver applied the brakes but the vehicle will deccelerate while braking. Remember to use exact values (or at least 4 decimal places) in your calculations to avoid rounding errors so that you can state your answer correctly to the required number of significant figures. 
</v>
      </c>
      <c r="AZ33" s="90" t="s">
        <v>270</v>
      </c>
      <c r="BA33" s="175">
        <v>15</v>
      </c>
      <c r="BB33" s="64" t="str">
        <f>LOOKUP(BG33,Grading!$A$16:$A$22,Grading!$E$16:$E$22)</f>
        <v xml:space="preserve">I encourage you to revise any areas suggested above and seek help as often as required in order to prepare for future topics and lay a solid foundation for Units 3/4 Physics. </v>
      </c>
      <c r="BC33" s="65" t="str">
        <f>IF(BA33="none required",Grading!$A$27,Grading!$A$26)</f>
        <v xml:space="preserve">Please review the solutions thoroughly, complete any re-do questions (details below) and show these to me within the next week. Please let me know if you have any questions. </v>
      </c>
      <c r="BD33" s="140"/>
      <c r="BE33" s="138">
        <f t="shared" si="33"/>
        <v>19</v>
      </c>
      <c r="BF33" s="120">
        <f t="shared" ref="BF33" si="80">IF((BE33=""),"",IF(ISNUMBER(BE33),ROUND((BE33/$BE$3),2),BE33))</f>
        <v>0.7</v>
      </c>
      <c r="BG33" s="120">
        <f t="shared" ref="BG33" si="81">IF((BE33=""),"",IF(ISNUMBER(BE33),ROUND((($BL$7*BF33)+$BN$7),2),BE33))</f>
        <v>0.7</v>
      </c>
      <c r="BH33" s="121" t="str">
        <f t="shared" ref="BH33" si="82">IF((BE33=""),"",IF(ISNUMBER(BE33),VLOOKUP(BG33,Gradetable,2),""))</f>
        <v>B</v>
      </c>
      <c r="BI33" s="77" t="str">
        <f>IF(Summary!F27="","",Summary!F27)</f>
        <v>Student 25</v>
      </c>
      <c r="BJ33" s="62"/>
      <c r="BK33" s="98"/>
      <c r="BL33" s="98"/>
      <c r="BM33" s="98"/>
      <c r="BN33" s="98"/>
      <c r="BU33" s="54"/>
      <c r="BV33" s="50">
        <f t="shared" si="34"/>
        <v>2</v>
      </c>
      <c r="BW33" s="50">
        <f t="shared" si="34"/>
        <v>0</v>
      </c>
      <c r="BX33" s="50">
        <f t="shared" si="34"/>
        <v>5</v>
      </c>
      <c r="BY33" s="50">
        <f t="shared" si="34"/>
        <v>3</v>
      </c>
      <c r="BZ33" s="50">
        <f t="shared" si="34"/>
        <v>2</v>
      </c>
      <c r="CA33" s="50">
        <f t="shared" si="34"/>
        <v>6</v>
      </c>
      <c r="CB33" s="50">
        <f t="shared" si="34"/>
        <v>1</v>
      </c>
      <c r="CC33" s="50">
        <f t="shared" si="34"/>
        <v>1</v>
      </c>
      <c r="CD33" s="50">
        <f t="shared" si="34"/>
        <v>0</v>
      </c>
      <c r="CE33" s="50">
        <f t="shared" si="34"/>
        <v>0</v>
      </c>
      <c r="CF33" s="50">
        <f t="shared" si="34"/>
        <v>0</v>
      </c>
      <c r="CG33" s="54"/>
      <c r="CH33" s="55">
        <f t="shared" si="79"/>
        <v>1</v>
      </c>
      <c r="CI33" s="55">
        <f t="shared" si="79"/>
        <v>0</v>
      </c>
      <c r="CJ33" s="55">
        <f t="shared" si="79"/>
        <v>1</v>
      </c>
      <c r="CK33" s="55">
        <f t="shared" si="79"/>
        <v>0.75</v>
      </c>
      <c r="CL33" s="55">
        <f t="shared" si="79"/>
        <v>1</v>
      </c>
      <c r="CM33" s="55">
        <f t="shared" si="79"/>
        <v>0.86</v>
      </c>
      <c r="CN33" s="55">
        <f t="shared" si="79"/>
        <v>0.33</v>
      </c>
      <c r="CO33" s="55">
        <f t="shared" si="79"/>
        <v>0.33</v>
      </c>
      <c r="CT33" s="85" t="str">
        <f t="shared" si="35"/>
        <v xml:space="preserve"> </v>
      </c>
      <c r="CU33" s="86" t="str">
        <f t="shared" si="36"/>
        <v xml:space="preserve"> </v>
      </c>
      <c r="CV33" s="86" t="str">
        <f t="shared" si="37"/>
        <v xml:space="preserve"> </v>
      </c>
      <c r="CW33" s="87" t="str">
        <f t="shared" si="38"/>
        <v>•</v>
      </c>
      <c r="CX33" s="85" t="str">
        <f t="shared" si="39"/>
        <v>•</v>
      </c>
      <c r="CY33" s="86" t="str">
        <f t="shared" si="40"/>
        <v xml:space="preserve"> </v>
      </c>
      <c r="CZ33" s="86" t="str">
        <f t="shared" si="41"/>
        <v xml:space="preserve"> </v>
      </c>
      <c r="DA33" s="87" t="str">
        <f t="shared" si="42"/>
        <v xml:space="preserve"> </v>
      </c>
      <c r="DB33" s="86" t="str">
        <f t="shared" si="43"/>
        <v xml:space="preserve"> </v>
      </c>
      <c r="DC33" s="86" t="str">
        <f t="shared" si="44"/>
        <v xml:space="preserve"> </v>
      </c>
      <c r="DD33" s="86" t="str">
        <f t="shared" si="45"/>
        <v xml:space="preserve"> </v>
      </c>
      <c r="DE33" s="87" t="str">
        <f t="shared" si="46"/>
        <v>•</v>
      </c>
      <c r="DF33" s="85" t="str">
        <f t="shared" si="47"/>
        <v xml:space="preserve"> </v>
      </c>
      <c r="DG33" s="86" t="str">
        <f t="shared" si="48"/>
        <v xml:space="preserve"> </v>
      </c>
      <c r="DH33" s="86" t="str">
        <f t="shared" si="49"/>
        <v>•</v>
      </c>
      <c r="DI33" s="87" t="str">
        <f t="shared" si="50"/>
        <v xml:space="preserve"> </v>
      </c>
      <c r="DJ33" s="85" t="str">
        <f t="shared" si="51"/>
        <v xml:space="preserve"> </v>
      </c>
      <c r="DK33" s="86" t="str">
        <f t="shared" si="52"/>
        <v xml:space="preserve"> </v>
      </c>
      <c r="DL33" s="86" t="str">
        <f t="shared" si="53"/>
        <v xml:space="preserve"> </v>
      </c>
      <c r="DM33" s="87" t="str">
        <f t="shared" si="54"/>
        <v>•</v>
      </c>
      <c r="DN33" s="86" t="str">
        <f t="shared" si="55"/>
        <v xml:space="preserve"> </v>
      </c>
      <c r="DO33" s="86" t="str">
        <f t="shared" si="56"/>
        <v xml:space="preserve"> </v>
      </c>
      <c r="DP33" s="86" t="str">
        <f t="shared" si="57"/>
        <v>•</v>
      </c>
      <c r="DQ33" s="87" t="str">
        <f t="shared" si="58"/>
        <v xml:space="preserve"> </v>
      </c>
      <c r="DR33" s="86" t="str">
        <f t="shared" si="59"/>
        <v>•</v>
      </c>
      <c r="DS33" s="86" t="str">
        <f t="shared" si="60"/>
        <v xml:space="preserve"> </v>
      </c>
      <c r="DT33" s="86" t="str">
        <f t="shared" si="61"/>
        <v xml:space="preserve"> </v>
      </c>
      <c r="DU33" s="87" t="str">
        <f t="shared" si="62"/>
        <v xml:space="preserve"> </v>
      </c>
      <c r="DV33" s="86" t="str">
        <f t="shared" si="63"/>
        <v>•</v>
      </c>
      <c r="DW33" s="86" t="str">
        <f t="shared" si="64"/>
        <v xml:space="preserve"> </v>
      </c>
      <c r="DX33" s="86" t="str">
        <f t="shared" si="65"/>
        <v xml:space="preserve"> </v>
      </c>
      <c r="DY33" s="87" t="str">
        <f t="shared" si="66"/>
        <v xml:space="preserve"> </v>
      </c>
      <c r="DZ33" s="86" t="str">
        <f t="shared" si="67"/>
        <v>•</v>
      </c>
      <c r="EA33" s="86" t="str">
        <f t="shared" si="68"/>
        <v xml:space="preserve"> </v>
      </c>
      <c r="EB33" s="86" t="str">
        <f t="shared" si="69"/>
        <v xml:space="preserve"> </v>
      </c>
      <c r="EC33" s="87" t="str">
        <f t="shared" si="70"/>
        <v xml:space="preserve"> </v>
      </c>
      <c r="ED33" s="86" t="str">
        <f t="shared" si="71"/>
        <v>•</v>
      </c>
      <c r="EE33" s="86" t="str">
        <f t="shared" si="72"/>
        <v xml:space="preserve"> </v>
      </c>
      <c r="EF33" s="86" t="str">
        <f t="shared" si="73"/>
        <v xml:space="preserve"> </v>
      </c>
      <c r="EG33" s="87" t="str">
        <f t="shared" si="74"/>
        <v xml:space="preserve"> </v>
      </c>
      <c r="EH33" s="86" t="str">
        <f t="shared" si="75"/>
        <v>•</v>
      </c>
      <c r="EI33" s="86" t="str">
        <f t="shared" si="76"/>
        <v xml:space="preserve"> </v>
      </c>
      <c r="EJ33" s="86" t="str">
        <f t="shared" si="77"/>
        <v xml:space="preserve"> </v>
      </c>
      <c r="EK33" s="87" t="str">
        <f t="shared" si="78"/>
        <v xml:space="preserve"> </v>
      </c>
    </row>
    <row r="34" spans="1:141" ht="12.75" customHeight="1" x14ac:dyDescent="0.2">
      <c r="A34" s="121" t="str">
        <f>IF(Summary!B28="","",Summary!B28)</f>
        <v/>
      </c>
      <c r="B34" s="121" t="str">
        <f>IF(Summary!C28="","",Summary!C28)</f>
        <v/>
      </c>
      <c r="C34" s="121" t="str">
        <f>IF(Summary!D28="","",Summary!D28)</f>
        <v/>
      </c>
      <c r="D34" s="136" t="str">
        <f>IF(Summary!E28="","",Summary!E28)</f>
        <v/>
      </c>
      <c r="E34" s="137"/>
      <c r="F34" s="137"/>
      <c r="G34" s="137"/>
      <c r="H34" s="137"/>
      <c r="I34" s="137"/>
      <c r="J34" s="137"/>
      <c r="K34" s="137"/>
      <c r="L34" s="137"/>
      <c r="M34" s="137"/>
      <c r="N34" s="137"/>
      <c r="O34" s="137"/>
      <c r="P34" s="137"/>
      <c r="Q34" s="137"/>
      <c r="R34" s="137"/>
      <c r="S34" s="137"/>
      <c r="T34" s="137"/>
      <c r="U34" s="137"/>
      <c r="V34" s="137"/>
      <c r="W34" s="137"/>
      <c r="X34" s="137"/>
      <c r="Y34" s="137"/>
      <c r="Z34" s="137"/>
      <c r="AA34" s="137"/>
      <c r="AB34" s="137"/>
      <c r="AC34" s="137"/>
      <c r="AD34" s="137"/>
      <c r="AE34" s="137"/>
      <c r="AF34" s="137"/>
      <c r="AG34" s="137"/>
      <c r="AH34" s="137"/>
      <c r="AI34" s="137"/>
      <c r="AJ34" s="137"/>
      <c r="AK34" s="137"/>
      <c r="AL34" s="137"/>
      <c r="AM34" s="137"/>
      <c r="AN34" s="137"/>
      <c r="AO34" s="137"/>
      <c r="AP34" s="137"/>
      <c r="AQ34" s="137"/>
      <c r="AR34" s="137"/>
      <c r="AS34" s="137"/>
      <c r="AT34" s="137"/>
      <c r="AU34" s="137"/>
      <c r="AV34" s="48"/>
      <c r="AY34" s="84"/>
      <c r="AZ34" s="84"/>
      <c r="BA34" s="137"/>
      <c r="BB34" s="143"/>
      <c r="BC34" s="138"/>
      <c r="BD34" s="144"/>
      <c r="BE34" s="138"/>
      <c r="BF34" s="120"/>
      <c r="BG34" s="120"/>
      <c r="BH34" s="121"/>
      <c r="BI34" s="98"/>
      <c r="BJ34" s="98"/>
      <c r="BK34" s="98"/>
      <c r="BL34" s="98"/>
      <c r="BM34" s="98"/>
      <c r="BN34" s="98"/>
      <c r="BU34" s="54"/>
      <c r="CG34" s="54"/>
    </row>
    <row r="35" spans="1:141" ht="12.75" customHeight="1" x14ac:dyDescent="0.2">
      <c r="A35" s="121" t="str">
        <f>IF(Summary!B29="","",Summary!B29)</f>
        <v/>
      </c>
      <c r="B35" s="121" t="str">
        <f>IF(Summary!C29="","",Summary!C29)</f>
        <v/>
      </c>
      <c r="C35" s="121" t="str">
        <f>IF(Summary!D29="","",Summary!D29)</f>
        <v/>
      </c>
      <c r="D35" s="136" t="str">
        <f>IF(Summary!E29="","",Summary!E29)</f>
        <v/>
      </c>
      <c r="E35" s="137"/>
      <c r="F35" s="137"/>
      <c r="G35" s="137"/>
      <c r="H35" s="137"/>
      <c r="I35" s="137"/>
      <c r="J35" s="137"/>
      <c r="K35" s="137"/>
      <c r="L35" s="137"/>
      <c r="M35" s="137"/>
      <c r="N35" s="137"/>
      <c r="O35" s="137"/>
      <c r="P35" s="137"/>
      <c r="Q35" s="137"/>
      <c r="R35" s="137"/>
      <c r="S35" s="137"/>
      <c r="T35" s="137"/>
      <c r="U35" s="137"/>
      <c r="V35" s="137"/>
      <c r="W35" s="137"/>
      <c r="X35" s="137"/>
      <c r="Y35" s="137"/>
      <c r="Z35" s="137"/>
      <c r="AA35" s="137"/>
      <c r="AB35" s="137"/>
      <c r="AC35" s="137"/>
      <c r="AD35" s="137"/>
      <c r="AE35" s="137"/>
      <c r="AF35" s="137"/>
      <c r="AG35" s="137"/>
      <c r="AH35" s="137"/>
      <c r="AI35" s="137"/>
      <c r="AJ35" s="137"/>
      <c r="AK35" s="137"/>
      <c r="AL35" s="137"/>
      <c r="AM35" s="137"/>
      <c r="AN35" s="137"/>
      <c r="AO35" s="137"/>
      <c r="AP35" s="137"/>
      <c r="AQ35" s="137"/>
      <c r="AR35" s="137"/>
      <c r="AS35" s="137"/>
      <c r="AT35" s="137"/>
      <c r="AU35" s="137"/>
      <c r="AV35" s="48"/>
      <c r="AY35" s="60"/>
      <c r="AZ35" s="60"/>
      <c r="BA35" s="137"/>
      <c r="BB35" s="145"/>
      <c r="BC35" s="146"/>
      <c r="BD35" s="147"/>
      <c r="BE35" s="138"/>
      <c r="BF35" s="120"/>
      <c r="BG35" s="120"/>
      <c r="BH35" s="121"/>
      <c r="BI35" s="98"/>
      <c r="BJ35" s="98"/>
      <c r="BK35" s="98"/>
      <c r="BL35" s="98"/>
      <c r="BM35" s="98"/>
      <c r="BN35" s="98"/>
      <c r="BU35" s="54"/>
      <c r="CG35" s="54"/>
    </row>
    <row r="36" spans="1:141" ht="12.75" customHeight="1" x14ac:dyDescent="0.2">
      <c r="A36" s="121" t="str">
        <f>IF(Summary!B30="","",Summary!B30)</f>
        <v/>
      </c>
      <c r="B36" s="121" t="str">
        <f>IF(Summary!C30="","",Summary!C30)</f>
        <v/>
      </c>
      <c r="C36" s="121" t="str">
        <f>IF(Summary!D30="","",Summary!D30)</f>
        <v/>
      </c>
      <c r="D36" s="136" t="str">
        <f>IF(Summary!E30="","",Summary!E30)</f>
        <v/>
      </c>
      <c r="E36" s="137"/>
      <c r="F36" s="137"/>
      <c r="G36" s="137"/>
      <c r="H36" s="137"/>
      <c r="I36" s="137"/>
      <c r="J36" s="137"/>
      <c r="K36" s="137"/>
      <c r="L36" s="137"/>
      <c r="M36" s="137"/>
      <c r="N36" s="137"/>
      <c r="O36" s="137"/>
      <c r="P36" s="137"/>
      <c r="Q36" s="137"/>
      <c r="R36" s="137"/>
      <c r="S36" s="137"/>
      <c r="T36" s="137"/>
      <c r="U36" s="137"/>
      <c r="V36" s="137"/>
      <c r="W36" s="137"/>
      <c r="X36" s="137"/>
      <c r="Y36" s="137"/>
      <c r="Z36" s="137"/>
      <c r="AA36" s="137"/>
      <c r="AB36" s="137"/>
      <c r="AC36" s="137"/>
      <c r="AD36" s="137"/>
      <c r="AE36" s="137"/>
      <c r="AF36" s="137"/>
      <c r="AG36" s="137"/>
      <c r="AH36" s="137"/>
      <c r="AI36" s="137"/>
      <c r="AJ36" s="137"/>
      <c r="AK36" s="137"/>
      <c r="AL36" s="137"/>
      <c r="AM36" s="137"/>
      <c r="AN36" s="137"/>
      <c r="AO36" s="137"/>
      <c r="AP36" s="137"/>
      <c r="AQ36" s="137"/>
      <c r="AR36" s="137"/>
      <c r="AS36" s="137"/>
      <c r="AT36" s="137"/>
      <c r="AU36" s="137"/>
      <c r="AV36" s="48"/>
      <c r="AY36" s="148"/>
      <c r="AZ36" s="148"/>
      <c r="BA36" s="84"/>
      <c r="BB36" s="149"/>
      <c r="BC36" s="84"/>
      <c r="BD36" s="111"/>
      <c r="BE36" s="138"/>
      <c r="BF36" s="120"/>
      <c r="BG36" s="120"/>
      <c r="BH36" s="121"/>
      <c r="BI36" s="98"/>
      <c r="BJ36" s="98"/>
      <c r="BK36" s="98"/>
      <c r="BL36" s="98"/>
      <c r="BM36" s="98"/>
      <c r="BN36" s="98"/>
      <c r="BU36" s="54"/>
      <c r="CG36" s="54"/>
    </row>
    <row r="37" spans="1:141" ht="15.75" customHeight="1" x14ac:dyDescent="0.2">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BA37" s="48"/>
      <c r="BB37" s="48"/>
      <c r="BC37" s="48"/>
      <c r="BD37" s="97"/>
      <c r="BU37" s="54"/>
      <c r="CG37" s="54"/>
    </row>
    <row r="38" spans="1:141" ht="15.75" customHeight="1" x14ac:dyDescent="0.2">
      <c r="E38" s="48"/>
      <c r="F38" s="34"/>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BA38" s="48"/>
      <c r="BB38" s="48"/>
      <c r="BC38" s="48"/>
      <c r="BD38" s="97"/>
      <c r="BE38" s="63"/>
      <c r="BU38" s="54"/>
      <c r="CG38" s="54"/>
    </row>
    <row r="39" spans="1:141" ht="15.75" customHeight="1" x14ac:dyDescent="0.2">
      <c r="E39" s="48"/>
      <c r="F39" s="34"/>
      <c r="G39" s="48"/>
      <c r="H39" s="48"/>
      <c r="I39" s="48"/>
      <c r="J39" s="48"/>
      <c r="K39" s="48"/>
      <c r="L39" s="48"/>
      <c r="M39" s="48"/>
      <c r="N39"/>
      <c r="O39"/>
      <c r="P39"/>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X39" s="95" t="s">
        <v>345</v>
      </c>
      <c r="BA39" s="48"/>
      <c r="BB39" s="48"/>
      <c r="BC39" s="48"/>
      <c r="BD39" s="97"/>
      <c r="BE39" s="63"/>
      <c r="BU39" s="54"/>
      <c r="CG39" s="54"/>
    </row>
    <row r="40" spans="1:141" ht="15.75" customHeight="1" x14ac:dyDescent="0.2">
      <c r="E40" s="48"/>
      <c r="F40" s="34"/>
      <c r="G40" s="48"/>
      <c r="H40" s="48"/>
      <c r="I40" s="48"/>
      <c r="J40" s="48"/>
      <c r="K40" s="48"/>
      <c r="L40" s="48"/>
      <c r="M40" s="48"/>
      <c r="N40"/>
      <c r="O40"/>
      <c r="P40"/>
      <c r="Q40" s="48"/>
      <c r="R40" s="59"/>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X40" s="204" t="s">
        <v>136</v>
      </c>
      <c r="AY40" s="201" t="s">
        <v>125</v>
      </c>
      <c r="BB40" s="48"/>
      <c r="BU40" s="54"/>
      <c r="CG40" s="54"/>
    </row>
    <row r="41" spans="1:141" ht="15.75" customHeight="1" x14ac:dyDescent="0.2">
      <c r="E41" s="48"/>
      <c r="F41" s="34"/>
      <c r="G41" s="48"/>
      <c r="H41" s="48"/>
      <c r="I41" s="48"/>
      <c r="J41" s="48"/>
      <c r="K41" s="48"/>
      <c r="L41" s="48"/>
      <c r="M41" s="48"/>
      <c r="N41"/>
      <c r="O41"/>
      <c r="P41"/>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X41" s="204" t="s">
        <v>137</v>
      </c>
      <c r="AY41" s="175" t="s">
        <v>48</v>
      </c>
      <c r="BB41" s="48"/>
      <c r="BD41" s="63"/>
      <c r="BU41" s="54"/>
      <c r="CG41" s="54"/>
    </row>
    <row r="42" spans="1:141" ht="15.75" customHeight="1" x14ac:dyDescent="0.2">
      <c r="E42" s="48"/>
      <c r="F42" s="34"/>
      <c r="G42" s="48"/>
      <c r="H42" s="48"/>
      <c r="I42" s="48"/>
      <c r="J42" s="48"/>
      <c r="K42" s="48"/>
      <c r="L42" s="48"/>
      <c r="M42" s="48"/>
      <c r="N42"/>
      <c r="O42"/>
      <c r="P42"/>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Y42" s="81"/>
      <c r="BB42" s="48"/>
      <c r="BD42" s="63"/>
      <c r="BU42" s="54"/>
      <c r="CG42" s="54"/>
    </row>
    <row r="43" spans="1:141" ht="15.75" customHeight="1" x14ac:dyDescent="0.2">
      <c r="E43" s="48"/>
      <c r="G43" s="48"/>
      <c r="H43" s="48"/>
      <c r="I43" s="48"/>
      <c r="J43" s="48"/>
      <c r="K43" s="48"/>
      <c r="L43" s="48"/>
      <c r="M43" s="48"/>
      <c r="N43"/>
      <c r="O43"/>
      <c r="P43"/>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X43" s="94">
        <v>0</v>
      </c>
      <c r="AY43" s="82" t="s">
        <v>138</v>
      </c>
      <c r="BB43" s="48"/>
      <c r="BD43" s="97"/>
      <c r="BU43" s="54"/>
      <c r="CG43" s="54"/>
    </row>
    <row r="44" spans="1:141" ht="15.75" customHeight="1" x14ac:dyDescent="0.2">
      <c r="E44" s="48"/>
      <c r="G44" s="48"/>
      <c r="H44" s="48"/>
      <c r="I44" s="48"/>
      <c r="J44" s="48"/>
      <c r="K44" s="48"/>
      <c r="L44" s="48"/>
      <c r="M44" s="48"/>
      <c r="N44"/>
      <c r="O44"/>
      <c r="P44"/>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X44" s="94">
        <v>0.45</v>
      </c>
      <c r="AY44" s="82" t="s">
        <v>139</v>
      </c>
      <c r="BB44" s="48"/>
      <c r="BD44" s="97"/>
      <c r="BU44" s="54"/>
      <c r="CG44" s="54"/>
    </row>
    <row r="45" spans="1:141" ht="15.75" customHeight="1" x14ac:dyDescent="0.2">
      <c r="E45" s="48"/>
      <c r="F45" s="34"/>
      <c r="G45" s="48"/>
      <c r="H45" s="48"/>
      <c r="I45" s="48"/>
      <c r="J45" s="48"/>
      <c r="K45" s="48"/>
      <c r="L45" s="48"/>
      <c r="M45" s="48"/>
      <c r="N45"/>
      <c r="O45"/>
      <c r="P45"/>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X45" s="94">
        <v>0.5</v>
      </c>
      <c r="AY45" s="82" t="s">
        <v>139</v>
      </c>
      <c r="BB45" s="48"/>
      <c r="BD45" s="97"/>
      <c r="BU45" s="54"/>
      <c r="CG45" s="54"/>
    </row>
    <row r="46" spans="1:141" ht="15.75" customHeight="1" x14ac:dyDescent="0.2">
      <c r="E46" s="48"/>
      <c r="F46" s="34"/>
      <c r="G46" s="48"/>
      <c r="H46" s="48"/>
      <c r="I46" s="48"/>
      <c r="J46" s="48"/>
      <c r="K46" s="48"/>
      <c r="L46" s="48"/>
      <c r="M46" s="48"/>
      <c r="N46"/>
      <c r="O46"/>
      <c r="P46"/>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X46" s="94">
        <v>0.6</v>
      </c>
      <c r="AY46" s="82" t="s">
        <v>140</v>
      </c>
      <c r="BB46" s="48"/>
      <c r="BD46" s="97"/>
      <c r="BU46" s="54"/>
      <c r="CG46" s="54"/>
    </row>
    <row r="47" spans="1:141" ht="15.75" customHeight="1" x14ac:dyDescent="0.2">
      <c r="E47" s="48"/>
      <c r="F47" s="34"/>
      <c r="G47" s="48"/>
      <c r="H47" s="48"/>
      <c r="I47" s="48"/>
      <c r="J47" s="48"/>
      <c r="K47" s="48"/>
      <c r="L47" s="48"/>
      <c r="M47" s="48"/>
      <c r="N47"/>
      <c r="O47"/>
      <c r="P47"/>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X47" s="94">
        <v>0.7</v>
      </c>
      <c r="AY47" s="82" t="s">
        <v>141</v>
      </c>
      <c r="BB47" s="48"/>
      <c r="BD47" s="97"/>
      <c r="BU47" s="54"/>
      <c r="CG47" s="54"/>
    </row>
    <row r="48" spans="1:141" ht="15.75" customHeight="1" x14ac:dyDescent="0.2">
      <c r="E48" s="48"/>
      <c r="F48" s="34"/>
      <c r="G48" s="48"/>
      <c r="H48" s="48"/>
      <c r="I48" s="48"/>
      <c r="J48" s="48"/>
      <c r="K48" s="48"/>
      <c r="L48" s="48"/>
      <c r="M48" s="48"/>
      <c r="N48"/>
      <c r="O48"/>
      <c r="P48"/>
      <c r="Q48" s="48"/>
      <c r="R48" s="48"/>
      <c r="S48" s="48"/>
      <c r="T48" s="48"/>
      <c r="U48" s="48"/>
      <c r="V48" s="48"/>
      <c r="W48" s="48" t="str">
        <f>IF(ISNUMBER(BJ129),BJ129,"")</f>
        <v/>
      </c>
      <c r="X48" s="48" t="str">
        <f>IF(ISNUMBER(BJ130),BJ129,"")</f>
        <v/>
      </c>
      <c r="Y48" s="48" t="str">
        <f>IF(ISNUMBER(BJ129),BJ129,"")</f>
        <v/>
      </c>
      <c r="Z48" s="48" t="str">
        <f>IF(ISNUMBER(BJ129),BJ129,"")</f>
        <v/>
      </c>
      <c r="AA48" s="48" t="str">
        <f>IF(ISNUMBER(BJ129),BJ129,"")</f>
        <v/>
      </c>
      <c r="AB48" s="48" t="str">
        <f>IF(ISNUMBER(BJ129),BJ129,"")</f>
        <v/>
      </c>
      <c r="AC48" s="48" t="str">
        <f>IF(ISNUMBER(BJ129),BJ129,"")</f>
        <v/>
      </c>
      <c r="AD48" s="48" t="str">
        <f>IF(ISNUMBER(BJ129),BJ129,"")</f>
        <v/>
      </c>
      <c r="AE48" s="48" t="str">
        <f>IF(ISNUMBER(BJ129),BJ129,"")</f>
        <v/>
      </c>
      <c r="AF48" s="48" t="str">
        <f>IF(ISNUMBER(BJ129),BJ129,"")</f>
        <v/>
      </c>
      <c r="AG48" s="48" t="str">
        <f>IF(ISNUMBER(BJ129),BJ129,"")</f>
        <v/>
      </c>
      <c r="AH48" s="48" t="str">
        <f>IF(ISNUMBER(BJ129),BJ129,"")</f>
        <v/>
      </c>
      <c r="AI48" s="48" t="str">
        <f>IF(ISNUMBER(BJ129),BJ129,"")</f>
        <v/>
      </c>
      <c r="AJ48" s="48" t="str">
        <f>IF(ISNUMBER(BJ129),BJ129,"")</f>
        <v/>
      </c>
      <c r="AK48" s="48" t="str">
        <f>IF(ISNUMBER(BJ129),BJ129,"")</f>
        <v/>
      </c>
      <c r="AL48" s="48" t="str">
        <f>IF(ISNUMBER(BJ129),BJ129,"")</f>
        <v/>
      </c>
      <c r="AM48" s="48" t="str">
        <f>IF(ISNUMBER(BJ129),BJ129,"")</f>
        <v/>
      </c>
      <c r="AN48" s="48" t="str">
        <f>IF(ISNUMBER(BJ129),BJ129,"")</f>
        <v/>
      </c>
      <c r="AO48" s="48" t="str">
        <f>IF(ISNUMBER(BJ129),BJ129,"")</f>
        <v/>
      </c>
      <c r="AP48" s="48" t="str">
        <f>IF(ISNUMBER(BJ129),BJ129,"")</f>
        <v/>
      </c>
      <c r="AQ48" s="48" t="str">
        <f>IF(ISNUMBER(BJ129),BJ129,"")</f>
        <v/>
      </c>
      <c r="AR48" s="48" t="str">
        <f>IF(ISNUMBER(BJ129),BJ129,"")</f>
        <v/>
      </c>
      <c r="AS48" s="48"/>
      <c r="AT48" s="48" t="str">
        <f>IF(ISNUMBER(BJ129),BJ129,"")</f>
        <v/>
      </c>
      <c r="AU48" s="48" t="str">
        <f>IF(ISNUMBER(BJ129),BJ129,"")</f>
        <v/>
      </c>
      <c r="AV48" s="48"/>
      <c r="AX48" s="94">
        <v>0.9</v>
      </c>
      <c r="AY48" s="82" t="s">
        <v>142</v>
      </c>
      <c r="BB48" s="48"/>
      <c r="BD48" s="97"/>
    </row>
    <row r="49" spans="5:74" ht="15.75" customHeight="1" x14ac:dyDescent="0.2">
      <c r="E49" s="48"/>
      <c r="F49" s="34"/>
      <c r="G49" s="48"/>
      <c r="H49" s="48"/>
      <c r="I49" s="48"/>
      <c r="J49" s="48"/>
      <c r="K49" s="48"/>
      <c r="L49" s="48"/>
      <c r="M49" s="48"/>
      <c r="N49"/>
      <c r="O49"/>
      <c r="P49"/>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34"/>
      <c r="AX49" s="94">
        <v>1</v>
      </c>
      <c r="AY49" s="82" t="s">
        <v>142</v>
      </c>
      <c r="AZ49" s="34"/>
      <c r="BB49" s="48"/>
      <c r="BD49" s="97"/>
    </row>
    <row r="50" spans="5:74" ht="15.75" customHeight="1" x14ac:dyDescent="0.2">
      <c r="E50" s="48"/>
      <c r="F50" s="34"/>
      <c r="G50" s="48"/>
      <c r="H50" s="48"/>
      <c r="I50" s="48"/>
      <c r="J50" s="48"/>
      <c r="K50" s="48"/>
      <c r="L50" s="48"/>
      <c r="M50" s="48"/>
      <c r="N50"/>
      <c r="O50"/>
      <c r="P50"/>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34"/>
      <c r="AX50" s="93" t="s">
        <v>246</v>
      </c>
      <c r="AY50" s="205" t="s">
        <v>178</v>
      </c>
      <c r="AZ50" s="205"/>
      <c r="BA50" s="205"/>
      <c r="BB50" s="205"/>
      <c r="BC50" s="205"/>
      <c r="BD50" s="205"/>
      <c r="BE50" s="205"/>
      <c r="BF50" s="205"/>
      <c r="BG50" s="205"/>
    </row>
    <row r="51" spans="5:74" ht="15.75" customHeight="1" x14ac:dyDescent="0.2">
      <c r="E51" s="48"/>
      <c r="F51" s="34"/>
      <c r="G51" s="48"/>
      <c r="H51" s="48"/>
      <c r="I51" s="48"/>
      <c r="J51" s="48"/>
      <c r="K51" s="48"/>
      <c r="L51" s="48"/>
      <c r="M51" s="48"/>
      <c r="N51"/>
      <c r="O51"/>
      <c r="P51"/>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Y51" s="81"/>
      <c r="AZ51" s="73"/>
      <c r="BB51" s="48"/>
      <c r="BD51" s="97"/>
    </row>
    <row r="52" spans="5:74" ht="15.75" customHeight="1" x14ac:dyDescent="0.2">
      <c r="E52" s="48"/>
      <c r="F52" s="34"/>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X52" s="95" t="s">
        <v>276</v>
      </c>
      <c r="AZ52" s="34"/>
      <c r="BB52" s="48"/>
      <c r="BD52" s="97"/>
      <c r="BF52" s="95" t="s">
        <v>339</v>
      </c>
      <c r="BL52" s="95" t="s">
        <v>326</v>
      </c>
    </row>
    <row r="53" spans="5:74" ht="15.75" customHeight="1" x14ac:dyDescent="0.2">
      <c r="E53" s="48"/>
      <c r="F53" s="34"/>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X53" s="94" t="s">
        <v>340</v>
      </c>
      <c r="AY53" s="43" t="s">
        <v>143</v>
      </c>
      <c r="AZ53" s="62" t="s">
        <v>344</v>
      </c>
      <c r="BB53" s="48"/>
      <c r="BD53" s="97"/>
      <c r="BF53" s="43" t="s">
        <v>340</v>
      </c>
      <c r="BG53" s="43" t="s">
        <v>191</v>
      </c>
      <c r="BH53" s="34" t="s">
        <v>341</v>
      </c>
      <c r="BL53" s="43" t="s">
        <v>338</v>
      </c>
      <c r="BM53" s="59" t="s">
        <v>190</v>
      </c>
      <c r="BN53" s="59" t="s">
        <v>191</v>
      </c>
      <c r="BO53" s="59" t="s">
        <v>63</v>
      </c>
      <c r="BP53" s="43" t="s">
        <v>99</v>
      </c>
      <c r="BQ53" s="34" t="s">
        <v>342</v>
      </c>
    </row>
    <row r="54" spans="5:74" ht="15.75" customHeight="1" x14ac:dyDescent="0.2">
      <c r="E54" s="48"/>
      <c r="F54" s="34"/>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34"/>
      <c r="AX54" s="100">
        <f>IF(ISBLANK(BF54),"",BF54)</f>
        <v>1</v>
      </c>
      <c r="AY54" s="153" t="s">
        <v>187</v>
      </c>
      <c r="AZ54" s="153" t="s">
        <v>188</v>
      </c>
      <c r="BA54" s="96" t="s">
        <v>92</v>
      </c>
      <c r="BB54" s="48"/>
      <c r="BD54" s="97"/>
      <c r="BF54" s="168">
        <v>1</v>
      </c>
      <c r="BG54" s="99">
        <v>9.1</v>
      </c>
      <c r="BH54" s="166" t="s">
        <v>30</v>
      </c>
      <c r="BI54" s="43"/>
      <c r="BL54" s="100">
        <f>IF(ISBLANK(BN54),"",COUNTIF($BG$54:$BG$93,BN54))</f>
        <v>2</v>
      </c>
      <c r="BM54" s="169" t="s">
        <v>97</v>
      </c>
      <c r="BN54" s="157">
        <v>8.1999999999999993</v>
      </c>
      <c r="BO54" s="166">
        <v>2</v>
      </c>
      <c r="BP54" s="202">
        <f>IF(ISBLANK(BO54),"",BO54/BO$66)</f>
        <v>7.407407407407407E-2</v>
      </c>
      <c r="BQ54" s="190" t="s">
        <v>80</v>
      </c>
      <c r="BR54" s="190"/>
      <c r="BS54" s="190"/>
      <c r="BT54" s="190"/>
      <c r="BU54" s="190"/>
      <c r="BV54" s="190"/>
    </row>
    <row r="55" spans="5:74" ht="15.75" customHeight="1" x14ac:dyDescent="0.2">
      <c r="E55" s="48"/>
      <c r="F55" s="34"/>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34"/>
      <c r="AX55" s="100">
        <f t="shared" ref="AX55:AX93" si="83">IF(ISBLANK(BF55),"",BF55)</f>
        <v>2</v>
      </c>
      <c r="AY55" s="153" t="s">
        <v>151</v>
      </c>
      <c r="AZ55" s="153" t="s">
        <v>127</v>
      </c>
      <c r="BA55" s="96" t="s">
        <v>92</v>
      </c>
      <c r="BB55" s="48"/>
      <c r="BD55" s="97"/>
      <c r="BF55" s="168">
        <v>2</v>
      </c>
      <c r="BG55" s="99">
        <v>9.5</v>
      </c>
      <c r="BH55" s="166" t="s">
        <v>32</v>
      </c>
      <c r="BI55" s="43"/>
      <c r="BL55" s="100">
        <f t="shared" ref="BL55:BL64" si="84">IF(ISBLANK(BN55),"",COUNTIF($BG$54:$BG$93,BN55))</f>
        <v>1</v>
      </c>
      <c r="BM55" s="169">
        <v>9</v>
      </c>
      <c r="BN55" s="158">
        <v>8.3000000000000007</v>
      </c>
      <c r="BO55" s="166">
        <v>1</v>
      </c>
      <c r="BP55" s="202">
        <f t="shared" ref="BP55:BP64" si="85">IF(ISBLANK(BO55),"",BO55/BO$66)</f>
        <v>3.7037037037037035E-2</v>
      </c>
      <c r="BQ55" s="190" t="s">
        <v>81</v>
      </c>
      <c r="BR55" s="190"/>
      <c r="BS55" s="190"/>
      <c r="BT55" s="190"/>
      <c r="BU55" s="190"/>
      <c r="BV55" s="190"/>
    </row>
    <row r="56" spans="5:74" ht="15.75" customHeight="1" x14ac:dyDescent="0.2">
      <c r="E56" s="48"/>
      <c r="F56" s="34"/>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34"/>
      <c r="AX56" s="100">
        <f t="shared" si="83"/>
        <v>3</v>
      </c>
      <c r="AY56" s="153" t="s">
        <v>152</v>
      </c>
      <c r="AZ56" s="153" t="s">
        <v>128</v>
      </c>
      <c r="BA56" s="96" t="s">
        <v>92</v>
      </c>
      <c r="BB56" s="48"/>
      <c r="BD56" s="97"/>
      <c r="BF56" s="168">
        <v>3</v>
      </c>
      <c r="BG56" s="99">
        <v>9.5</v>
      </c>
      <c r="BH56" s="166" t="s">
        <v>36</v>
      </c>
      <c r="BI56" s="43"/>
      <c r="BL56" s="100">
        <f t="shared" si="84"/>
        <v>2</v>
      </c>
      <c r="BM56" s="169" t="s">
        <v>183</v>
      </c>
      <c r="BN56" s="159">
        <v>8.4</v>
      </c>
      <c r="BO56" s="166">
        <v>5</v>
      </c>
      <c r="BP56" s="202">
        <f t="shared" si="85"/>
        <v>0.18518518518518517</v>
      </c>
      <c r="BQ56" s="190" t="s">
        <v>82</v>
      </c>
      <c r="BR56" s="190"/>
      <c r="BS56" s="190"/>
      <c r="BT56" s="190"/>
      <c r="BU56" s="190"/>
      <c r="BV56" s="190"/>
    </row>
    <row r="57" spans="5:74" ht="15.75" customHeight="1" x14ac:dyDescent="0.2">
      <c r="E57" s="48"/>
      <c r="F57" s="34"/>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34"/>
      <c r="AX57" s="100">
        <f t="shared" si="83"/>
        <v>4</v>
      </c>
      <c r="AY57" s="153" t="s">
        <v>153</v>
      </c>
      <c r="AZ57" s="153" t="s">
        <v>170</v>
      </c>
      <c r="BA57" s="96" t="s">
        <v>92</v>
      </c>
      <c r="BB57" s="48"/>
      <c r="BD57" s="97"/>
      <c r="BF57" s="168">
        <v>4</v>
      </c>
      <c r="BG57" s="99">
        <v>9.1</v>
      </c>
      <c r="BH57" s="166" t="s">
        <v>40</v>
      </c>
      <c r="BI57" s="43"/>
      <c r="BL57" s="100">
        <f t="shared" si="84"/>
        <v>3</v>
      </c>
      <c r="BM57" s="169" t="s">
        <v>184</v>
      </c>
      <c r="BN57" s="160">
        <v>9.1</v>
      </c>
      <c r="BO57" s="166">
        <v>4</v>
      </c>
      <c r="BP57" s="202">
        <f t="shared" si="85"/>
        <v>0.14814814814814814</v>
      </c>
      <c r="BQ57" s="190" t="s">
        <v>95</v>
      </c>
      <c r="BR57" s="190"/>
      <c r="BS57" s="190"/>
      <c r="BT57" s="190"/>
      <c r="BU57" s="190"/>
      <c r="BV57" s="190"/>
    </row>
    <row r="58" spans="5:74" ht="15.75" customHeight="1" x14ac:dyDescent="0.2">
      <c r="E58" s="48"/>
      <c r="F58" s="34"/>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34"/>
      <c r="AX58" s="100">
        <f t="shared" si="83"/>
        <v>5</v>
      </c>
      <c r="AY58" s="153" t="s">
        <v>155</v>
      </c>
      <c r="AZ58" s="153" t="s">
        <v>154</v>
      </c>
      <c r="BA58" s="96" t="s">
        <v>92</v>
      </c>
      <c r="BB58" s="48"/>
      <c r="BD58" s="97"/>
      <c r="BF58" s="168">
        <v>5</v>
      </c>
      <c r="BG58" s="99">
        <v>9.1999999999999993</v>
      </c>
      <c r="BH58" s="166" t="s">
        <v>36</v>
      </c>
      <c r="BI58" s="43"/>
      <c r="BL58" s="100">
        <f t="shared" si="84"/>
        <v>2</v>
      </c>
      <c r="BM58" s="169" t="s">
        <v>185</v>
      </c>
      <c r="BN58" s="161">
        <v>9.1999999999999993</v>
      </c>
      <c r="BO58" s="166">
        <v>2</v>
      </c>
      <c r="BP58" s="202">
        <f t="shared" si="85"/>
        <v>7.407407407407407E-2</v>
      </c>
      <c r="BQ58" s="190" t="s">
        <v>83</v>
      </c>
      <c r="BR58" s="190"/>
      <c r="BS58" s="190"/>
      <c r="BT58" s="190"/>
      <c r="BU58" s="190"/>
      <c r="BV58" s="190"/>
    </row>
    <row r="59" spans="5:74" ht="15.75" customHeight="1" x14ac:dyDescent="0.2">
      <c r="E59" s="48"/>
      <c r="F59" s="34"/>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34"/>
      <c r="AX59" s="100">
        <f t="shared" si="83"/>
        <v>6</v>
      </c>
      <c r="AY59" s="153" t="s">
        <v>156</v>
      </c>
      <c r="AZ59" s="153" t="s">
        <v>130</v>
      </c>
      <c r="BA59" s="96" t="s">
        <v>92</v>
      </c>
      <c r="BB59" s="48"/>
      <c r="BD59" s="97"/>
      <c r="BF59" s="168">
        <v>6</v>
      </c>
      <c r="BG59" s="99">
        <v>9.5</v>
      </c>
      <c r="BH59" s="166" t="s">
        <v>30</v>
      </c>
      <c r="BI59" s="43"/>
      <c r="BL59" s="100">
        <f t="shared" si="84"/>
        <v>2</v>
      </c>
      <c r="BM59" s="169" t="s">
        <v>186</v>
      </c>
      <c r="BN59" s="162">
        <v>9.3000000000000007</v>
      </c>
      <c r="BO59" s="166">
        <v>7</v>
      </c>
      <c r="BP59" s="202">
        <f t="shared" si="85"/>
        <v>0.25925925925925924</v>
      </c>
      <c r="BQ59" s="190" t="s">
        <v>84</v>
      </c>
      <c r="BR59" s="190"/>
      <c r="BS59" s="190"/>
      <c r="BT59" s="190"/>
      <c r="BU59" s="190"/>
      <c r="BV59" s="190"/>
    </row>
    <row r="60" spans="5:74" ht="15.75" customHeight="1" x14ac:dyDescent="0.2">
      <c r="E60" s="48"/>
      <c r="F60" s="34"/>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34"/>
      <c r="AX60" s="100">
        <f t="shared" si="83"/>
        <v>7</v>
      </c>
      <c r="AY60" s="153" t="s">
        <v>157</v>
      </c>
      <c r="AZ60" s="153" t="s">
        <v>179</v>
      </c>
      <c r="BA60" s="96" t="s">
        <v>92</v>
      </c>
      <c r="BB60" s="48"/>
      <c r="BC60" s="48"/>
      <c r="BD60" s="97"/>
      <c r="BF60" s="168">
        <v>7</v>
      </c>
      <c r="BG60" s="99">
        <v>9.3000000000000007</v>
      </c>
      <c r="BH60" s="166" t="s">
        <v>36</v>
      </c>
      <c r="BI60" s="43"/>
      <c r="BL60" s="100">
        <f t="shared" si="84"/>
        <v>1</v>
      </c>
      <c r="BM60" s="169" t="s">
        <v>145</v>
      </c>
      <c r="BN60" s="109">
        <v>9.4</v>
      </c>
      <c r="BO60" s="166">
        <v>3</v>
      </c>
      <c r="BP60" s="202">
        <f t="shared" si="85"/>
        <v>0.1111111111111111</v>
      </c>
      <c r="BQ60" s="190" t="s">
        <v>96</v>
      </c>
      <c r="BR60" s="190"/>
      <c r="BS60" s="190"/>
      <c r="BT60" s="190"/>
      <c r="BU60" s="190"/>
      <c r="BV60" s="190"/>
    </row>
    <row r="61" spans="5:74" ht="15.75" customHeight="1" x14ac:dyDescent="0.2">
      <c r="E61" s="48"/>
      <c r="F61" s="34"/>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34"/>
      <c r="AX61" s="100">
        <f t="shared" si="83"/>
        <v>8</v>
      </c>
      <c r="AY61" s="153" t="s">
        <v>158</v>
      </c>
      <c r="AZ61" s="153" t="s">
        <v>146</v>
      </c>
      <c r="BA61" s="96" t="s">
        <v>92</v>
      </c>
      <c r="BB61" s="48"/>
      <c r="BC61" s="48"/>
      <c r="BD61" s="97"/>
      <c r="BF61" s="168">
        <v>8</v>
      </c>
      <c r="BG61" s="99">
        <v>8.1999999999999993</v>
      </c>
      <c r="BH61" s="166" t="s">
        <v>40</v>
      </c>
      <c r="BI61" s="43"/>
      <c r="BL61" s="100">
        <f t="shared" si="84"/>
        <v>3</v>
      </c>
      <c r="BM61" s="169" t="s">
        <v>98</v>
      </c>
      <c r="BN61" s="163">
        <v>9.5</v>
      </c>
      <c r="BO61" s="166">
        <v>3</v>
      </c>
      <c r="BP61" s="202">
        <f t="shared" si="85"/>
        <v>0.1111111111111111</v>
      </c>
      <c r="BQ61" s="190" t="s">
        <v>85</v>
      </c>
      <c r="BR61" s="190"/>
      <c r="BS61" s="190"/>
      <c r="BT61" s="190"/>
      <c r="BU61" s="190"/>
      <c r="BV61" s="190"/>
    </row>
    <row r="62" spans="5:74" ht="15.75" customHeight="1" x14ac:dyDescent="0.2">
      <c r="E62" s="48"/>
      <c r="F62" s="34"/>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34"/>
      <c r="AX62" s="100">
        <f t="shared" si="83"/>
        <v>9</v>
      </c>
      <c r="AY62" s="153" t="s">
        <v>159</v>
      </c>
      <c r="AZ62" s="153" t="s">
        <v>147</v>
      </c>
      <c r="BA62" s="96" t="s">
        <v>92</v>
      </c>
      <c r="BB62" s="48"/>
      <c r="BC62" s="48"/>
      <c r="BD62" s="97"/>
      <c r="BF62" s="168">
        <v>9</v>
      </c>
      <c r="BG62" s="99">
        <v>8.3000000000000007</v>
      </c>
      <c r="BH62" s="166" t="s">
        <v>36</v>
      </c>
      <c r="BI62" s="43"/>
      <c r="BL62" s="100" t="str">
        <f t="shared" si="84"/>
        <v/>
      </c>
      <c r="BM62" s="169"/>
      <c r="BN62" s="164"/>
      <c r="BO62" s="166"/>
      <c r="BP62" s="202" t="str">
        <f t="shared" si="85"/>
        <v/>
      </c>
      <c r="BQ62" s="190"/>
      <c r="BR62" s="190"/>
      <c r="BS62" s="190"/>
      <c r="BT62" s="190"/>
      <c r="BU62" s="190"/>
      <c r="BV62" s="190"/>
    </row>
    <row r="63" spans="5:74" ht="15.75" customHeight="1" x14ac:dyDescent="0.2">
      <c r="E63" s="48"/>
      <c r="F63" s="34"/>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34"/>
      <c r="AX63" s="100">
        <f t="shared" si="83"/>
        <v>10</v>
      </c>
      <c r="AY63" s="153" t="s">
        <v>172</v>
      </c>
      <c r="AZ63" s="153" t="s">
        <v>148</v>
      </c>
      <c r="BA63" s="96" t="s">
        <v>92</v>
      </c>
      <c r="BB63" s="48"/>
      <c r="BC63" s="48"/>
      <c r="BD63" s="97"/>
      <c r="BF63" s="168">
        <v>10</v>
      </c>
      <c r="BG63" s="99">
        <v>8.1999999999999993</v>
      </c>
      <c r="BH63" s="166" t="s">
        <v>40</v>
      </c>
      <c r="BI63" s="43"/>
      <c r="BL63" s="100" t="str">
        <f t="shared" si="84"/>
        <v/>
      </c>
      <c r="BM63" s="170"/>
      <c r="BN63" s="165"/>
      <c r="BO63" s="166"/>
      <c r="BP63" s="202" t="str">
        <f t="shared" si="85"/>
        <v/>
      </c>
      <c r="BQ63" s="190"/>
      <c r="BR63" s="190"/>
      <c r="BS63" s="190"/>
      <c r="BT63" s="190"/>
      <c r="BU63" s="190"/>
      <c r="BV63" s="190"/>
    </row>
    <row r="64" spans="5:74" ht="15.75" customHeight="1" x14ac:dyDescent="0.2">
      <c r="E64" s="48"/>
      <c r="F64" s="34"/>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34"/>
      <c r="AX64" s="100">
        <f t="shared" si="83"/>
        <v>11</v>
      </c>
      <c r="AY64" s="153" t="s">
        <v>160</v>
      </c>
      <c r="AZ64" s="153" t="s">
        <v>161</v>
      </c>
      <c r="BA64" s="96" t="s">
        <v>92</v>
      </c>
      <c r="BB64" s="48"/>
      <c r="BC64" s="48"/>
      <c r="BD64" s="97"/>
      <c r="BF64" s="168">
        <v>11</v>
      </c>
      <c r="BG64" s="99">
        <v>9.1999999999999993</v>
      </c>
      <c r="BH64" s="166" t="s">
        <v>32</v>
      </c>
      <c r="BI64" s="43"/>
      <c r="BL64" s="100" t="str">
        <f t="shared" si="84"/>
        <v/>
      </c>
      <c r="BM64" s="171"/>
      <c r="BN64" s="155"/>
      <c r="BO64" s="166"/>
      <c r="BP64" s="202" t="str">
        <f t="shared" si="85"/>
        <v/>
      </c>
      <c r="BQ64" s="190"/>
      <c r="BR64" s="190"/>
      <c r="BS64" s="190"/>
      <c r="BT64" s="190"/>
      <c r="BU64" s="190"/>
      <c r="BV64" s="190"/>
    </row>
    <row r="65" spans="5:68" ht="15.75" customHeight="1" x14ac:dyDescent="0.2">
      <c r="E65" s="48"/>
      <c r="F65" s="34"/>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34"/>
      <c r="AX65" s="100">
        <f t="shared" si="83"/>
        <v>12</v>
      </c>
      <c r="AY65" s="153" t="s">
        <v>162</v>
      </c>
      <c r="AZ65" s="153" t="s">
        <v>149</v>
      </c>
      <c r="BA65" s="96" t="s">
        <v>92</v>
      </c>
      <c r="BB65" s="48"/>
      <c r="BC65" s="48"/>
      <c r="BD65" s="97"/>
      <c r="BF65" s="168">
        <v>12</v>
      </c>
      <c r="BG65" s="99">
        <v>8.4</v>
      </c>
      <c r="BH65" s="166" t="s">
        <v>40</v>
      </c>
      <c r="BI65" s="43"/>
      <c r="BM65" s="154"/>
      <c r="BN65" s="59"/>
    </row>
    <row r="66" spans="5:68" ht="15.75" customHeight="1" x14ac:dyDescent="0.2">
      <c r="E66" s="48"/>
      <c r="F66" s="34"/>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X66" s="100">
        <f t="shared" si="83"/>
        <v>13</v>
      </c>
      <c r="AY66" s="153" t="s">
        <v>164</v>
      </c>
      <c r="AZ66" s="153" t="s">
        <v>167</v>
      </c>
      <c r="BA66" s="96" t="s">
        <v>92</v>
      </c>
      <c r="BB66" s="48"/>
      <c r="BC66" s="48"/>
      <c r="BD66" s="97"/>
      <c r="BF66" s="168">
        <v>13</v>
      </c>
      <c r="BG66" s="99">
        <v>9.3000000000000007</v>
      </c>
      <c r="BH66" s="166">
        <v>6</v>
      </c>
      <c r="BI66" s="43"/>
      <c r="BK66" s="100" t="s">
        <v>245</v>
      </c>
      <c r="BL66" s="101">
        <f>SUM(BL54:BL64)</f>
        <v>16</v>
      </c>
      <c r="BM66" s="154"/>
      <c r="BN66"/>
      <c r="BO66" s="100">
        <f>SUM(BO54:BO64)</f>
        <v>27</v>
      </c>
      <c r="BP66" s="203">
        <f>SUM(BP54:BP64)</f>
        <v>1</v>
      </c>
    </row>
    <row r="67" spans="5:68" ht="15.75" customHeight="1" x14ac:dyDescent="0.2">
      <c r="E67" s="48"/>
      <c r="F67" s="34"/>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X67" s="100">
        <f t="shared" si="83"/>
        <v>14</v>
      </c>
      <c r="AY67" s="153" t="s">
        <v>163</v>
      </c>
      <c r="AZ67" s="153" t="s">
        <v>150</v>
      </c>
      <c r="BA67" s="96" t="s">
        <v>92</v>
      </c>
      <c r="BB67" s="48"/>
      <c r="BC67" s="48"/>
      <c r="BD67" s="97"/>
      <c r="BF67" s="168">
        <v>14</v>
      </c>
      <c r="BG67" s="99">
        <v>8.4</v>
      </c>
      <c r="BH67" s="166">
        <v>4</v>
      </c>
      <c r="BI67" s="43"/>
      <c r="BM67" s="154"/>
      <c r="BN67" s="59"/>
    </row>
    <row r="68" spans="5:68" ht="15.75" customHeight="1" x14ac:dyDescent="0.2">
      <c r="E68" s="48"/>
      <c r="F68" s="34"/>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X68" s="100" t="str">
        <f t="shared" si="83"/>
        <v>15ab</v>
      </c>
      <c r="AY68" s="153" t="s">
        <v>166</v>
      </c>
      <c r="AZ68" s="153" t="s">
        <v>169</v>
      </c>
      <c r="BA68" s="96" t="s">
        <v>92</v>
      </c>
      <c r="BB68" s="48"/>
      <c r="BC68" s="48"/>
      <c r="BD68" s="97"/>
      <c r="BF68" s="168" t="s">
        <v>144</v>
      </c>
      <c r="BG68" s="99">
        <v>9.1</v>
      </c>
      <c r="BH68" s="166">
        <v>2</v>
      </c>
      <c r="BI68" s="43"/>
      <c r="BM68" s="154"/>
      <c r="BN68" s="59"/>
    </row>
    <row r="69" spans="5:68" ht="15.75" customHeight="1" x14ac:dyDescent="0.2">
      <c r="E69" s="48"/>
      <c r="F69" s="34"/>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X69" s="100" t="str">
        <f t="shared" si="83"/>
        <v>15cd</v>
      </c>
      <c r="AY69" s="153" t="s">
        <v>165</v>
      </c>
      <c r="AZ69" s="153" t="s">
        <v>168</v>
      </c>
      <c r="BA69" s="96" t="s">
        <v>92</v>
      </c>
      <c r="BB69" s="48"/>
      <c r="BC69" s="48"/>
      <c r="BD69" s="97"/>
      <c r="BF69" s="168" t="s">
        <v>145</v>
      </c>
      <c r="BG69" s="99">
        <v>9.4</v>
      </c>
      <c r="BH69" s="166">
        <v>3</v>
      </c>
      <c r="BI69" s="43"/>
      <c r="BM69" s="154"/>
      <c r="BN69" s="59"/>
    </row>
    <row r="70" spans="5:68" ht="15.75" customHeight="1" x14ac:dyDescent="0.2">
      <c r="E70" s="48"/>
      <c r="F70" s="34"/>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X70" s="100" t="str">
        <f t="shared" si="83"/>
        <v/>
      </c>
      <c r="AY70" s="153"/>
      <c r="AZ70" s="153"/>
      <c r="BA70" s="96" t="s">
        <v>92</v>
      </c>
      <c r="BB70" s="48"/>
      <c r="BC70" s="48"/>
      <c r="BD70" s="97"/>
      <c r="BF70" s="168"/>
      <c r="BG70" s="99"/>
      <c r="BH70" s="201"/>
      <c r="BI70" s="43"/>
      <c r="BM70" s="154"/>
      <c r="BN70" s="59"/>
    </row>
    <row r="71" spans="5:68" ht="15.75" customHeight="1" x14ac:dyDescent="0.2">
      <c r="E71" s="48"/>
      <c r="F71" s="34"/>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X71" s="100" t="str">
        <f t="shared" si="83"/>
        <v/>
      </c>
      <c r="AY71" s="153"/>
      <c r="AZ71" s="153"/>
      <c r="BA71" s="96" t="s">
        <v>92</v>
      </c>
      <c r="BB71" s="48"/>
      <c r="BC71" s="48"/>
      <c r="BD71" s="97"/>
      <c r="BF71" s="168"/>
      <c r="BG71" s="99"/>
      <c r="BH71" s="201"/>
      <c r="BI71" s="43"/>
      <c r="BM71" s="154"/>
      <c r="BN71" s="59"/>
    </row>
    <row r="72" spans="5:68" ht="15.75" customHeight="1" x14ac:dyDescent="0.2">
      <c r="E72" s="48"/>
      <c r="F72" s="34"/>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X72" s="100" t="str">
        <f t="shared" si="83"/>
        <v/>
      </c>
      <c r="AY72" s="153"/>
      <c r="AZ72" s="153"/>
      <c r="BA72" s="96" t="s">
        <v>92</v>
      </c>
      <c r="BB72" s="48"/>
      <c r="BC72" s="48"/>
      <c r="BD72" s="97"/>
      <c r="BF72" s="168"/>
      <c r="BG72" s="99"/>
      <c r="BH72" s="201"/>
      <c r="BI72" s="43"/>
      <c r="BM72" s="154"/>
      <c r="BN72" s="59"/>
    </row>
    <row r="73" spans="5:68" ht="15.75" customHeight="1" x14ac:dyDescent="0.2">
      <c r="E73" s="48"/>
      <c r="F73" s="34"/>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X73" s="100" t="str">
        <f t="shared" si="83"/>
        <v/>
      </c>
      <c r="AY73" s="153"/>
      <c r="AZ73" s="153"/>
      <c r="BA73" s="96" t="s">
        <v>92</v>
      </c>
      <c r="BB73" s="48"/>
      <c r="BC73" s="48"/>
      <c r="BD73" s="97"/>
      <c r="BF73" s="168"/>
      <c r="BG73" s="99"/>
      <c r="BH73" s="201"/>
      <c r="BI73" s="43"/>
      <c r="BM73" s="154"/>
      <c r="BN73" s="59"/>
    </row>
    <row r="74" spans="5:68" ht="15.75" customHeight="1" x14ac:dyDescent="0.2">
      <c r="E74" s="48"/>
      <c r="F74" s="34"/>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X74" s="100" t="str">
        <f t="shared" si="83"/>
        <v/>
      </c>
      <c r="AY74" s="153"/>
      <c r="AZ74" s="153"/>
      <c r="BA74" s="96" t="s">
        <v>92</v>
      </c>
      <c r="BB74" s="48"/>
      <c r="BC74" s="48"/>
      <c r="BD74" s="97"/>
      <c r="BF74" s="168"/>
      <c r="BG74" s="99"/>
      <c r="BH74" s="201"/>
      <c r="BI74" s="43"/>
      <c r="BM74" s="154"/>
      <c r="BN74" s="59"/>
    </row>
    <row r="75" spans="5:68" ht="15.75" customHeight="1" x14ac:dyDescent="0.2">
      <c r="E75" s="48"/>
      <c r="F75" s="34"/>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X75" s="100" t="str">
        <f t="shared" si="83"/>
        <v/>
      </c>
      <c r="AY75" s="153"/>
      <c r="AZ75" s="153"/>
      <c r="BA75" s="96" t="s">
        <v>92</v>
      </c>
      <c r="BB75" s="48"/>
      <c r="BC75" s="48"/>
      <c r="BD75" s="97"/>
      <c r="BF75" s="168"/>
      <c r="BG75" s="99"/>
      <c r="BH75" s="201"/>
      <c r="BI75" s="43"/>
      <c r="BM75" s="154"/>
      <c r="BN75" s="59"/>
    </row>
    <row r="76" spans="5:68" ht="15.75" customHeight="1" x14ac:dyDescent="0.2">
      <c r="E76" s="48"/>
      <c r="F76" s="34"/>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X76" s="100" t="str">
        <f t="shared" si="83"/>
        <v/>
      </c>
      <c r="AY76" s="153"/>
      <c r="AZ76" s="153"/>
      <c r="BA76" s="96" t="s">
        <v>92</v>
      </c>
      <c r="BB76" s="48"/>
      <c r="BC76" s="48"/>
      <c r="BD76" s="97"/>
      <c r="BF76" s="168"/>
      <c r="BG76" s="99"/>
      <c r="BH76" s="201"/>
      <c r="BI76" s="43"/>
    </row>
    <row r="77" spans="5:68" ht="15.75" customHeight="1" x14ac:dyDescent="0.2">
      <c r="E77" s="48"/>
      <c r="F77" s="34"/>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X77" s="100" t="str">
        <f t="shared" si="83"/>
        <v/>
      </c>
      <c r="AY77" s="153"/>
      <c r="AZ77" s="153"/>
      <c r="BA77" s="96" t="s">
        <v>92</v>
      </c>
      <c r="BB77" s="48"/>
      <c r="BC77" s="48"/>
      <c r="BD77" s="97"/>
      <c r="BF77" s="168"/>
      <c r="BG77" s="99"/>
      <c r="BH77" s="201"/>
      <c r="BI77" s="43"/>
    </row>
    <row r="78" spans="5:68" ht="15.75" customHeight="1" x14ac:dyDescent="0.2">
      <c r="E78" s="48"/>
      <c r="F78" s="34"/>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X78" s="100" t="str">
        <f t="shared" si="83"/>
        <v/>
      </c>
      <c r="AY78" s="153"/>
      <c r="AZ78" s="153"/>
      <c r="BA78" s="96" t="s">
        <v>92</v>
      </c>
      <c r="BB78" s="48"/>
      <c r="BC78" s="48"/>
      <c r="BD78" s="97"/>
      <c r="BF78" s="168"/>
      <c r="BG78" s="99"/>
      <c r="BH78" s="201"/>
      <c r="BI78" s="43"/>
    </row>
    <row r="79" spans="5:68" ht="15.75" customHeight="1" x14ac:dyDescent="0.2">
      <c r="E79" s="48"/>
      <c r="F79" s="34"/>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X79" s="100" t="str">
        <f t="shared" si="83"/>
        <v/>
      </c>
      <c r="AY79" s="153"/>
      <c r="AZ79" s="153"/>
      <c r="BA79" s="96" t="s">
        <v>92</v>
      </c>
      <c r="BB79" s="48"/>
      <c r="BC79" s="48"/>
      <c r="BD79" s="97"/>
      <c r="BF79" s="168"/>
      <c r="BG79" s="99"/>
      <c r="BH79" s="201"/>
      <c r="BI79" s="43"/>
    </row>
    <row r="80" spans="5:68" ht="15.75" customHeight="1" x14ac:dyDescent="0.2">
      <c r="E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X80" s="100" t="str">
        <f t="shared" si="83"/>
        <v/>
      </c>
      <c r="AY80" s="167"/>
      <c r="AZ80" s="167"/>
      <c r="BA80" s="96" t="s">
        <v>92</v>
      </c>
      <c r="BB80" s="48"/>
      <c r="BC80" s="48"/>
      <c r="BD80" s="97"/>
      <c r="BF80" s="168"/>
      <c r="BG80" s="99"/>
      <c r="BH80" s="201"/>
      <c r="BI80" s="43"/>
    </row>
    <row r="81" spans="5:61" ht="15.75" customHeight="1" x14ac:dyDescent="0.2">
      <c r="E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X81" s="100" t="str">
        <f t="shared" si="83"/>
        <v/>
      </c>
      <c r="AY81" s="167"/>
      <c r="AZ81" s="167"/>
      <c r="BA81" s="96" t="s">
        <v>92</v>
      </c>
      <c r="BB81" s="48"/>
      <c r="BC81" s="48"/>
      <c r="BD81" s="97"/>
      <c r="BF81" s="168"/>
      <c r="BG81" s="99"/>
      <c r="BH81" s="201"/>
      <c r="BI81" s="43"/>
    </row>
    <row r="82" spans="5:61" ht="15.75" customHeight="1" x14ac:dyDescent="0.2">
      <c r="E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X82" s="100" t="str">
        <f t="shared" si="83"/>
        <v/>
      </c>
      <c r="AY82" s="167"/>
      <c r="AZ82" s="167"/>
      <c r="BA82" s="96" t="s">
        <v>92</v>
      </c>
      <c r="BB82" s="48"/>
      <c r="BC82" s="48"/>
      <c r="BD82" s="97"/>
      <c r="BF82" s="168"/>
      <c r="BG82" s="99"/>
      <c r="BH82" s="201"/>
      <c r="BI82" s="43"/>
    </row>
    <row r="83" spans="5:61" ht="15.75" customHeight="1" x14ac:dyDescent="0.2">
      <c r="E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X83" s="100" t="str">
        <f t="shared" si="83"/>
        <v/>
      </c>
      <c r="AY83" s="167"/>
      <c r="AZ83" s="167"/>
      <c r="BA83" s="96" t="s">
        <v>92</v>
      </c>
      <c r="BB83" s="48"/>
      <c r="BC83" s="48"/>
      <c r="BD83" s="97"/>
      <c r="BF83" s="168"/>
      <c r="BG83" s="99"/>
      <c r="BH83" s="201"/>
      <c r="BI83" s="43"/>
    </row>
    <row r="84" spans="5:61" ht="15.75" customHeight="1" x14ac:dyDescent="0.2">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X84" s="100" t="str">
        <f t="shared" si="83"/>
        <v/>
      </c>
      <c r="AY84" s="167"/>
      <c r="AZ84" s="167"/>
      <c r="BA84" s="96" t="s">
        <v>92</v>
      </c>
      <c r="BB84" s="48"/>
      <c r="BC84" s="48"/>
      <c r="BD84" s="97"/>
      <c r="BF84" s="168"/>
      <c r="BG84" s="99"/>
      <c r="BH84" s="201"/>
      <c r="BI84" s="43"/>
    </row>
    <row r="85" spans="5:61" ht="15.75" customHeight="1" x14ac:dyDescent="0.2">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X85" s="100" t="str">
        <f t="shared" si="83"/>
        <v/>
      </c>
      <c r="AY85" s="167"/>
      <c r="AZ85" s="167"/>
      <c r="BA85" s="96" t="s">
        <v>92</v>
      </c>
      <c r="BB85" s="48"/>
      <c r="BC85" s="48"/>
      <c r="BD85" s="97"/>
      <c r="BF85" s="168"/>
      <c r="BG85" s="99"/>
      <c r="BH85" s="201"/>
      <c r="BI85" s="43"/>
    </row>
    <row r="86" spans="5:61" ht="15.75" customHeight="1" x14ac:dyDescent="0.2">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X86" s="100" t="str">
        <f t="shared" si="83"/>
        <v/>
      </c>
      <c r="AY86" s="167"/>
      <c r="AZ86" s="167"/>
      <c r="BA86" s="96" t="s">
        <v>92</v>
      </c>
      <c r="BB86" s="48"/>
      <c r="BC86" s="48"/>
      <c r="BD86" s="97"/>
      <c r="BF86" s="168"/>
      <c r="BG86" s="99"/>
      <c r="BH86" s="201"/>
      <c r="BI86" s="43"/>
    </row>
    <row r="87" spans="5:61" ht="15.75" customHeight="1" x14ac:dyDescent="0.2">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X87" s="100" t="str">
        <f t="shared" si="83"/>
        <v/>
      </c>
      <c r="AY87" s="167"/>
      <c r="AZ87" s="167"/>
      <c r="BA87" s="96" t="s">
        <v>92</v>
      </c>
      <c r="BB87" s="48"/>
      <c r="BC87" s="48"/>
      <c r="BD87" s="97"/>
      <c r="BF87" s="168"/>
      <c r="BG87" s="99"/>
      <c r="BH87" s="201"/>
      <c r="BI87" s="43"/>
    </row>
    <row r="88" spans="5:61" ht="15.75" customHeight="1" x14ac:dyDescent="0.2">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X88" s="100" t="str">
        <f t="shared" si="83"/>
        <v/>
      </c>
      <c r="AY88" s="167"/>
      <c r="AZ88" s="167"/>
      <c r="BA88" s="96" t="s">
        <v>92</v>
      </c>
      <c r="BB88" s="48"/>
      <c r="BC88" s="48"/>
      <c r="BD88" s="97"/>
      <c r="BF88" s="168"/>
      <c r="BG88" s="99"/>
      <c r="BH88" s="201"/>
      <c r="BI88" s="43"/>
    </row>
    <row r="89" spans="5:61" ht="15.75" customHeight="1" x14ac:dyDescent="0.2">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X89" s="100" t="str">
        <f t="shared" si="83"/>
        <v/>
      </c>
      <c r="AY89" s="167"/>
      <c r="AZ89" s="167"/>
      <c r="BA89" s="96" t="s">
        <v>92</v>
      </c>
      <c r="BB89" s="48"/>
      <c r="BC89" s="48"/>
      <c r="BD89" s="97"/>
      <c r="BF89" s="168"/>
      <c r="BG89" s="99"/>
      <c r="BH89" s="201"/>
      <c r="BI89" s="43"/>
    </row>
    <row r="90" spans="5:61" ht="15.75" customHeight="1" x14ac:dyDescent="0.2">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X90" s="100" t="str">
        <f t="shared" si="83"/>
        <v/>
      </c>
      <c r="AY90" s="167"/>
      <c r="AZ90" s="167"/>
      <c r="BA90" s="96" t="s">
        <v>92</v>
      </c>
      <c r="BB90" s="48"/>
      <c r="BC90" s="48"/>
      <c r="BD90" s="97"/>
      <c r="BF90" s="168"/>
      <c r="BG90" s="99"/>
      <c r="BH90" s="201"/>
      <c r="BI90" s="43"/>
    </row>
    <row r="91" spans="5:61" ht="15.75" customHeight="1" x14ac:dyDescent="0.2">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X91" s="100" t="str">
        <f t="shared" si="83"/>
        <v/>
      </c>
      <c r="AY91" s="167"/>
      <c r="AZ91" s="167"/>
      <c r="BA91" s="96" t="s">
        <v>92</v>
      </c>
      <c r="BB91" s="48"/>
      <c r="BC91" s="48"/>
      <c r="BD91" s="97"/>
      <c r="BF91" s="168"/>
      <c r="BG91" s="99"/>
      <c r="BH91" s="201"/>
      <c r="BI91" s="43"/>
    </row>
    <row r="92" spans="5:61" ht="15.75" customHeight="1" x14ac:dyDescent="0.2">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X92" s="100" t="str">
        <f t="shared" si="83"/>
        <v/>
      </c>
      <c r="AY92" s="167"/>
      <c r="AZ92" s="167"/>
      <c r="BA92" s="96" t="s">
        <v>92</v>
      </c>
      <c r="BB92" s="48"/>
      <c r="BC92" s="48"/>
      <c r="BD92" s="97"/>
      <c r="BF92" s="168"/>
      <c r="BG92" s="99"/>
      <c r="BH92" s="201"/>
      <c r="BI92" s="43"/>
    </row>
    <row r="93" spans="5:61" ht="15.75" customHeight="1" x14ac:dyDescent="0.2">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X93" s="100" t="str">
        <f t="shared" si="83"/>
        <v/>
      </c>
      <c r="AY93" s="167"/>
      <c r="AZ93" s="167"/>
      <c r="BA93" s="96" t="s">
        <v>92</v>
      </c>
      <c r="BB93" s="48"/>
      <c r="BC93" s="48"/>
      <c r="BD93" s="97"/>
      <c r="BF93" s="168"/>
      <c r="BG93" s="99"/>
      <c r="BH93" s="201"/>
      <c r="BI93" s="43"/>
    </row>
    <row r="94" spans="5:61" ht="15.75" customHeight="1" x14ac:dyDescent="0.2">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34"/>
      <c r="AX94" s="34"/>
      <c r="AY94" s="34"/>
      <c r="AZ94" s="34"/>
      <c r="BA94" s="34"/>
      <c r="BD94" s="34"/>
    </row>
    <row r="95" spans="5:61" ht="15.75" customHeight="1" x14ac:dyDescent="0.2">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34"/>
      <c r="AX95" s="34"/>
      <c r="AY95" s="34"/>
      <c r="AZ95" s="34"/>
      <c r="BA95" s="34"/>
      <c r="BD95" s="34"/>
    </row>
    <row r="96" spans="5:61" ht="15.75" customHeight="1" x14ac:dyDescent="0.2">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34"/>
      <c r="AX96" s="34"/>
      <c r="AY96" s="34"/>
      <c r="AZ96" s="34"/>
      <c r="BA96" s="34"/>
      <c r="BD96" s="34"/>
    </row>
    <row r="97" spans="5:56" ht="15.75" customHeight="1" x14ac:dyDescent="0.2">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34"/>
      <c r="AX97" s="34"/>
      <c r="AY97" s="34"/>
      <c r="AZ97" s="34"/>
      <c r="BA97" s="34"/>
      <c r="BD97" s="34"/>
    </row>
    <row r="98" spans="5:56" ht="15.75" customHeight="1" x14ac:dyDescent="0.2">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34"/>
      <c r="AX98" s="34"/>
      <c r="AY98" s="34"/>
      <c r="AZ98" s="34"/>
      <c r="BA98" s="34"/>
      <c r="BD98" s="34"/>
    </row>
    <row r="99" spans="5:56" ht="15.75" customHeight="1" x14ac:dyDescent="0.2">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34"/>
      <c r="AX99" s="34"/>
      <c r="AY99" s="34"/>
      <c r="AZ99" s="34"/>
      <c r="BA99" s="34"/>
      <c r="BD99" s="34"/>
    </row>
    <row r="100" spans="5:56" ht="15.75" customHeight="1" x14ac:dyDescent="0.2">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34"/>
      <c r="AX100" s="34"/>
      <c r="AY100" s="34"/>
      <c r="AZ100" s="34"/>
      <c r="BA100" s="34"/>
      <c r="BD100" s="34"/>
    </row>
    <row r="101" spans="5:56" ht="15.75" customHeight="1" x14ac:dyDescent="0.2">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34"/>
      <c r="AX101" s="34"/>
      <c r="AY101" s="34"/>
      <c r="AZ101" s="34"/>
      <c r="BA101" s="34"/>
      <c r="BD101" s="34"/>
    </row>
    <row r="102" spans="5:56" ht="15.75" customHeight="1" x14ac:dyDescent="0.2">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34"/>
      <c r="AX102" s="34"/>
      <c r="AY102" s="34"/>
      <c r="AZ102" s="34"/>
      <c r="BA102" s="34"/>
      <c r="BD102" s="34"/>
    </row>
    <row r="103" spans="5:56" ht="15.75" customHeight="1" x14ac:dyDescent="0.2">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34"/>
      <c r="AX103" s="34"/>
      <c r="AY103" s="34"/>
      <c r="AZ103" s="34"/>
      <c r="BA103" s="34"/>
      <c r="BD103" s="34"/>
    </row>
    <row r="104" spans="5:56" ht="15.75" customHeight="1" x14ac:dyDescent="0.2">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34"/>
      <c r="AX104" s="34"/>
      <c r="AY104" s="34"/>
      <c r="AZ104" s="34"/>
      <c r="BA104" s="34"/>
      <c r="BD104" s="34"/>
    </row>
    <row r="105" spans="5:56" ht="15.75" customHeight="1" x14ac:dyDescent="0.2">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34"/>
      <c r="AX105" s="34"/>
      <c r="AY105" s="34"/>
      <c r="AZ105" s="34"/>
      <c r="BA105" s="34"/>
      <c r="BD105" s="34"/>
    </row>
    <row r="106" spans="5:56" ht="15.75" customHeight="1" x14ac:dyDescent="0.2">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34"/>
      <c r="AX106" s="34"/>
      <c r="AY106" s="34"/>
      <c r="AZ106" s="34"/>
      <c r="BA106" s="34"/>
      <c r="BD106" s="34"/>
    </row>
    <row r="107" spans="5:56" ht="15.75" customHeight="1" x14ac:dyDescent="0.2">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BA107" s="48"/>
      <c r="BB107" s="48"/>
      <c r="BC107" s="48"/>
      <c r="BD107" s="97"/>
    </row>
    <row r="108" spans="5:56" ht="15.75" customHeight="1" x14ac:dyDescent="0.2">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BA108" s="48"/>
      <c r="BB108" s="48"/>
      <c r="BC108" s="48"/>
      <c r="BD108" s="97"/>
    </row>
    <row r="109" spans="5:56" ht="15.75" customHeight="1" x14ac:dyDescent="0.2">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BA109" s="48"/>
      <c r="BB109" s="48"/>
      <c r="BC109" s="48"/>
      <c r="BD109" s="97"/>
    </row>
    <row r="110" spans="5:56" ht="15.75" customHeight="1" x14ac:dyDescent="0.2">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BA110" s="48"/>
      <c r="BB110" s="48"/>
      <c r="BC110" s="48"/>
      <c r="BD110" s="97"/>
    </row>
    <row r="111" spans="5:56" ht="15.75" customHeight="1" x14ac:dyDescent="0.2">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BA111" s="48"/>
      <c r="BB111" s="48"/>
      <c r="BC111" s="48"/>
      <c r="BD111" s="97"/>
    </row>
    <row r="112" spans="5:56" ht="15.75" customHeight="1" x14ac:dyDescent="0.2">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BA112" s="48"/>
      <c r="BB112" s="48"/>
      <c r="BC112" s="48"/>
      <c r="BD112" s="97"/>
    </row>
    <row r="113" spans="5:56" ht="15.75" customHeight="1" x14ac:dyDescent="0.2">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BA113" s="48"/>
      <c r="BB113" s="48"/>
      <c r="BC113" s="48"/>
      <c r="BD113" s="97"/>
    </row>
    <row r="114" spans="5:56" ht="15.75" customHeight="1" x14ac:dyDescent="0.2">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BA114" s="48"/>
      <c r="BB114" s="48"/>
      <c r="BC114" s="48"/>
      <c r="BD114" s="97"/>
    </row>
    <row r="115" spans="5:56" ht="15.75" customHeight="1" x14ac:dyDescent="0.2">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BA115" s="48"/>
      <c r="BB115" s="48"/>
      <c r="BC115" s="48"/>
      <c r="BD115" s="97"/>
    </row>
    <row r="116" spans="5:56" ht="15.75" customHeight="1" x14ac:dyDescent="0.2">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BA116" s="48"/>
      <c r="BB116" s="48"/>
      <c r="BC116" s="48"/>
      <c r="BD116" s="97"/>
    </row>
    <row r="117" spans="5:56" ht="15.75" customHeight="1" x14ac:dyDescent="0.2">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BA117" s="48"/>
      <c r="BB117" s="48"/>
      <c r="BC117" s="48"/>
      <c r="BD117" s="97"/>
    </row>
    <row r="118" spans="5:56" ht="15.75" customHeight="1" x14ac:dyDescent="0.2">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BA118" s="48"/>
      <c r="BB118" s="48"/>
      <c r="BC118" s="48"/>
      <c r="BD118" s="97"/>
    </row>
    <row r="119" spans="5:56" ht="15.75" customHeight="1" x14ac:dyDescent="0.2">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BA119" s="48"/>
      <c r="BB119" s="48"/>
      <c r="BC119" s="48"/>
      <c r="BD119" s="97"/>
    </row>
    <row r="120" spans="5:56" ht="15.75" customHeight="1" x14ac:dyDescent="0.2">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BA120" s="48"/>
      <c r="BB120" s="48"/>
      <c r="BC120" s="48"/>
      <c r="BD120" s="97"/>
    </row>
    <row r="121" spans="5:56" ht="15.75" customHeight="1" x14ac:dyDescent="0.2">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BA121" s="48"/>
      <c r="BB121" s="48"/>
      <c r="BC121" s="48"/>
      <c r="BD121" s="97"/>
    </row>
    <row r="122" spans="5:56" ht="15.75" customHeight="1" x14ac:dyDescent="0.2">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BA122" s="48"/>
      <c r="BB122" s="48"/>
      <c r="BC122" s="48"/>
      <c r="BD122" s="97"/>
    </row>
    <row r="123" spans="5:56" ht="15.75" customHeight="1" x14ac:dyDescent="0.2">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BA123" s="48"/>
      <c r="BB123" s="48"/>
      <c r="BC123" s="48"/>
      <c r="BD123" s="97"/>
    </row>
    <row r="124" spans="5:56" ht="15.75" customHeight="1" x14ac:dyDescent="0.2">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BA124" s="48"/>
      <c r="BB124" s="48"/>
      <c r="BC124" s="48"/>
      <c r="BD124" s="97"/>
    </row>
    <row r="125" spans="5:56" ht="15.75" customHeight="1" x14ac:dyDescent="0.2">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BA125" s="48"/>
      <c r="BB125" s="48"/>
      <c r="BC125" s="48"/>
      <c r="BD125" s="97"/>
    </row>
    <row r="126" spans="5:56" ht="15.75" customHeight="1" x14ac:dyDescent="0.2">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BA126" s="48"/>
      <c r="BB126" s="48"/>
      <c r="BC126" s="48"/>
      <c r="BD126" s="97"/>
    </row>
    <row r="127" spans="5:56" ht="15.75" customHeight="1" x14ac:dyDescent="0.2">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BA127" s="48"/>
      <c r="BB127" s="48"/>
      <c r="BC127" s="48"/>
      <c r="BD127" s="97"/>
    </row>
    <row r="128" spans="5:56" ht="15.75" customHeight="1" x14ac:dyDescent="0.2">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BA128" s="48"/>
      <c r="BB128" s="48"/>
      <c r="BC128" s="48"/>
      <c r="BD128" s="97"/>
    </row>
    <row r="129" spans="5:56" ht="15.75" customHeight="1" x14ac:dyDescent="0.2">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BA129" s="48"/>
      <c r="BB129" s="48"/>
      <c r="BC129" s="48"/>
      <c r="BD129" s="97"/>
    </row>
    <row r="130" spans="5:56" ht="15.75" customHeight="1" x14ac:dyDescent="0.2">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BA130" s="48"/>
      <c r="BB130" s="48"/>
      <c r="BC130" s="48"/>
      <c r="BD130" s="97"/>
    </row>
    <row r="131" spans="5:56" ht="15.75" customHeight="1" x14ac:dyDescent="0.2">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BA131" s="48"/>
      <c r="BB131" s="48"/>
      <c r="BC131" s="48"/>
      <c r="BD131" s="97"/>
    </row>
    <row r="132" spans="5:56" ht="15.75" customHeight="1" x14ac:dyDescent="0.2">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BA132" s="48"/>
      <c r="BB132" s="48"/>
      <c r="BC132" s="48"/>
      <c r="BD132" s="97"/>
    </row>
    <row r="133" spans="5:56" ht="15.75" customHeight="1" x14ac:dyDescent="0.2">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BA133" s="48"/>
      <c r="BB133" s="48"/>
      <c r="BC133" s="48"/>
      <c r="BD133" s="97"/>
    </row>
    <row r="134" spans="5:56" ht="15.75" customHeight="1" x14ac:dyDescent="0.2">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BA134" s="48"/>
      <c r="BB134" s="48"/>
      <c r="BC134" s="48"/>
      <c r="BD134" s="97"/>
    </row>
    <row r="135" spans="5:56" ht="15.75" customHeight="1" x14ac:dyDescent="0.2">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BA135" s="48"/>
      <c r="BB135" s="48"/>
      <c r="BC135" s="48"/>
      <c r="BD135" s="97"/>
    </row>
    <row r="136" spans="5:56" ht="15.75" customHeight="1" x14ac:dyDescent="0.2">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BA136" s="48"/>
      <c r="BB136" s="48"/>
      <c r="BC136" s="48"/>
      <c r="BD136" s="97"/>
    </row>
    <row r="137" spans="5:56" ht="15.75" customHeight="1" x14ac:dyDescent="0.2">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BA137" s="48"/>
      <c r="BB137" s="48"/>
      <c r="BC137" s="48"/>
      <c r="BD137" s="97"/>
    </row>
    <row r="138" spans="5:56" ht="15.75" customHeight="1" x14ac:dyDescent="0.2">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BA138" s="48"/>
      <c r="BB138" s="48"/>
      <c r="BC138" s="48"/>
      <c r="BD138" s="97"/>
    </row>
    <row r="139" spans="5:56" ht="15.75" customHeight="1" x14ac:dyDescent="0.2">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BA139" s="48"/>
      <c r="BB139" s="48"/>
      <c r="BC139" s="48"/>
      <c r="BD139" s="97"/>
    </row>
    <row r="140" spans="5:56" ht="15.75" customHeight="1" x14ac:dyDescent="0.2">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BA140" s="48"/>
      <c r="BB140" s="48"/>
      <c r="BC140" s="48"/>
      <c r="BD140" s="97"/>
    </row>
    <row r="141" spans="5:56" ht="15.75" customHeight="1" x14ac:dyDescent="0.2">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BA141" s="48"/>
      <c r="BB141" s="48"/>
      <c r="BC141" s="48"/>
      <c r="BD141" s="97"/>
    </row>
    <row r="142" spans="5:56" ht="15.75" customHeight="1" x14ac:dyDescent="0.2">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BA142" s="48"/>
      <c r="BB142" s="48"/>
      <c r="BC142" s="48"/>
      <c r="BD142" s="97"/>
    </row>
    <row r="143" spans="5:56" ht="15.75" customHeight="1" x14ac:dyDescent="0.2">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BA143" s="48"/>
      <c r="BB143" s="48"/>
      <c r="BC143" s="48"/>
      <c r="BD143" s="97"/>
    </row>
    <row r="144" spans="5:56" ht="15.75" customHeight="1" x14ac:dyDescent="0.2">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BA144" s="48"/>
      <c r="BB144" s="48"/>
      <c r="BC144" s="48"/>
      <c r="BD144" s="97"/>
    </row>
    <row r="145" spans="5:56" ht="15.75" customHeight="1" x14ac:dyDescent="0.2">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BA145" s="48"/>
      <c r="BB145" s="48"/>
      <c r="BC145" s="48"/>
      <c r="BD145" s="97"/>
    </row>
    <row r="146" spans="5:56" ht="15.75" customHeight="1" x14ac:dyDescent="0.2">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BA146" s="48"/>
      <c r="BB146" s="48"/>
      <c r="BC146" s="48"/>
      <c r="BD146" s="97"/>
    </row>
    <row r="147" spans="5:56" ht="15.75" customHeight="1" x14ac:dyDescent="0.2">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BA147" s="48"/>
      <c r="BB147" s="48"/>
      <c r="BC147" s="48"/>
      <c r="BD147" s="97"/>
    </row>
    <row r="148" spans="5:56" ht="15.75" customHeight="1" x14ac:dyDescent="0.2">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BA148" s="48"/>
      <c r="BB148" s="48"/>
      <c r="BC148" s="48"/>
      <c r="BD148" s="97"/>
    </row>
    <row r="149" spans="5:56" ht="15.75" customHeight="1" x14ac:dyDescent="0.2">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BA149" s="48"/>
      <c r="BB149" s="48"/>
      <c r="BC149" s="48"/>
      <c r="BD149" s="97"/>
    </row>
    <row r="150" spans="5:56" ht="15.75" customHeight="1" x14ac:dyDescent="0.2">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BA150" s="48"/>
      <c r="BB150" s="48"/>
      <c r="BC150" s="48"/>
      <c r="BD150" s="97"/>
    </row>
    <row r="151" spans="5:56" ht="15.75" customHeight="1" x14ac:dyDescent="0.2">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BA151" s="48"/>
      <c r="BB151" s="48"/>
      <c r="BC151" s="48"/>
      <c r="BD151" s="97"/>
    </row>
    <row r="152" spans="5:56" ht="15.75" customHeight="1" x14ac:dyDescent="0.2">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BA152" s="48"/>
      <c r="BB152" s="48"/>
      <c r="BC152" s="48"/>
      <c r="BD152" s="97"/>
    </row>
    <row r="153" spans="5:56" ht="15.75" customHeight="1" x14ac:dyDescent="0.2">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BA153" s="48"/>
      <c r="BB153" s="48"/>
      <c r="BC153" s="48"/>
      <c r="BD153" s="97"/>
    </row>
    <row r="154" spans="5:56" ht="15.75" customHeight="1" x14ac:dyDescent="0.2">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BA154" s="48"/>
      <c r="BB154" s="48"/>
      <c r="BC154" s="48"/>
      <c r="BD154" s="97"/>
    </row>
    <row r="155" spans="5:56" ht="15.75" customHeight="1" x14ac:dyDescent="0.2">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BA155" s="48"/>
      <c r="BB155" s="48"/>
      <c r="BC155" s="48"/>
      <c r="BD155" s="97"/>
    </row>
    <row r="156" spans="5:56" ht="15.75" customHeight="1" x14ac:dyDescent="0.2">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BA156" s="48"/>
      <c r="BB156" s="48"/>
      <c r="BC156" s="48"/>
      <c r="BD156" s="97"/>
    </row>
    <row r="157" spans="5:56" ht="15.75" customHeight="1" x14ac:dyDescent="0.2">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BA157" s="48"/>
      <c r="BB157" s="48"/>
      <c r="BC157" s="48"/>
      <c r="BD157" s="97"/>
    </row>
    <row r="158" spans="5:56" ht="15.75" customHeight="1" x14ac:dyDescent="0.2">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BA158" s="48"/>
      <c r="BB158" s="48"/>
      <c r="BC158" s="48"/>
      <c r="BD158" s="97"/>
    </row>
    <row r="159" spans="5:56" ht="15.75" customHeight="1" x14ac:dyDescent="0.2">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BA159" s="48"/>
      <c r="BB159" s="48"/>
      <c r="BC159" s="48"/>
      <c r="BD159" s="97"/>
    </row>
    <row r="160" spans="5:56" ht="15.75" customHeight="1" x14ac:dyDescent="0.2">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BA160" s="48"/>
      <c r="BB160" s="48"/>
      <c r="BC160" s="48"/>
      <c r="BD160" s="97"/>
    </row>
    <row r="161" spans="5:56" ht="15.75" customHeight="1" x14ac:dyDescent="0.2">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BA161" s="48"/>
      <c r="BB161" s="48"/>
      <c r="BC161" s="48"/>
      <c r="BD161" s="97"/>
    </row>
    <row r="162" spans="5:56" ht="15.75" customHeight="1" x14ac:dyDescent="0.2">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BA162" s="48"/>
      <c r="BB162" s="48"/>
      <c r="BC162" s="48"/>
      <c r="BD162" s="97"/>
    </row>
    <row r="163" spans="5:56" ht="15.75" customHeight="1" x14ac:dyDescent="0.2">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BA163" s="48"/>
      <c r="BB163" s="48"/>
      <c r="BC163" s="48"/>
      <c r="BD163" s="97"/>
    </row>
    <row r="164" spans="5:56" ht="15.75" customHeight="1" x14ac:dyDescent="0.2">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BA164" s="48"/>
      <c r="BB164" s="48"/>
      <c r="BC164" s="48"/>
      <c r="BD164" s="97"/>
    </row>
    <row r="165" spans="5:56" ht="15.75" customHeight="1" x14ac:dyDescent="0.2">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BA165" s="48"/>
      <c r="BB165" s="48"/>
      <c r="BC165" s="48"/>
      <c r="BD165" s="97"/>
    </row>
    <row r="166" spans="5:56" ht="15.75" customHeight="1" x14ac:dyDescent="0.2">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BA166" s="48"/>
      <c r="BB166" s="48"/>
      <c r="BC166" s="48"/>
      <c r="BD166" s="97"/>
    </row>
    <row r="167" spans="5:56" ht="15.75" customHeight="1" x14ac:dyDescent="0.2">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BA167" s="48"/>
      <c r="BB167" s="48"/>
      <c r="BC167" s="48"/>
      <c r="BD167" s="97"/>
    </row>
    <row r="168" spans="5:56" ht="15.75" customHeight="1" x14ac:dyDescent="0.2">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BA168" s="48"/>
      <c r="BB168" s="48"/>
      <c r="BC168" s="48"/>
      <c r="BD168" s="97"/>
    </row>
    <row r="169" spans="5:56" ht="15.75" customHeight="1" x14ac:dyDescent="0.2">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BA169" s="48"/>
      <c r="BB169" s="48"/>
      <c r="BC169" s="48"/>
      <c r="BD169" s="97"/>
    </row>
    <row r="170" spans="5:56" ht="15.75" customHeight="1" x14ac:dyDescent="0.2">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BA170" s="48"/>
      <c r="BB170" s="48"/>
      <c r="BC170" s="48"/>
      <c r="BD170" s="97"/>
    </row>
    <row r="171" spans="5:56" ht="15.75" customHeight="1" x14ac:dyDescent="0.2">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BA171" s="48"/>
      <c r="BB171" s="48"/>
      <c r="BC171" s="48"/>
      <c r="BD171" s="97"/>
    </row>
    <row r="172" spans="5:56" ht="15.75" customHeight="1" x14ac:dyDescent="0.2">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BA172" s="48"/>
      <c r="BB172" s="48"/>
      <c r="BC172" s="48"/>
      <c r="BD172" s="97"/>
    </row>
    <row r="173" spans="5:56" ht="15.75" customHeight="1" x14ac:dyDescent="0.2">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BA173" s="48"/>
      <c r="BB173" s="48"/>
      <c r="BC173" s="48"/>
      <c r="BD173" s="97"/>
    </row>
    <row r="174" spans="5:56" ht="15.75" customHeight="1" x14ac:dyDescent="0.2">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BA174" s="48"/>
      <c r="BB174" s="48"/>
      <c r="BC174" s="48"/>
      <c r="BD174" s="97"/>
    </row>
    <row r="175" spans="5:56" ht="15.75" customHeight="1" x14ac:dyDescent="0.2">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BA175" s="48"/>
      <c r="BB175" s="48"/>
      <c r="BC175" s="48"/>
      <c r="BD175" s="97"/>
    </row>
    <row r="176" spans="5:56" ht="15.75" customHeight="1" x14ac:dyDescent="0.2">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BA176" s="48"/>
      <c r="BB176" s="48"/>
      <c r="BC176" s="48"/>
      <c r="BD176" s="97"/>
    </row>
    <row r="177" spans="5:56" ht="15.75" customHeight="1" x14ac:dyDescent="0.2">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BA177" s="48"/>
      <c r="BB177" s="48"/>
      <c r="BC177" s="48"/>
      <c r="BD177" s="97"/>
    </row>
    <row r="178" spans="5:56" ht="15.75" customHeight="1" x14ac:dyDescent="0.2">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BA178" s="48"/>
      <c r="BB178" s="48"/>
      <c r="BC178" s="48"/>
      <c r="BD178" s="97"/>
    </row>
    <row r="179" spans="5:56" ht="15.75" customHeight="1" x14ac:dyDescent="0.2">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BA179" s="48"/>
      <c r="BB179" s="48"/>
      <c r="BC179" s="48"/>
      <c r="BD179" s="97"/>
    </row>
    <row r="180" spans="5:56" ht="15.75" customHeight="1" x14ac:dyDescent="0.2">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BA180" s="48"/>
      <c r="BB180" s="48"/>
      <c r="BC180" s="48"/>
      <c r="BD180" s="97"/>
    </row>
    <row r="181" spans="5:56" ht="15.75" customHeight="1" x14ac:dyDescent="0.2">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BA181" s="48"/>
      <c r="BB181" s="48"/>
      <c r="BC181" s="48"/>
      <c r="BD181" s="97"/>
    </row>
    <row r="182" spans="5:56" ht="15.75" customHeight="1" x14ac:dyDescent="0.2">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BA182" s="48"/>
      <c r="BB182" s="48"/>
      <c r="BC182" s="48"/>
      <c r="BD182" s="97"/>
    </row>
    <row r="183" spans="5:56" ht="15.75" customHeight="1" x14ac:dyDescent="0.2">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BA183" s="48"/>
      <c r="BB183" s="48"/>
      <c r="BC183" s="48"/>
      <c r="BD183" s="97"/>
    </row>
    <row r="184" spans="5:56" ht="15.75" customHeight="1" x14ac:dyDescent="0.2">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BA184" s="48"/>
      <c r="BB184" s="48"/>
      <c r="BC184" s="48"/>
      <c r="BD184" s="97"/>
    </row>
    <row r="185" spans="5:56" ht="15.75" customHeight="1" x14ac:dyDescent="0.2">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BA185" s="48"/>
      <c r="BB185" s="48"/>
      <c r="BC185" s="48"/>
      <c r="BD185" s="97"/>
    </row>
    <row r="186" spans="5:56" ht="15.75" customHeight="1" x14ac:dyDescent="0.2">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BA186" s="48"/>
      <c r="BB186" s="48"/>
      <c r="BC186" s="48"/>
      <c r="BD186" s="97"/>
    </row>
    <row r="187" spans="5:56" ht="15.75" customHeight="1" x14ac:dyDescent="0.2">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BA187" s="48"/>
      <c r="BB187" s="48"/>
      <c r="BC187" s="48"/>
      <c r="BD187" s="97"/>
    </row>
    <row r="188" spans="5:56" ht="15.75" customHeight="1" x14ac:dyDescent="0.2">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BA188" s="48"/>
      <c r="BB188" s="48"/>
      <c r="BC188" s="48"/>
      <c r="BD188" s="97"/>
    </row>
    <row r="189" spans="5:56" ht="15.75" customHeight="1" x14ac:dyDescent="0.2">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BA189" s="48"/>
      <c r="BB189" s="48"/>
      <c r="BC189" s="48"/>
      <c r="BD189" s="97"/>
    </row>
    <row r="190" spans="5:56" ht="15.75" customHeight="1" x14ac:dyDescent="0.2">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BA190" s="48"/>
      <c r="BB190" s="48"/>
      <c r="BC190" s="48"/>
      <c r="BD190" s="97"/>
    </row>
    <row r="191" spans="5:56" ht="15.75" customHeight="1" x14ac:dyDescent="0.2">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BA191" s="48"/>
      <c r="BB191" s="48"/>
      <c r="BC191" s="48"/>
      <c r="BD191" s="97"/>
    </row>
    <row r="192" spans="5:56" ht="15.75" customHeight="1" x14ac:dyDescent="0.2">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BA192" s="48"/>
      <c r="BB192" s="48"/>
      <c r="BC192" s="48"/>
      <c r="BD192" s="97"/>
    </row>
    <row r="193" spans="5:56" ht="15.75" customHeight="1" x14ac:dyDescent="0.2">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BA193" s="48"/>
      <c r="BB193" s="48"/>
      <c r="BC193" s="48"/>
      <c r="BD193" s="97"/>
    </row>
    <row r="194" spans="5:56" ht="15.75" customHeight="1" x14ac:dyDescent="0.2">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BA194" s="48"/>
      <c r="BB194" s="48"/>
      <c r="BC194" s="48"/>
      <c r="BD194" s="97"/>
    </row>
    <row r="195" spans="5:56" ht="15.75" customHeight="1" x14ac:dyDescent="0.2">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BA195" s="48"/>
      <c r="BB195" s="48"/>
      <c r="BC195" s="48"/>
      <c r="BD195" s="97"/>
    </row>
    <row r="196" spans="5:56" ht="15.75" customHeight="1" x14ac:dyDescent="0.2">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BA196" s="48"/>
      <c r="BB196" s="48"/>
      <c r="BC196" s="48"/>
      <c r="BD196" s="97"/>
    </row>
    <row r="197" spans="5:56" ht="15.75" customHeight="1" x14ac:dyDescent="0.2">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BA197" s="48"/>
      <c r="BB197" s="48"/>
      <c r="BC197" s="48"/>
      <c r="BD197" s="97"/>
    </row>
    <row r="198" spans="5:56" ht="15.75" customHeight="1" x14ac:dyDescent="0.2">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BA198" s="48"/>
      <c r="BB198" s="48"/>
      <c r="BC198" s="48"/>
      <c r="BD198" s="97"/>
    </row>
    <row r="199" spans="5:56" ht="15.75" customHeight="1" x14ac:dyDescent="0.2">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BA199" s="48"/>
      <c r="BB199" s="48"/>
      <c r="BC199" s="48"/>
      <c r="BD199" s="97"/>
    </row>
    <row r="200" spans="5:56" ht="15.75" customHeight="1" x14ac:dyDescent="0.2">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BA200" s="48"/>
      <c r="BB200" s="48"/>
      <c r="BC200" s="48"/>
      <c r="BD200" s="97"/>
    </row>
    <row r="201" spans="5:56" ht="15.75" customHeight="1" x14ac:dyDescent="0.2">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BA201" s="48"/>
      <c r="BB201" s="48"/>
      <c r="BC201" s="48"/>
      <c r="BD201" s="97"/>
    </row>
    <row r="202" spans="5:56" ht="15.75" customHeight="1" x14ac:dyDescent="0.2">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BA202" s="48"/>
      <c r="BB202" s="48"/>
      <c r="BC202" s="48"/>
      <c r="BD202" s="97"/>
    </row>
    <row r="203" spans="5:56" ht="15.75" customHeight="1" x14ac:dyDescent="0.2">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BA203" s="48"/>
      <c r="BB203" s="48"/>
      <c r="BC203" s="48"/>
      <c r="BD203" s="97"/>
    </row>
    <row r="204" spans="5:56" ht="15.75" customHeight="1" x14ac:dyDescent="0.2">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BA204" s="48"/>
      <c r="BB204" s="48"/>
      <c r="BC204" s="48"/>
      <c r="BD204" s="97"/>
    </row>
    <row r="205" spans="5:56" ht="15.75" customHeight="1" x14ac:dyDescent="0.2">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BA205" s="48"/>
      <c r="BB205" s="48"/>
      <c r="BC205" s="48"/>
      <c r="BD205" s="97"/>
    </row>
    <row r="206" spans="5:56" ht="15.75" customHeight="1" x14ac:dyDescent="0.2">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BA206" s="48"/>
      <c r="BB206" s="48"/>
      <c r="BC206" s="48"/>
      <c r="BD206" s="97"/>
    </row>
    <row r="207" spans="5:56" ht="15.75" customHeight="1" x14ac:dyDescent="0.2">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BA207" s="48"/>
      <c r="BB207" s="48"/>
      <c r="BC207" s="48"/>
      <c r="BD207" s="97"/>
    </row>
    <row r="208" spans="5:56" ht="15.75" customHeight="1" x14ac:dyDescent="0.2">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BA208" s="48"/>
      <c r="BB208" s="48"/>
      <c r="BC208" s="48"/>
      <c r="BD208" s="97"/>
    </row>
    <row r="209" spans="5:56" ht="15.75" customHeight="1" x14ac:dyDescent="0.2">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BA209" s="48"/>
      <c r="BB209" s="48"/>
      <c r="BC209" s="48"/>
      <c r="BD209" s="97"/>
    </row>
    <row r="210" spans="5:56" ht="15.75" customHeight="1" x14ac:dyDescent="0.2">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BA210" s="48"/>
      <c r="BB210" s="48"/>
      <c r="BC210" s="48"/>
      <c r="BD210" s="97"/>
    </row>
    <row r="211" spans="5:56" ht="15.75" customHeight="1" x14ac:dyDescent="0.2">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BA211" s="48"/>
      <c r="BB211" s="48"/>
      <c r="BC211" s="48"/>
      <c r="BD211" s="97"/>
    </row>
    <row r="212" spans="5:56" ht="15.75" customHeight="1" x14ac:dyDescent="0.2">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BA212" s="48"/>
      <c r="BB212" s="48"/>
      <c r="BC212" s="48"/>
      <c r="BD212" s="97"/>
    </row>
    <row r="213" spans="5:56" ht="15.75" customHeight="1" x14ac:dyDescent="0.2">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BA213" s="48"/>
      <c r="BB213" s="48"/>
      <c r="BC213" s="48"/>
      <c r="BD213" s="97"/>
    </row>
    <row r="214" spans="5:56" ht="15.75" customHeight="1" x14ac:dyDescent="0.2">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BA214" s="48"/>
      <c r="BB214" s="48"/>
      <c r="BC214" s="48"/>
      <c r="BD214" s="97"/>
    </row>
    <row r="215" spans="5:56" ht="15.75" customHeight="1" x14ac:dyDescent="0.2">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BA215" s="48"/>
      <c r="BB215" s="48"/>
      <c r="BC215" s="48"/>
      <c r="BD215" s="97"/>
    </row>
    <row r="216" spans="5:56" ht="15.75" customHeight="1" x14ac:dyDescent="0.2">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BA216" s="48"/>
      <c r="BB216" s="48"/>
      <c r="BC216" s="48"/>
      <c r="BD216" s="97"/>
    </row>
    <row r="217" spans="5:56" ht="15.75" customHeight="1" x14ac:dyDescent="0.2">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BA217" s="48"/>
      <c r="BB217" s="48"/>
      <c r="BC217" s="48"/>
      <c r="BD217" s="97"/>
    </row>
    <row r="218" spans="5:56" ht="15.75" customHeight="1" x14ac:dyDescent="0.2">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BA218" s="48"/>
      <c r="BB218" s="48"/>
      <c r="BC218" s="48"/>
      <c r="BD218" s="97"/>
    </row>
    <row r="219" spans="5:56" ht="15.75" customHeight="1" x14ac:dyDescent="0.2">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BA219" s="48"/>
      <c r="BB219" s="48"/>
      <c r="BC219" s="48"/>
      <c r="BD219" s="97"/>
    </row>
    <row r="220" spans="5:56" ht="15.75" customHeight="1" x14ac:dyDescent="0.2">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BA220" s="48"/>
      <c r="BB220" s="48"/>
      <c r="BC220" s="48"/>
      <c r="BD220" s="97"/>
    </row>
    <row r="221" spans="5:56" ht="15.75" customHeight="1" x14ac:dyDescent="0.2">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BA221" s="48"/>
      <c r="BB221" s="48"/>
      <c r="BC221" s="48"/>
      <c r="BD221" s="97"/>
    </row>
    <row r="222" spans="5:56" ht="15.75" customHeight="1" x14ac:dyDescent="0.2">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BA222" s="48"/>
      <c r="BB222" s="48"/>
      <c r="BC222" s="48"/>
      <c r="BD222" s="97"/>
    </row>
    <row r="223" spans="5:56" ht="15.75" customHeight="1" x14ac:dyDescent="0.2">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BA223" s="48"/>
      <c r="BB223" s="48"/>
      <c r="BC223" s="48"/>
      <c r="BD223" s="97"/>
    </row>
    <row r="224" spans="5:56" ht="15.75" customHeight="1" x14ac:dyDescent="0.2">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BA224" s="48"/>
      <c r="BB224" s="48"/>
      <c r="BC224" s="48"/>
      <c r="BD224" s="97"/>
    </row>
    <row r="225" spans="5:56" ht="15.75" customHeight="1" x14ac:dyDescent="0.2">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BA225" s="48"/>
      <c r="BB225" s="48"/>
      <c r="BC225" s="48"/>
      <c r="BD225" s="97"/>
    </row>
    <row r="226" spans="5:56" ht="15.75" customHeight="1" x14ac:dyDescent="0.2">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BA226" s="48"/>
      <c r="BB226" s="48"/>
      <c r="BC226" s="48"/>
      <c r="BD226" s="97"/>
    </row>
    <row r="227" spans="5:56" ht="15.75" customHeight="1" x14ac:dyDescent="0.2">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BA227" s="48"/>
      <c r="BB227" s="48"/>
      <c r="BC227" s="48"/>
      <c r="BD227" s="97"/>
    </row>
    <row r="228" spans="5:56" ht="15.75" customHeight="1" x14ac:dyDescent="0.2">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BA228" s="48"/>
      <c r="BB228" s="48"/>
      <c r="BC228" s="48"/>
      <c r="BD228" s="97"/>
    </row>
    <row r="229" spans="5:56" ht="15.75" customHeight="1" x14ac:dyDescent="0.2">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BA229" s="48"/>
      <c r="BB229" s="48"/>
      <c r="BC229" s="48"/>
      <c r="BD229" s="97"/>
    </row>
    <row r="230" spans="5:56" ht="15.75" customHeight="1" x14ac:dyDescent="0.2">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BA230" s="48"/>
      <c r="BB230" s="48"/>
      <c r="BC230" s="48"/>
      <c r="BD230" s="97"/>
    </row>
    <row r="231" spans="5:56" ht="15.75" customHeight="1" x14ac:dyDescent="0.2">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BA231" s="48"/>
      <c r="BB231" s="48"/>
      <c r="BC231" s="48"/>
      <c r="BD231" s="97"/>
    </row>
    <row r="232" spans="5:56" ht="15.75" customHeight="1" x14ac:dyDescent="0.2">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BA232" s="48"/>
      <c r="BB232" s="48"/>
      <c r="BC232" s="48"/>
      <c r="BD232" s="97"/>
    </row>
    <row r="233" spans="5:56" ht="15.75" customHeight="1" x14ac:dyDescent="0.2">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BA233" s="48"/>
      <c r="BB233" s="48"/>
      <c r="BC233" s="48"/>
      <c r="BD233" s="97"/>
    </row>
    <row r="234" spans="5:56" ht="15.75" customHeight="1" x14ac:dyDescent="0.2">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BA234" s="48"/>
      <c r="BB234" s="48"/>
      <c r="BC234" s="48"/>
      <c r="BD234" s="97"/>
    </row>
    <row r="235" spans="5:56" ht="15.75" customHeight="1" x14ac:dyDescent="0.2">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BA235" s="48"/>
      <c r="BB235" s="48"/>
      <c r="BC235" s="48"/>
      <c r="BD235" s="97"/>
    </row>
    <row r="236" spans="5:56" ht="15.75" customHeight="1" x14ac:dyDescent="0.2">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BA236" s="48"/>
      <c r="BB236" s="48"/>
      <c r="BC236" s="48"/>
      <c r="BD236" s="97"/>
    </row>
    <row r="237" spans="5:56" ht="15.75" customHeight="1" x14ac:dyDescent="0.2">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BA237" s="48"/>
      <c r="BB237" s="48"/>
      <c r="BC237" s="48"/>
      <c r="BD237" s="97"/>
    </row>
    <row r="238" spans="5:56" ht="15.75" customHeight="1" x14ac:dyDescent="0.2">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BA238" s="48"/>
      <c r="BB238" s="48"/>
      <c r="BC238" s="48"/>
      <c r="BD238" s="97"/>
    </row>
    <row r="239" spans="5:56" ht="15.75" customHeight="1" x14ac:dyDescent="0.2">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BA239" s="48"/>
      <c r="BB239" s="48"/>
      <c r="BC239" s="48"/>
      <c r="BD239" s="97"/>
    </row>
    <row r="240" spans="5:56" ht="15.75" customHeight="1" x14ac:dyDescent="0.2">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BA240" s="48"/>
      <c r="BB240" s="48"/>
      <c r="BC240" s="48"/>
      <c r="BD240" s="97"/>
    </row>
    <row r="241" spans="5:56" ht="15.75" customHeight="1" x14ac:dyDescent="0.2">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BA241" s="48"/>
      <c r="BB241" s="48"/>
      <c r="BC241" s="48"/>
      <c r="BD241" s="97"/>
    </row>
    <row r="242" spans="5:56" ht="15.75" customHeight="1" x14ac:dyDescent="0.2">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BA242" s="48"/>
      <c r="BB242" s="48"/>
      <c r="BC242" s="48"/>
      <c r="BD242" s="97"/>
    </row>
    <row r="243" spans="5:56" ht="15.75" customHeight="1" x14ac:dyDescent="0.2">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BA243" s="48"/>
      <c r="BB243" s="48"/>
      <c r="BC243" s="48"/>
      <c r="BD243" s="97"/>
    </row>
    <row r="244" spans="5:56" ht="15.75" customHeight="1" x14ac:dyDescent="0.2">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BA244" s="48"/>
      <c r="BB244" s="48"/>
      <c r="BC244" s="48"/>
      <c r="BD244" s="97"/>
    </row>
    <row r="245" spans="5:56" ht="15.75" customHeight="1" x14ac:dyDescent="0.2">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c r="AA245" s="150"/>
      <c r="AB245" s="150"/>
      <c r="AC245" s="150"/>
      <c r="AD245" s="150"/>
      <c r="AE245" s="150"/>
      <c r="AF245" s="150"/>
      <c r="AG245" s="150"/>
      <c r="AH245" s="150"/>
      <c r="AI245" s="150"/>
      <c r="AJ245" s="150"/>
      <c r="AK245" s="150"/>
      <c r="AL245" s="150"/>
      <c r="AM245" s="150"/>
      <c r="AN245" s="150"/>
      <c r="AO245" s="150"/>
      <c r="AP245" s="150"/>
      <c r="AQ245" s="150"/>
      <c r="AR245" s="150"/>
      <c r="AS245" s="150"/>
      <c r="AT245" s="150"/>
      <c r="AU245" s="150"/>
      <c r="AV245" s="150"/>
      <c r="BA245" s="150"/>
      <c r="BB245" s="151"/>
      <c r="BC245" s="151"/>
      <c r="BD245" s="152"/>
    </row>
    <row r="246" spans="5:56" ht="15.75" customHeight="1" x14ac:dyDescent="0.2">
      <c r="E246" s="150"/>
      <c r="F246" s="150"/>
      <c r="G246" s="150"/>
      <c r="H246" s="150"/>
      <c r="I246" s="150"/>
      <c r="J246" s="150"/>
      <c r="K246" s="150"/>
      <c r="L246" s="150"/>
      <c r="M246" s="150"/>
      <c r="N246" s="150"/>
      <c r="O246" s="150"/>
      <c r="P246" s="150"/>
      <c r="Q246" s="150"/>
      <c r="R246" s="150"/>
      <c r="S246" s="150"/>
      <c r="T246" s="150"/>
      <c r="U246" s="150"/>
      <c r="V246" s="150"/>
      <c r="W246" s="150"/>
      <c r="X246" s="150"/>
      <c r="Y246" s="150"/>
      <c r="Z246" s="150"/>
      <c r="AA246" s="150"/>
      <c r="AB246" s="150"/>
      <c r="AC246" s="150"/>
      <c r="AD246" s="150"/>
      <c r="AE246" s="150"/>
      <c r="AF246" s="150"/>
      <c r="AG246" s="150"/>
      <c r="AH246" s="150"/>
      <c r="AI246" s="150"/>
      <c r="AJ246" s="150"/>
      <c r="AK246" s="150"/>
      <c r="AL246" s="150"/>
      <c r="AM246" s="150"/>
      <c r="AN246" s="150"/>
      <c r="AO246" s="150"/>
      <c r="AP246" s="150"/>
      <c r="AQ246" s="150"/>
      <c r="AR246" s="150"/>
      <c r="AS246" s="150"/>
      <c r="AT246" s="150"/>
      <c r="AU246" s="150"/>
      <c r="AV246" s="150"/>
      <c r="BA246" s="150"/>
      <c r="BB246" s="151"/>
      <c r="BC246" s="151"/>
      <c r="BD246" s="152"/>
    </row>
    <row r="247" spans="5:56" ht="15.75" customHeight="1" x14ac:dyDescent="0.2">
      <c r="E247" s="150"/>
      <c r="F247" s="150"/>
      <c r="G247" s="150"/>
      <c r="H247" s="150"/>
      <c r="I247" s="150"/>
      <c r="J247" s="150"/>
      <c r="K247" s="150"/>
      <c r="L247" s="150"/>
      <c r="M247" s="150"/>
      <c r="N247" s="150"/>
      <c r="O247" s="150"/>
      <c r="P247" s="150"/>
      <c r="Q247" s="150"/>
      <c r="R247" s="150"/>
      <c r="S247" s="150"/>
      <c r="T247" s="150"/>
      <c r="U247" s="150"/>
      <c r="V247" s="150"/>
      <c r="W247" s="150"/>
      <c r="X247" s="150"/>
      <c r="Y247" s="150"/>
      <c r="Z247" s="150"/>
      <c r="AA247" s="150"/>
      <c r="AB247" s="150"/>
      <c r="AC247" s="150"/>
      <c r="AD247" s="150"/>
      <c r="AE247" s="150"/>
      <c r="AF247" s="150"/>
      <c r="AG247" s="150"/>
      <c r="AH247" s="150"/>
      <c r="AI247" s="150"/>
      <c r="AJ247" s="150"/>
      <c r="AK247" s="150"/>
      <c r="AL247" s="150"/>
      <c r="AM247" s="150"/>
      <c r="AN247" s="150"/>
      <c r="AO247" s="150"/>
      <c r="AP247" s="150"/>
      <c r="AQ247" s="150"/>
      <c r="AR247" s="150"/>
      <c r="AS247" s="150"/>
      <c r="AT247" s="150"/>
      <c r="AU247" s="150"/>
      <c r="AV247" s="150"/>
      <c r="BA247" s="150"/>
      <c r="BB247" s="151"/>
      <c r="BC247" s="151"/>
      <c r="BD247" s="152"/>
    </row>
    <row r="248" spans="5:56" ht="15.75" customHeight="1" x14ac:dyDescent="0.2">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c r="AA248" s="150"/>
      <c r="AB248" s="150"/>
      <c r="AC248" s="150"/>
      <c r="AD248" s="150"/>
      <c r="AE248" s="150"/>
      <c r="AF248" s="150"/>
      <c r="AG248" s="150"/>
      <c r="AH248" s="150"/>
      <c r="AI248" s="150"/>
      <c r="AJ248" s="150"/>
      <c r="AK248" s="150"/>
      <c r="AL248" s="150"/>
      <c r="AM248" s="150"/>
      <c r="AN248" s="150"/>
      <c r="AO248" s="150"/>
      <c r="AP248" s="150"/>
      <c r="AQ248" s="150"/>
      <c r="AR248" s="150"/>
      <c r="AS248" s="150"/>
      <c r="AT248" s="150"/>
      <c r="AU248" s="150"/>
      <c r="AV248" s="150"/>
      <c r="BA248" s="150"/>
      <c r="BB248" s="151"/>
      <c r="BC248" s="151"/>
      <c r="BD248" s="152"/>
    </row>
    <row r="249" spans="5:56" ht="15.75" customHeight="1" x14ac:dyDescent="0.2">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c r="AA249" s="150"/>
      <c r="AB249" s="150"/>
      <c r="AC249" s="150"/>
      <c r="AD249" s="150"/>
      <c r="AE249" s="150"/>
      <c r="AF249" s="150"/>
      <c r="AG249" s="150"/>
      <c r="AH249" s="150"/>
      <c r="AI249" s="150"/>
      <c r="AJ249" s="150"/>
      <c r="AK249" s="150"/>
      <c r="AL249" s="150"/>
      <c r="AM249" s="150"/>
      <c r="AN249" s="150"/>
      <c r="AO249" s="150"/>
      <c r="AP249" s="150"/>
      <c r="AQ249" s="150"/>
      <c r="AR249" s="150"/>
      <c r="AS249" s="150"/>
      <c r="AT249" s="150"/>
      <c r="AU249" s="150"/>
      <c r="AV249" s="150"/>
      <c r="BA249" s="150"/>
      <c r="BB249" s="151"/>
      <c r="BC249" s="151"/>
      <c r="BD249" s="152"/>
    </row>
    <row r="250" spans="5:56" ht="15.75" customHeight="1" x14ac:dyDescent="0.2">
      <c r="E250" s="150"/>
      <c r="F250" s="150"/>
      <c r="G250" s="150"/>
      <c r="H250" s="150"/>
      <c r="I250" s="150"/>
      <c r="J250" s="150"/>
      <c r="K250" s="150"/>
      <c r="L250" s="150"/>
      <c r="M250" s="150"/>
      <c r="N250" s="150"/>
      <c r="O250" s="150"/>
      <c r="P250" s="150"/>
      <c r="Q250" s="150"/>
      <c r="R250" s="150"/>
      <c r="S250" s="150"/>
      <c r="T250" s="150"/>
      <c r="U250" s="150"/>
      <c r="V250" s="150"/>
      <c r="W250" s="150"/>
      <c r="X250" s="150"/>
      <c r="Y250" s="150"/>
      <c r="Z250" s="150"/>
      <c r="AA250" s="150"/>
      <c r="AB250" s="150"/>
      <c r="AC250" s="150"/>
      <c r="AD250" s="150"/>
      <c r="AE250" s="150"/>
      <c r="AF250" s="150"/>
      <c r="AG250" s="150"/>
      <c r="AH250" s="150"/>
      <c r="AI250" s="150"/>
      <c r="AJ250" s="150"/>
      <c r="AK250" s="150"/>
      <c r="AL250" s="150"/>
      <c r="AM250" s="150"/>
      <c r="AN250" s="150"/>
      <c r="AO250" s="150"/>
      <c r="AP250" s="150"/>
      <c r="AQ250" s="150"/>
      <c r="AR250" s="150"/>
      <c r="AS250" s="150"/>
      <c r="AT250" s="150"/>
      <c r="AU250" s="150"/>
      <c r="AV250" s="150"/>
      <c r="BA250" s="150"/>
      <c r="BB250" s="151"/>
      <c r="BC250" s="151"/>
      <c r="BD250" s="152"/>
    </row>
    <row r="251" spans="5:56" ht="15.75" customHeight="1" x14ac:dyDescent="0.2">
      <c r="E251" s="150"/>
      <c r="F251" s="150"/>
      <c r="G251" s="150"/>
      <c r="H251" s="150"/>
      <c r="I251" s="150"/>
      <c r="J251" s="150"/>
      <c r="K251" s="150"/>
      <c r="L251" s="150"/>
      <c r="M251" s="150"/>
      <c r="N251" s="150"/>
      <c r="O251" s="150"/>
      <c r="P251" s="150"/>
      <c r="Q251" s="150"/>
      <c r="R251" s="150"/>
      <c r="S251" s="150"/>
      <c r="T251" s="150"/>
      <c r="U251" s="150"/>
      <c r="V251" s="150"/>
      <c r="W251" s="150"/>
      <c r="X251" s="150"/>
      <c r="Y251" s="150"/>
      <c r="Z251" s="150"/>
      <c r="AA251" s="150"/>
      <c r="AB251" s="150"/>
      <c r="AC251" s="150"/>
      <c r="AD251" s="150"/>
      <c r="AE251" s="150"/>
      <c r="AF251" s="150"/>
      <c r="AG251" s="150"/>
      <c r="AH251" s="150"/>
      <c r="AI251" s="150"/>
      <c r="AJ251" s="150"/>
      <c r="AK251" s="150"/>
      <c r="AL251" s="150"/>
      <c r="AM251" s="150"/>
      <c r="AN251" s="150"/>
      <c r="AO251" s="150"/>
      <c r="AP251" s="150"/>
      <c r="AQ251" s="150"/>
      <c r="AR251" s="150"/>
      <c r="AS251" s="150"/>
      <c r="AT251" s="150"/>
      <c r="AU251" s="150"/>
      <c r="AV251" s="150"/>
      <c r="BA251" s="150"/>
      <c r="BB251" s="151"/>
      <c r="BC251" s="151"/>
      <c r="BD251" s="152"/>
    </row>
    <row r="252" spans="5:56" ht="15.75" customHeight="1" x14ac:dyDescent="0.2">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c r="AA252" s="150"/>
      <c r="AB252" s="150"/>
      <c r="AC252" s="150"/>
      <c r="AD252" s="150"/>
      <c r="AE252" s="150"/>
      <c r="AF252" s="150"/>
      <c r="AG252" s="150"/>
      <c r="AH252" s="150"/>
      <c r="AI252" s="150"/>
      <c r="AJ252" s="150"/>
      <c r="AK252" s="150"/>
      <c r="AL252" s="150"/>
      <c r="AM252" s="150"/>
      <c r="AN252" s="150"/>
      <c r="AO252" s="150"/>
      <c r="AP252" s="150"/>
      <c r="AQ252" s="150"/>
      <c r="AR252" s="150"/>
      <c r="AS252" s="150"/>
      <c r="AT252" s="150"/>
      <c r="AU252" s="150"/>
      <c r="AV252" s="150"/>
      <c r="BA252" s="150"/>
      <c r="BB252" s="151"/>
      <c r="BC252" s="151"/>
      <c r="BD252" s="152"/>
    </row>
    <row r="253" spans="5:56" ht="15.75" customHeight="1" x14ac:dyDescent="0.2">
      <c r="E253" s="150"/>
      <c r="F253" s="150"/>
      <c r="G253" s="150"/>
      <c r="H253" s="150"/>
      <c r="I253" s="150"/>
      <c r="J253" s="150"/>
      <c r="K253" s="150"/>
      <c r="L253" s="150"/>
      <c r="M253" s="150"/>
      <c r="N253" s="150"/>
      <c r="O253" s="150"/>
      <c r="P253" s="150"/>
      <c r="Q253" s="150"/>
      <c r="R253" s="150"/>
      <c r="S253" s="150"/>
      <c r="T253" s="150"/>
      <c r="U253" s="150"/>
      <c r="V253" s="150"/>
      <c r="W253" s="150"/>
      <c r="X253" s="150"/>
      <c r="Y253" s="150"/>
      <c r="Z253" s="150"/>
      <c r="AA253" s="150"/>
      <c r="AB253" s="150"/>
      <c r="AC253" s="150"/>
      <c r="AD253" s="150"/>
      <c r="AE253" s="150"/>
      <c r="AF253" s="150"/>
      <c r="AG253" s="150"/>
      <c r="AH253" s="150"/>
      <c r="AI253" s="150"/>
      <c r="AJ253" s="150"/>
      <c r="AK253" s="150"/>
      <c r="AL253" s="150"/>
      <c r="AM253" s="150"/>
      <c r="AN253" s="150"/>
      <c r="AO253" s="150"/>
      <c r="AP253" s="150"/>
      <c r="AQ253" s="150"/>
      <c r="AR253" s="150"/>
      <c r="AS253" s="150"/>
      <c r="AT253" s="150"/>
      <c r="AU253" s="150"/>
      <c r="AV253" s="150"/>
      <c r="BA253" s="150"/>
      <c r="BB253" s="151"/>
      <c r="BC253" s="151"/>
      <c r="BD253" s="152"/>
    </row>
    <row r="254" spans="5:56" ht="15.75" customHeight="1" x14ac:dyDescent="0.2">
      <c r="E254" s="150"/>
      <c r="F254" s="150"/>
      <c r="G254" s="150"/>
      <c r="H254" s="150"/>
      <c r="I254" s="150"/>
      <c r="J254" s="150"/>
      <c r="K254" s="150"/>
      <c r="L254" s="150"/>
      <c r="M254" s="150"/>
      <c r="N254" s="150"/>
      <c r="O254" s="150"/>
      <c r="P254" s="150"/>
      <c r="Q254" s="150"/>
      <c r="R254" s="150"/>
      <c r="S254" s="150"/>
      <c r="T254" s="150"/>
      <c r="U254" s="150"/>
      <c r="V254" s="150"/>
      <c r="W254" s="150"/>
      <c r="X254" s="150"/>
      <c r="Y254" s="150"/>
      <c r="Z254" s="150"/>
      <c r="AA254" s="150"/>
      <c r="AB254" s="150"/>
      <c r="AC254" s="150"/>
      <c r="AD254" s="150"/>
      <c r="AE254" s="150"/>
      <c r="AF254" s="150"/>
      <c r="AG254" s="150"/>
      <c r="AH254" s="150"/>
      <c r="AI254" s="150"/>
      <c r="AJ254" s="150"/>
      <c r="AK254" s="150"/>
      <c r="AL254" s="150"/>
      <c r="AM254" s="150"/>
      <c r="AN254" s="150"/>
      <c r="AO254" s="150"/>
      <c r="AP254" s="150"/>
      <c r="AQ254" s="150"/>
      <c r="AR254" s="150"/>
      <c r="AS254" s="150"/>
      <c r="AT254" s="150"/>
      <c r="AU254" s="150"/>
      <c r="AV254" s="150"/>
      <c r="BA254" s="150"/>
      <c r="BB254" s="151"/>
      <c r="BC254" s="151"/>
      <c r="BD254" s="152"/>
    </row>
    <row r="255" spans="5:56" ht="15.75" customHeight="1" x14ac:dyDescent="0.2">
      <c r="E255" s="150"/>
      <c r="F255" s="150"/>
      <c r="G255" s="150"/>
      <c r="H255" s="150"/>
      <c r="I255" s="150"/>
      <c r="J255" s="150"/>
      <c r="K255" s="150"/>
      <c r="L255" s="150"/>
      <c r="M255" s="150"/>
      <c r="N255" s="150"/>
      <c r="O255" s="150"/>
      <c r="P255" s="150"/>
      <c r="Q255" s="150"/>
      <c r="R255" s="150"/>
      <c r="S255" s="150"/>
      <c r="T255" s="150"/>
      <c r="U255" s="150"/>
      <c r="V255" s="150"/>
      <c r="W255" s="150"/>
      <c r="X255" s="150"/>
      <c r="Y255" s="150"/>
      <c r="Z255" s="150"/>
      <c r="AA255" s="150"/>
      <c r="AB255" s="150"/>
      <c r="AC255" s="150"/>
      <c r="AD255" s="150"/>
      <c r="AE255" s="150"/>
      <c r="AF255" s="150"/>
      <c r="AG255" s="150"/>
      <c r="AH255" s="150"/>
      <c r="AI255" s="150"/>
      <c r="AJ255" s="150"/>
      <c r="AK255" s="150"/>
      <c r="AL255" s="150"/>
      <c r="AM255" s="150"/>
      <c r="AN255" s="150"/>
      <c r="AO255" s="150"/>
      <c r="AP255" s="150"/>
      <c r="AQ255" s="150"/>
      <c r="AR255" s="150"/>
      <c r="AS255" s="150"/>
      <c r="AT255" s="150"/>
      <c r="AU255" s="150"/>
      <c r="AV255" s="150"/>
      <c r="BA255" s="150"/>
      <c r="BB255" s="151"/>
      <c r="BC255" s="151"/>
      <c r="BD255" s="152"/>
    </row>
    <row r="256" spans="5:56" ht="15.75" customHeight="1" x14ac:dyDescent="0.2">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c r="AA256" s="150"/>
      <c r="AB256" s="150"/>
      <c r="AC256" s="150"/>
      <c r="AD256" s="150"/>
      <c r="AE256" s="150"/>
      <c r="AF256" s="150"/>
      <c r="AG256" s="150"/>
      <c r="AH256" s="150"/>
      <c r="AI256" s="150"/>
      <c r="AJ256" s="150"/>
      <c r="AK256" s="150"/>
      <c r="AL256" s="150"/>
      <c r="AM256" s="150"/>
      <c r="AN256" s="150"/>
      <c r="AO256" s="150"/>
      <c r="AP256" s="150"/>
      <c r="AQ256" s="150"/>
      <c r="AR256" s="150"/>
      <c r="AS256" s="150"/>
      <c r="AT256" s="150"/>
      <c r="AU256" s="150"/>
      <c r="AV256" s="150"/>
      <c r="BA256" s="150"/>
      <c r="BB256" s="151"/>
      <c r="BC256" s="151"/>
      <c r="BD256" s="152"/>
    </row>
    <row r="257" spans="5:56" ht="15.75" customHeight="1" x14ac:dyDescent="0.2">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c r="AA257" s="150"/>
      <c r="AB257" s="150"/>
      <c r="AC257" s="150"/>
      <c r="AD257" s="150"/>
      <c r="AE257" s="150"/>
      <c r="AF257" s="150"/>
      <c r="AG257" s="150"/>
      <c r="AH257" s="150"/>
      <c r="AI257" s="150"/>
      <c r="AJ257" s="150"/>
      <c r="AK257" s="150"/>
      <c r="AL257" s="150"/>
      <c r="AM257" s="150"/>
      <c r="AN257" s="150"/>
      <c r="AO257" s="150"/>
      <c r="AP257" s="150"/>
      <c r="AQ257" s="150"/>
      <c r="AR257" s="150"/>
      <c r="AS257" s="150"/>
      <c r="AT257" s="150"/>
      <c r="AU257" s="150"/>
      <c r="AV257" s="150"/>
      <c r="BA257" s="150"/>
      <c r="BB257" s="151"/>
      <c r="BC257" s="151"/>
      <c r="BD257" s="152"/>
    </row>
    <row r="258" spans="5:56" ht="15.75" customHeight="1" x14ac:dyDescent="0.2">
      <c r="E258" s="150"/>
      <c r="F258" s="150"/>
      <c r="G258" s="150"/>
      <c r="H258" s="150"/>
      <c r="I258" s="150"/>
      <c r="J258" s="150"/>
      <c r="K258" s="150"/>
      <c r="L258" s="150"/>
      <c r="M258" s="150"/>
      <c r="N258" s="150"/>
      <c r="O258" s="150"/>
      <c r="P258" s="150"/>
      <c r="Q258" s="150"/>
      <c r="R258" s="150"/>
      <c r="S258" s="150"/>
      <c r="T258" s="150"/>
      <c r="U258" s="150"/>
      <c r="V258" s="150"/>
      <c r="W258" s="150"/>
      <c r="X258" s="150"/>
      <c r="Y258" s="150"/>
      <c r="Z258" s="150"/>
      <c r="AA258" s="150"/>
      <c r="AB258" s="150"/>
      <c r="AC258" s="150"/>
      <c r="AD258" s="150"/>
      <c r="AE258" s="150"/>
      <c r="AF258" s="150"/>
      <c r="AG258" s="150"/>
      <c r="AH258" s="150"/>
      <c r="AI258" s="150"/>
      <c r="AJ258" s="150"/>
      <c r="AK258" s="150"/>
      <c r="AL258" s="150"/>
      <c r="AM258" s="150"/>
      <c r="AN258" s="150"/>
      <c r="AO258" s="150"/>
      <c r="AP258" s="150"/>
      <c r="AQ258" s="150"/>
      <c r="AR258" s="150"/>
      <c r="AS258" s="150"/>
      <c r="AT258" s="150"/>
      <c r="AU258" s="150"/>
      <c r="AV258" s="150"/>
      <c r="BA258" s="150"/>
      <c r="BB258" s="151"/>
      <c r="BC258" s="151"/>
      <c r="BD258" s="152"/>
    </row>
    <row r="259" spans="5:56" ht="15.75" customHeight="1" x14ac:dyDescent="0.2">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c r="AA259" s="150"/>
      <c r="AB259" s="150"/>
      <c r="AC259" s="150"/>
      <c r="AD259" s="150"/>
      <c r="AE259" s="150"/>
      <c r="AF259" s="150"/>
      <c r="AG259" s="150"/>
      <c r="AH259" s="150"/>
      <c r="AI259" s="150"/>
      <c r="AJ259" s="150"/>
      <c r="AK259" s="150"/>
      <c r="AL259" s="150"/>
      <c r="AM259" s="150"/>
      <c r="AN259" s="150"/>
      <c r="AO259" s="150"/>
      <c r="AP259" s="150"/>
      <c r="AQ259" s="150"/>
      <c r="AR259" s="150"/>
      <c r="AS259" s="150"/>
      <c r="AT259" s="150"/>
      <c r="AU259" s="150"/>
      <c r="AV259" s="150"/>
      <c r="BA259" s="150"/>
      <c r="BB259" s="151"/>
      <c r="BC259" s="151"/>
      <c r="BD259" s="152"/>
    </row>
    <row r="260" spans="5:56" ht="15.75" customHeight="1" x14ac:dyDescent="0.2">
      <c r="E260" s="150"/>
      <c r="F260" s="150"/>
      <c r="G260" s="150"/>
      <c r="H260" s="150"/>
      <c r="I260" s="150"/>
      <c r="J260" s="150"/>
      <c r="K260" s="150"/>
      <c r="L260" s="150"/>
      <c r="M260" s="150"/>
      <c r="N260" s="150"/>
      <c r="O260" s="150"/>
      <c r="P260" s="150"/>
      <c r="Q260" s="150"/>
      <c r="R260" s="150"/>
      <c r="S260" s="150"/>
      <c r="T260" s="150"/>
      <c r="U260" s="150"/>
      <c r="V260" s="150"/>
      <c r="W260" s="150"/>
      <c r="X260" s="150"/>
      <c r="Y260" s="150"/>
      <c r="Z260" s="150"/>
      <c r="AA260" s="150"/>
      <c r="AB260" s="150"/>
      <c r="AC260" s="150"/>
      <c r="AD260" s="150"/>
      <c r="AE260" s="150"/>
      <c r="AF260" s="150"/>
      <c r="AG260" s="150"/>
      <c r="AH260" s="150"/>
      <c r="AI260" s="150"/>
      <c r="AJ260" s="150"/>
      <c r="AK260" s="150"/>
      <c r="AL260" s="150"/>
      <c r="AM260" s="150"/>
      <c r="AN260" s="150"/>
      <c r="AO260" s="150"/>
      <c r="AP260" s="150"/>
      <c r="AQ260" s="150"/>
      <c r="AR260" s="150"/>
      <c r="AS260" s="150"/>
      <c r="AT260" s="150"/>
      <c r="AU260" s="150"/>
      <c r="AV260" s="150"/>
      <c r="BA260" s="150"/>
      <c r="BB260" s="151"/>
      <c r="BC260" s="151"/>
      <c r="BD260" s="152"/>
    </row>
    <row r="261" spans="5:56" ht="15.75" customHeight="1" x14ac:dyDescent="0.2">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c r="AA261" s="150"/>
      <c r="AB261" s="150"/>
      <c r="AC261" s="150"/>
      <c r="AD261" s="150"/>
      <c r="AE261" s="150"/>
      <c r="AF261" s="150"/>
      <c r="AG261" s="150"/>
      <c r="AH261" s="150"/>
      <c r="AI261" s="150"/>
      <c r="AJ261" s="150"/>
      <c r="AK261" s="150"/>
      <c r="AL261" s="150"/>
      <c r="AM261" s="150"/>
      <c r="AN261" s="150"/>
      <c r="AO261" s="150"/>
      <c r="AP261" s="150"/>
      <c r="AQ261" s="150"/>
      <c r="AR261" s="150"/>
      <c r="AS261" s="150"/>
      <c r="AT261" s="150"/>
      <c r="AU261" s="150"/>
      <c r="AV261" s="150"/>
      <c r="BA261" s="150"/>
      <c r="BB261" s="151"/>
      <c r="BC261" s="151"/>
      <c r="BD261" s="152"/>
    </row>
    <row r="262" spans="5:56" ht="15.75" customHeight="1" x14ac:dyDescent="0.2">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c r="AA262" s="150"/>
      <c r="AB262" s="150"/>
      <c r="AC262" s="150"/>
      <c r="AD262" s="150"/>
      <c r="AE262" s="150"/>
      <c r="AF262" s="150"/>
      <c r="AG262" s="150"/>
      <c r="AH262" s="150"/>
      <c r="AI262" s="150"/>
      <c r="AJ262" s="150"/>
      <c r="AK262" s="150"/>
      <c r="AL262" s="150"/>
      <c r="AM262" s="150"/>
      <c r="AN262" s="150"/>
      <c r="AO262" s="150"/>
      <c r="AP262" s="150"/>
      <c r="AQ262" s="150"/>
      <c r="AR262" s="150"/>
      <c r="AS262" s="150"/>
      <c r="AT262" s="150"/>
      <c r="AU262" s="150"/>
      <c r="AV262" s="150"/>
      <c r="BA262" s="150"/>
      <c r="BB262" s="151"/>
      <c r="BC262" s="151"/>
      <c r="BD262" s="152"/>
    </row>
    <row r="263" spans="5:56" ht="15.75" customHeight="1" x14ac:dyDescent="0.2">
      <c r="E263" s="150"/>
      <c r="F263" s="150"/>
      <c r="G263" s="150"/>
      <c r="H263" s="150"/>
      <c r="I263" s="150"/>
      <c r="J263" s="150"/>
      <c r="K263" s="150"/>
      <c r="L263" s="150"/>
      <c r="M263" s="150"/>
      <c r="N263" s="150"/>
      <c r="O263" s="150"/>
      <c r="P263" s="150"/>
      <c r="Q263" s="150"/>
      <c r="R263" s="150"/>
      <c r="S263" s="150"/>
      <c r="T263" s="150"/>
      <c r="U263" s="150"/>
      <c r="V263" s="150"/>
      <c r="W263" s="150"/>
      <c r="X263" s="150"/>
      <c r="Y263" s="150"/>
      <c r="Z263" s="150"/>
      <c r="AA263" s="150"/>
      <c r="AB263" s="150"/>
      <c r="AC263" s="150"/>
      <c r="AD263" s="150"/>
      <c r="AE263" s="150"/>
      <c r="AF263" s="150"/>
      <c r="AG263" s="150"/>
      <c r="AH263" s="150"/>
      <c r="AI263" s="150"/>
      <c r="AJ263" s="150"/>
      <c r="AK263" s="150"/>
      <c r="AL263" s="150"/>
      <c r="AM263" s="150"/>
      <c r="AN263" s="150"/>
      <c r="AO263" s="150"/>
      <c r="AP263" s="150"/>
      <c r="AQ263" s="150"/>
      <c r="AR263" s="150"/>
      <c r="AS263" s="150"/>
      <c r="AT263" s="150"/>
      <c r="AU263" s="150"/>
      <c r="AV263" s="150"/>
      <c r="BA263" s="150"/>
      <c r="BB263" s="151"/>
      <c r="BC263" s="151"/>
      <c r="BD263" s="152"/>
    </row>
    <row r="264" spans="5:56" ht="15.75" customHeight="1" x14ac:dyDescent="0.2">
      <c r="E264" s="150"/>
      <c r="F264" s="150"/>
      <c r="G264" s="150"/>
      <c r="H264" s="150"/>
      <c r="I264" s="150"/>
      <c r="J264" s="150"/>
      <c r="K264" s="150"/>
      <c r="L264" s="150"/>
      <c r="M264" s="150"/>
      <c r="N264" s="150"/>
      <c r="O264" s="150"/>
      <c r="P264" s="150"/>
      <c r="Q264" s="150"/>
      <c r="R264" s="150"/>
      <c r="S264" s="150"/>
      <c r="T264" s="150"/>
      <c r="U264" s="150"/>
      <c r="V264" s="150"/>
      <c r="W264" s="150"/>
      <c r="X264" s="150"/>
      <c r="Y264" s="150"/>
      <c r="Z264" s="150"/>
      <c r="AA264" s="150"/>
      <c r="AB264" s="150"/>
      <c r="AC264" s="150"/>
      <c r="AD264" s="150"/>
      <c r="AE264" s="150"/>
      <c r="AF264" s="150"/>
      <c r="AG264" s="150"/>
      <c r="AH264" s="150"/>
      <c r="AI264" s="150"/>
      <c r="AJ264" s="150"/>
      <c r="AK264" s="150"/>
      <c r="AL264" s="150"/>
      <c r="AM264" s="150"/>
      <c r="AN264" s="150"/>
      <c r="AO264" s="150"/>
      <c r="AP264" s="150"/>
      <c r="AQ264" s="150"/>
      <c r="AR264" s="150"/>
      <c r="AS264" s="150"/>
      <c r="AT264" s="150"/>
      <c r="AU264" s="150"/>
      <c r="AV264" s="150"/>
      <c r="BA264" s="150"/>
      <c r="BB264" s="151"/>
      <c r="BC264" s="151"/>
      <c r="BD264" s="152"/>
    </row>
    <row r="265" spans="5:56" ht="15.75" customHeight="1" x14ac:dyDescent="0.2">
      <c r="E265" s="150"/>
      <c r="F265" s="150"/>
      <c r="G265" s="150"/>
      <c r="H265" s="150"/>
      <c r="I265" s="150"/>
      <c r="J265" s="150"/>
      <c r="K265" s="150"/>
      <c r="L265" s="150"/>
      <c r="M265" s="150"/>
      <c r="N265" s="150"/>
      <c r="O265" s="150"/>
      <c r="P265" s="150"/>
      <c r="Q265" s="150"/>
      <c r="R265" s="150"/>
      <c r="S265" s="150"/>
      <c r="T265" s="150"/>
      <c r="U265" s="150"/>
      <c r="V265" s="150"/>
      <c r="W265" s="150"/>
      <c r="X265" s="150"/>
      <c r="Y265" s="150"/>
      <c r="Z265" s="150"/>
      <c r="AA265" s="150"/>
      <c r="AB265" s="150"/>
      <c r="AC265" s="150"/>
      <c r="AD265" s="150"/>
      <c r="AE265" s="150"/>
      <c r="AF265" s="150"/>
      <c r="AG265" s="150"/>
      <c r="AH265" s="150"/>
      <c r="AI265" s="150"/>
      <c r="AJ265" s="150"/>
      <c r="AK265" s="150"/>
      <c r="AL265" s="150"/>
      <c r="AM265" s="150"/>
      <c r="AN265" s="150"/>
      <c r="AO265" s="150"/>
      <c r="AP265" s="150"/>
      <c r="AQ265" s="150"/>
      <c r="AR265" s="150"/>
      <c r="AS265" s="150"/>
      <c r="AT265" s="150"/>
      <c r="AU265" s="150"/>
      <c r="AV265" s="150"/>
      <c r="BA265" s="150"/>
      <c r="BB265" s="151"/>
      <c r="BC265" s="151"/>
      <c r="BD265" s="152"/>
    </row>
    <row r="266" spans="5:56" ht="15.75" customHeight="1" x14ac:dyDescent="0.2">
      <c r="E266" s="150"/>
      <c r="F266" s="150"/>
      <c r="G266" s="150"/>
      <c r="H266" s="150"/>
      <c r="I266" s="150"/>
      <c r="J266" s="150"/>
      <c r="K266" s="150"/>
      <c r="L266" s="150"/>
      <c r="M266" s="150"/>
      <c r="N266" s="150"/>
      <c r="O266" s="150"/>
      <c r="P266" s="150"/>
      <c r="Q266" s="150"/>
      <c r="R266" s="150"/>
      <c r="S266" s="150"/>
      <c r="T266" s="150"/>
      <c r="U266" s="150"/>
      <c r="V266" s="150"/>
      <c r="W266" s="150"/>
      <c r="X266" s="150"/>
      <c r="Y266" s="150"/>
      <c r="Z266" s="150"/>
      <c r="AA266" s="150"/>
      <c r="AB266" s="150"/>
      <c r="AC266" s="150"/>
      <c r="AD266" s="150"/>
      <c r="AE266" s="150"/>
      <c r="AF266" s="150"/>
      <c r="AG266" s="150"/>
      <c r="AH266" s="150"/>
      <c r="AI266" s="150"/>
      <c r="AJ266" s="150"/>
      <c r="AK266" s="150"/>
      <c r="AL266" s="150"/>
      <c r="AM266" s="150"/>
      <c r="AN266" s="150"/>
      <c r="AO266" s="150"/>
      <c r="AP266" s="150"/>
      <c r="AQ266" s="150"/>
      <c r="AR266" s="150"/>
      <c r="AS266" s="150"/>
      <c r="AT266" s="150"/>
      <c r="AU266" s="150"/>
      <c r="AV266" s="150"/>
      <c r="BA266" s="150"/>
      <c r="BB266" s="151"/>
      <c r="BC266" s="151"/>
      <c r="BD266" s="152"/>
    </row>
    <row r="267" spans="5:56" ht="15.75" customHeight="1" x14ac:dyDescent="0.2">
      <c r="E267" s="150"/>
      <c r="F267" s="150"/>
      <c r="G267" s="150"/>
      <c r="H267" s="150"/>
      <c r="I267" s="150"/>
      <c r="J267" s="150"/>
      <c r="K267" s="150"/>
      <c r="L267" s="150"/>
      <c r="M267" s="150"/>
      <c r="N267" s="150"/>
      <c r="O267" s="150"/>
      <c r="P267" s="150"/>
      <c r="Q267" s="150"/>
      <c r="R267" s="150"/>
      <c r="S267" s="150"/>
      <c r="T267" s="150"/>
      <c r="U267" s="150"/>
      <c r="V267" s="150"/>
      <c r="W267" s="150"/>
      <c r="X267" s="150"/>
      <c r="Y267" s="150"/>
      <c r="Z267" s="150"/>
      <c r="AA267" s="150"/>
      <c r="AB267" s="150"/>
      <c r="AC267" s="150"/>
      <c r="AD267" s="150"/>
      <c r="AE267" s="150"/>
      <c r="AF267" s="150"/>
      <c r="AG267" s="150"/>
      <c r="AH267" s="150"/>
      <c r="AI267" s="150"/>
      <c r="AJ267" s="150"/>
      <c r="AK267" s="150"/>
      <c r="AL267" s="150"/>
      <c r="AM267" s="150"/>
      <c r="AN267" s="150"/>
      <c r="AO267" s="150"/>
      <c r="AP267" s="150"/>
      <c r="AQ267" s="150"/>
      <c r="AR267" s="150"/>
      <c r="AS267" s="150"/>
      <c r="AT267" s="150"/>
      <c r="AU267" s="150"/>
      <c r="AV267" s="150"/>
      <c r="BA267" s="150"/>
      <c r="BB267" s="151"/>
      <c r="BC267" s="151"/>
      <c r="BD267" s="152"/>
    </row>
    <row r="268" spans="5:56" ht="15.75" customHeight="1" x14ac:dyDescent="0.2">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c r="AA268" s="150"/>
      <c r="AB268" s="150"/>
      <c r="AC268" s="150"/>
      <c r="AD268" s="150"/>
      <c r="AE268" s="150"/>
      <c r="AF268" s="150"/>
      <c r="AG268" s="150"/>
      <c r="AH268" s="150"/>
      <c r="AI268" s="150"/>
      <c r="AJ268" s="150"/>
      <c r="AK268" s="150"/>
      <c r="AL268" s="150"/>
      <c r="AM268" s="150"/>
      <c r="AN268" s="150"/>
      <c r="AO268" s="150"/>
      <c r="AP268" s="150"/>
      <c r="AQ268" s="150"/>
      <c r="AR268" s="150"/>
      <c r="AS268" s="150"/>
      <c r="AT268" s="150"/>
      <c r="AU268" s="150"/>
      <c r="AV268" s="150"/>
      <c r="BA268" s="150"/>
      <c r="BB268" s="151"/>
      <c r="BC268" s="151"/>
      <c r="BD268" s="152"/>
    </row>
    <row r="269" spans="5:56" ht="15.75" customHeight="1" x14ac:dyDescent="0.2">
      <c r="E269" s="150"/>
      <c r="F269" s="150"/>
      <c r="G269" s="150"/>
      <c r="H269" s="150"/>
      <c r="I269" s="150"/>
      <c r="J269" s="150"/>
      <c r="K269" s="150"/>
      <c r="L269" s="150"/>
      <c r="M269" s="150"/>
      <c r="N269" s="150"/>
      <c r="O269" s="150"/>
      <c r="P269" s="150"/>
      <c r="Q269" s="150"/>
      <c r="R269" s="150"/>
      <c r="S269" s="150"/>
      <c r="T269" s="150"/>
      <c r="U269" s="150"/>
      <c r="V269" s="150"/>
      <c r="W269" s="150"/>
      <c r="X269" s="150"/>
      <c r="Y269" s="150"/>
      <c r="Z269" s="150"/>
      <c r="AA269" s="150"/>
      <c r="AB269" s="150"/>
      <c r="AC269" s="150"/>
      <c r="AD269" s="150"/>
      <c r="AE269" s="150"/>
      <c r="AF269" s="150"/>
      <c r="AG269" s="150"/>
      <c r="AH269" s="150"/>
      <c r="AI269" s="150"/>
      <c r="AJ269" s="150"/>
      <c r="AK269" s="150"/>
      <c r="AL269" s="150"/>
      <c r="AM269" s="150"/>
      <c r="AN269" s="150"/>
      <c r="AO269" s="150"/>
      <c r="AP269" s="150"/>
      <c r="AQ269" s="150"/>
      <c r="AR269" s="150"/>
      <c r="AS269" s="150"/>
      <c r="AT269" s="150"/>
      <c r="AU269" s="150"/>
      <c r="AV269" s="150"/>
      <c r="BA269" s="150"/>
      <c r="BB269" s="151"/>
      <c r="BC269" s="151"/>
      <c r="BD269" s="152"/>
    </row>
    <row r="270" spans="5:56" ht="15.75" customHeight="1" x14ac:dyDescent="0.2">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c r="AA270" s="150"/>
      <c r="AB270" s="150"/>
      <c r="AC270" s="150"/>
      <c r="AD270" s="150"/>
      <c r="AE270" s="150"/>
      <c r="AF270" s="150"/>
      <c r="AG270" s="150"/>
      <c r="AH270" s="150"/>
      <c r="AI270" s="150"/>
      <c r="AJ270" s="150"/>
      <c r="AK270" s="150"/>
      <c r="AL270" s="150"/>
      <c r="AM270" s="150"/>
      <c r="AN270" s="150"/>
      <c r="AO270" s="150"/>
      <c r="AP270" s="150"/>
      <c r="AQ270" s="150"/>
      <c r="AR270" s="150"/>
      <c r="AS270" s="150"/>
      <c r="AT270" s="150"/>
      <c r="AU270" s="150"/>
      <c r="AV270" s="150"/>
      <c r="BA270" s="150"/>
      <c r="BB270" s="151"/>
      <c r="BC270" s="151"/>
      <c r="BD270" s="152"/>
    </row>
    <row r="271" spans="5:56" ht="15.75" customHeight="1" x14ac:dyDescent="0.2">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c r="AA271" s="150"/>
      <c r="AB271" s="150"/>
      <c r="AC271" s="150"/>
      <c r="AD271" s="150"/>
      <c r="AE271" s="150"/>
      <c r="AF271" s="150"/>
      <c r="AG271" s="150"/>
      <c r="AH271" s="150"/>
      <c r="AI271" s="150"/>
      <c r="AJ271" s="150"/>
      <c r="AK271" s="150"/>
      <c r="AL271" s="150"/>
      <c r="AM271" s="150"/>
      <c r="AN271" s="150"/>
      <c r="AO271" s="150"/>
      <c r="AP271" s="150"/>
      <c r="AQ271" s="150"/>
      <c r="AR271" s="150"/>
      <c r="AS271" s="150"/>
      <c r="AT271" s="150"/>
      <c r="AU271" s="150"/>
      <c r="AV271" s="150"/>
      <c r="BA271" s="150"/>
      <c r="BB271" s="151"/>
      <c r="BC271" s="151"/>
      <c r="BD271" s="152"/>
    </row>
    <row r="272" spans="5:56" ht="15.75" customHeight="1" x14ac:dyDescent="0.2">
      <c r="E272" s="150"/>
      <c r="F272" s="150"/>
      <c r="G272" s="150"/>
      <c r="H272" s="150"/>
      <c r="I272" s="150"/>
      <c r="J272" s="150"/>
      <c r="K272" s="150"/>
      <c r="L272" s="150"/>
      <c r="M272" s="150"/>
      <c r="N272" s="150"/>
      <c r="O272" s="150"/>
      <c r="P272" s="150"/>
      <c r="Q272" s="150"/>
      <c r="R272" s="150"/>
      <c r="S272" s="150"/>
      <c r="T272" s="150"/>
      <c r="U272" s="150"/>
      <c r="V272" s="150"/>
      <c r="W272" s="150"/>
      <c r="X272" s="150"/>
      <c r="Y272" s="150"/>
      <c r="Z272" s="150"/>
      <c r="AA272" s="150"/>
      <c r="AB272" s="150"/>
      <c r="AC272" s="150"/>
      <c r="AD272" s="150"/>
      <c r="AE272" s="150"/>
      <c r="AF272" s="150"/>
      <c r="AG272" s="150"/>
      <c r="AH272" s="150"/>
      <c r="AI272" s="150"/>
      <c r="AJ272" s="150"/>
      <c r="AK272" s="150"/>
      <c r="AL272" s="150"/>
      <c r="AM272" s="150"/>
      <c r="AN272" s="150"/>
      <c r="AO272" s="150"/>
      <c r="AP272" s="150"/>
      <c r="AQ272" s="150"/>
      <c r="AR272" s="150"/>
      <c r="AS272" s="150"/>
      <c r="AT272" s="150"/>
      <c r="AU272" s="150"/>
      <c r="AV272" s="150"/>
      <c r="BA272" s="150"/>
      <c r="BB272" s="151"/>
      <c r="BC272" s="151"/>
      <c r="BD272" s="152"/>
    </row>
    <row r="273" spans="5:56" ht="15.75" customHeight="1" x14ac:dyDescent="0.2">
      <c r="E273" s="150"/>
      <c r="F273" s="150"/>
      <c r="G273" s="150"/>
      <c r="H273" s="150"/>
      <c r="I273" s="150"/>
      <c r="J273" s="150"/>
      <c r="K273" s="150"/>
      <c r="L273" s="150"/>
      <c r="M273" s="150"/>
      <c r="N273" s="150"/>
      <c r="O273" s="150"/>
      <c r="P273" s="150"/>
      <c r="Q273" s="150"/>
      <c r="R273" s="150"/>
      <c r="S273" s="150"/>
      <c r="T273" s="150"/>
      <c r="U273" s="150"/>
      <c r="V273" s="150"/>
      <c r="W273" s="150"/>
      <c r="X273" s="150"/>
      <c r="Y273" s="150"/>
      <c r="Z273" s="150"/>
      <c r="AA273" s="150"/>
      <c r="AB273" s="150"/>
      <c r="AC273" s="150"/>
      <c r="AD273" s="150"/>
      <c r="AE273" s="150"/>
      <c r="AF273" s="150"/>
      <c r="AG273" s="150"/>
      <c r="AH273" s="150"/>
      <c r="AI273" s="150"/>
      <c r="AJ273" s="150"/>
      <c r="AK273" s="150"/>
      <c r="AL273" s="150"/>
      <c r="AM273" s="150"/>
      <c r="AN273" s="150"/>
      <c r="AO273" s="150"/>
      <c r="AP273" s="150"/>
      <c r="AQ273" s="150"/>
      <c r="AR273" s="150"/>
      <c r="AS273" s="150"/>
      <c r="AT273" s="150"/>
      <c r="AU273" s="150"/>
      <c r="AV273" s="150"/>
      <c r="BA273" s="150"/>
      <c r="BB273" s="151"/>
      <c r="BC273" s="151"/>
      <c r="BD273" s="152"/>
    </row>
    <row r="274" spans="5:56" ht="15.75" customHeight="1" x14ac:dyDescent="0.2">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c r="AA274" s="150"/>
      <c r="AB274" s="150"/>
      <c r="AC274" s="150"/>
      <c r="AD274" s="150"/>
      <c r="AE274" s="150"/>
      <c r="AF274" s="150"/>
      <c r="AG274" s="150"/>
      <c r="AH274" s="150"/>
      <c r="AI274" s="150"/>
      <c r="AJ274" s="150"/>
      <c r="AK274" s="150"/>
      <c r="AL274" s="150"/>
      <c r="AM274" s="150"/>
      <c r="AN274" s="150"/>
      <c r="AO274" s="150"/>
      <c r="AP274" s="150"/>
      <c r="AQ274" s="150"/>
      <c r="AR274" s="150"/>
      <c r="AS274" s="150"/>
      <c r="AT274" s="150"/>
      <c r="AU274" s="150"/>
      <c r="AV274" s="150"/>
      <c r="BA274" s="150"/>
      <c r="BB274" s="151"/>
      <c r="BC274" s="151"/>
      <c r="BD274" s="152"/>
    </row>
    <row r="275" spans="5:56" ht="15.75" customHeight="1" x14ac:dyDescent="0.2">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c r="AA275" s="150"/>
      <c r="AB275" s="150"/>
      <c r="AC275" s="150"/>
      <c r="AD275" s="150"/>
      <c r="AE275" s="150"/>
      <c r="AF275" s="150"/>
      <c r="AG275" s="150"/>
      <c r="AH275" s="150"/>
      <c r="AI275" s="150"/>
      <c r="AJ275" s="150"/>
      <c r="AK275" s="150"/>
      <c r="AL275" s="150"/>
      <c r="AM275" s="150"/>
      <c r="AN275" s="150"/>
      <c r="AO275" s="150"/>
      <c r="AP275" s="150"/>
      <c r="AQ275" s="150"/>
      <c r="AR275" s="150"/>
      <c r="AS275" s="150"/>
      <c r="AT275" s="150"/>
      <c r="AU275" s="150"/>
      <c r="AV275" s="150"/>
      <c r="BA275" s="150"/>
      <c r="BB275" s="151"/>
      <c r="BC275" s="151"/>
      <c r="BD275" s="152"/>
    </row>
    <row r="276" spans="5:56" ht="15.75" customHeight="1" x14ac:dyDescent="0.2">
      <c r="E276" s="150"/>
      <c r="F276" s="150"/>
      <c r="G276" s="150"/>
      <c r="H276" s="150"/>
      <c r="I276" s="150"/>
      <c r="J276" s="150"/>
      <c r="K276" s="150"/>
      <c r="L276" s="150"/>
      <c r="M276" s="150"/>
      <c r="N276" s="150"/>
      <c r="O276" s="150"/>
      <c r="P276" s="150"/>
      <c r="Q276" s="150"/>
      <c r="R276" s="150"/>
      <c r="S276" s="150"/>
      <c r="T276" s="150"/>
      <c r="U276" s="150"/>
      <c r="V276" s="150"/>
      <c r="W276" s="150"/>
      <c r="X276" s="150"/>
      <c r="Y276" s="150"/>
      <c r="Z276" s="150"/>
      <c r="AA276" s="150"/>
      <c r="AB276" s="150"/>
      <c r="AC276" s="150"/>
      <c r="AD276" s="150"/>
      <c r="AE276" s="150"/>
      <c r="AF276" s="150"/>
      <c r="AG276" s="150"/>
      <c r="AH276" s="150"/>
      <c r="AI276" s="150"/>
      <c r="AJ276" s="150"/>
      <c r="AK276" s="150"/>
      <c r="AL276" s="150"/>
      <c r="AM276" s="150"/>
      <c r="AN276" s="150"/>
      <c r="AO276" s="150"/>
      <c r="AP276" s="150"/>
      <c r="AQ276" s="150"/>
      <c r="AR276" s="150"/>
      <c r="AS276" s="150"/>
      <c r="AT276" s="150"/>
      <c r="AU276" s="150"/>
      <c r="AV276" s="150"/>
      <c r="BA276" s="150"/>
      <c r="BB276" s="151"/>
      <c r="BC276" s="151"/>
      <c r="BD276" s="152"/>
    </row>
    <row r="277" spans="5:56" ht="15.75" customHeight="1" x14ac:dyDescent="0.2">
      <c r="E277" s="150"/>
      <c r="F277" s="150"/>
      <c r="G277" s="150"/>
      <c r="H277" s="150"/>
      <c r="I277" s="150"/>
      <c r="J277" s="150"/>
      <c r="K277" s="150"/>
      <c r="L277" s="150"/>
      <c r="M277" s="150"/>
      <c r="N277" s="150"/>
      <c r="O277" s="150"/>
      <c r="P277" s="150"/>
      <c r="Q277" s="150"/>
      <c r="R277" s="150"/>
      <c r="S277" s="150"/>
      <c r="T277" s="150"/>
      <c r="U277" s="150"/>
      <c r="V277" s="150"/>
      <c r="W277" s="150"/>
      <c r="X277" s="150"/>
      <c r="Y277" s="150"/>
      <c r="Z277" s="150"/>
      <c r="AA277" s="150"/>
      <c r="AB277" s="150"/>
      <c r="AC277" s="150"/>
      <c r="AD277" s="150"/>
      <c r="AE277" s="150"/>
      <c r="AF277" s="150"/>
      <c r="AG277" s="150"/>
      <c r="AH277" s="150"/>
      <c r="AI277" s="150"/>
      <c r="AJ277" s="150"/>
      <c r="AK277" s="150"/>
      <c r="AL277" s="150"/>
      <c r="AM277" s="150"/>
      <c r="AN277" s="150"/>
      <c r="AO277" s="150"/>
      <c r="AP277" s="150"/>
      <c r="AQ277" s="150"/>
      <c r="AR277" s="150"/>
      <c r="AS277" s="150"/>
      <c r="AT277" s="150"/>
      <c r="AU277" s="150"/>
      <c r="AV277" s="150"/>
      <c r="BA277" s="150"/>
      <c r="BB277" s="151"/>
      <c r="BC277" s="151"/>
      <c r="BD277" s="152"/>
    </row>
    <row r="278" spans="5:56" ht="15.75" customHeight="1" x14ac:dyDescent="0.2">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c r="AA278" s="150"/>
      <c r="AB278" s="150"/>
      <c r="AC278" s="150"/>
      <c r="AD278" s="150"/>
      <c r="AE278" s="150"/>
      <c r="AF278" s="150"/>
      <c r="AG278" s="150"/>
      <c r="AH278" s="150"/>
      <c r="AI278" s="150"/>
      <c r="AJ278" s="150"/>
      <c r="AK278" s="150"/>
      <c r="AL278" s="150"/>
      <c r="AM278" s="150"/>
      <c r="AN278" s="150"/>
      <c r="AO278" s="150"/>
      <c r="AP278" s="150"/>
      <c r="AQ278" s="150"/>
      <c r="AR278" s="150"/>
      <c r="AS278" s="150"/>
      <c r="AT278" s="150"/>
      <c r="AU278" s="150"/>
      <c r="AV278" s="150"/>
      <c r="BA278" s="150"/>
      <c r="BB278" s="151"/>
      <c r="BC278" s="151"/>
      <c r="BD278" s="152"/>
    </row>
    <row r="279" spans="5:56" ht="15.75" customHeight="1" x14ac:dyDescent="0.2">
      <c r="E279" s="150"/>
      <c r="F279" s="150"/>
      <c r="G279" s="150"/>
      <c r="H279" s="150"/>
      <c r="I279" s="150"/>
      <c r="J279" s="150"/>
      <c r="K279" s="150"/>
      <c r="L279" s="150"/>
      <c r="M279" s="150"/>
      <c r="N279" s="150"/>
      <c r="O279" s="150"/>
      <c r="P279" s="150"/>
      <c r="Q279" s="150"/>
      <c r="R279" s="150"/>
      <c r="S279" s="150"/>
      <c r="T279" s="150"/>
      <c r="U279" s="150"/>
      <c r="V279" s="150"/>
      <c r="W279" s="150"/>
      <c r="X279" s="150"/>
      <c r="Y279" s="150"/>
      <c r="Z279" s="150"/>
      <c r="AA279" s="150"/>
      <c r="AB279" s="150"/>
      <c r="AC279" s="150"/>
      <c r="AD279" s="150"/>
      <c r="AE279" s="150"/>
      <c r="AF279" s="150"/>
      <c r="AG279" s="150"/>
      <c r="AH279" s="150"/>
      <c r="AI279" s="150"/>
      <c r="AJ279" s="150"/>
      <c r="AK279" s="150"/>
      <c r="AL279" s="150"/>
      <c r="AM279" s="150"/>
      <c r="AN279" s="150"/>
      <c r="AO279" s="150"/>
      <c r="AP279" s="150"/>
      <c r="AQ279" s="150"/>
      <c r="AR279" s="150"/>
      <c r="AS279" s="150"/>
      <c r="AT279" s="150"/>
      <c r="AU279" s="150"/>
      <c r="AV279" s="150"/>
      <c r="BA279" s="150"/>
      <c r="BB279" s="151"/>
      <c r="BC279" s="151"/>
      <c r="BD279" s="152"/>
    </row>
    <row r="280" spans="5:56" ht="15.75" customHeight="1" x14ac:dyDescent="0.2">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c r="AA280" s="150"/>
      <c r="AB280" s="150"/>
      <c r="AC280" s="150"/>
      <c r="AD280" s="150"/>
      <c r="AE280" s="150"/>
      <c r="AF280" s="150"/>
      <c r="AG280" s="150"/>
      <c r="AH280" s="150"/>
      <c r="AI280" s="150"/>
      <c r="AJ280" s="150"/>
      <c r="AK280" s="150"/>
      <c r="AL280" s="150"/>
      <c r="AM280" s="150"/>
      <c r="AN280" s="150"/>
      <c r="AO280" s="150"/>
      <c r="AP280" s="150"/>
      <c r="AQ280" s="150"/>
      <c r="AR280" s="150"/>
      <c r="AS280" s="150"/>
      <c r="AT280" s="150"/>
      <c r="AU280" s="150"/>
      <c r="AV280" s="150"/>
      <c r="BA280" s="150"/>
      <c r="BB280" s="151"/>
      <c r="BC280" s="151"/>
      <c r="BD280" s="152"/>
    </row>
    <row r="281" spans="5:56" ht="15.75" customHeight="1" x14ac:dyDescent="0.2">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c r="AA281" s="150"/>
      <c r="AB281" s="150"/>
      <c r="AC281" s="150"/>
      <c r="AD281" s="150"/>
      <c r="AE281" s="150"/>
      <c r="AF281" s="150"/>
      <c r="AG281" s="150"/>
      <c r="AH281" s="150"/>
      <c r="AI281" s="150"/>
      <c r="AJ281" s="150"/>
      <c r="AK281" s="150"/>
      <c r="AL281" s="150"/>
      <c r="AM281" s="150"/>
      <c r="AN281" s="150"/>
      <c r="AO281" s="150"/>
      <c r="AP281" s="150"/>
      <c r="AQ281" s="150"/>
      <c r="AR281" s="150"/>
      <c r="AS281" s="150"/>
      <c r="AT281" s="150"/>
      <c r="AU281" s="150"/>
      <c r="AV281" s="150"/>
      <c r="BA281" s="150"/>
      <c r="BB281" s="151"/>
      <c r="BC281" s="151"/>
      <c r="BD281" s="152"/>
    </row>
    <row r="282" spans="5:56" ht="15.75" customHeight="1" x14ac:dyDescent="0.2">
      <c r="E282" s="150"/>
      <c r="F282" s="150"/>
      <c r="G282" s="150"/>
      <c r="H282" s="150"/>
      <c r="I282" s="150"/>
      <c r="J282" s="150"/>
      <c r="K282" s="150"/>
      <c r="L282" s="150"/>
      <c r="M282" s="150"/>
      <c r="N282" s="150"/>
      <c r="O282" s="150"/>
      <c r="P282" s="150"/>
      <c r="Q282" s="150"/>
      <c r="R282" s="150"/>
      <c r="S282" s="150"/>
      <c r="T282" s="150"/>
      <c r="U282" s="150"/>
      <c r="V282" s="150"/>
      <c r="W282" s="150"/>
      <c r="X282" s="150"/>
      <c r="Y282" s="150"/>
      <c r="Z282" s="150"/>
      <c r="AA282" s="150"/>
      <c r="AB282" s="150"/>
      <c r="AC282" s="150"/>
      <c r="AD282" s="150"/>
      <c r="AE282" s="150"/>
      <c r="AF282" s="150"/>
      <c r="AG282" s="150"/>
      <c r="AH282" s="150"/>
      <c r="AI282" s="150"/>
      <c r="AJ282" s="150"/>
      <c r="AK282" s="150"/>
      <c r="AL282" s="150"/>
      <c r="AM282" s="150"/>
      <c r="AN282" s="150"/>
      <c r="AO282" s="150"/>
      <c r="AP282" s="150"/>
      <c r="AQ282" s="150"/>
      <c r="AR282" s="150"/>
      <c r="AS282" s="150"/>
      <c r="AT282" s="150"/>
      <c r="AU282" s="150"/>
      <c r="AV282" s="150"/>
      <c r="BA282" s="150"/>
      <c r="BB282" s="151"/>
      <c r="BC282" s="151"/>
      <c r="BD282" s="152"/>
    </row>
    <row r="283" spans="5:56" ht="15.75" customHeight="1" x14ac:dyDescent="0.2">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c r="AA283" s="150"/>
      <c r="AB283" s="150"/>
      <c r="AC283" s="150"/>
      <c r="AD283" s="150"/>
      <c r="AE283" s="150"/>
      <c r="AF283" s="150"/>
      <c r="AG283" s="150"/>
      <c r="AH283" s="150"/>
      <c r="AI283" s="150"/>
      <c r="AJ283" s="150"/>
      <c r="AK283" s="150"/>
      <c r="AL283" s="150"/>
      <c r="AM283" s="150"/>
      <c r="AN283" s="150"/>
      <c r="AO283" s="150"/>
      <c r="AP283" s="150"/>
      <c r="AQ283" s="150"/>
      <c r="AR283" s="150"/>
      <c r="AS283" s="150"/>
      <c r="AT283" s="150"/>
      <c r="AU283" s="150"/>
      <c r="AV283" s="150"/>
      <c r="BA283" s="150"/>
      <c r="BB283" s="151"/>
      <c r="BC283" s="151"/>
      <c r="BD283" s="152"/>
    </row>
    <row r="284" spans="5:56" ht="15.75" customHeight="1" x14ac:dyDescent="0.2">
      <c r="E284" s="150"/>
      <c r="F284" s="150"/>
      <c r="G284" s="150"/>
      <c r="H284" s="150"/>
      <c r="I284" s="150"/>
      <c r="J284" s="150"/>
      <c r="K284" s="150"/>
      <c r="L284" s="150"/>
      <c r="M284" s="150"/>
      <c r="N284" s="150"/>
      <c r="O284" s="150"/>
      <c r="P284" s="150"/>
      <c r="Q284" s="150"/>
      <c r="R284" s="150"/>
      <c r="S284" s="150"/>
      <c r="T284" s="150"/>
      <c r="U284" s="150"/>
      <c r="V284" s="150"/>
      <c r="W284" s="150"/>
      <c r="X284" s="150"/>
      <c r="Y284" s="150"/>
      <c r="Z284" s="150"/>
      <c r="AA284" s="150"/>
      <c r="AB284" s="150"/>
      <c r="AC284" s="150"/>
      <c r="AD284" s="150"/>
      <c r="AE284" s="150"/>
      <c r="AF284" s="150"/>
      <c r="AG284" s="150"/>
      <c r="AH284" s="150"/>
      <c r="AI284" s="150"/>
      <c r="AJ284" s="150"/>
      <c r="AK284" s="150"/>
      <c r="AL284" s="150"/>
      <c r="AM284" s="150"/>
      <c r="AN284" s="150"/>
      <c r="AO284" s="150"/>
      <c r="AP284" s="150"/>
      <c r="AQ284" s="150"/>
      <c r="AR284" s="150"/>
      <c r="AS284" s="150"/>
      <c r="AT284" s="150"/>
      <c r="AU284" s="150"/>
      <c r="AV284" s="150"/>
      <c r="BA284" s="150"/>
      <c r="BB284" s="151"/>
      <c r="BC284" s="151"/>
      <c r="BD284" s="152"/>
    </row>
    <row r="285" spans="5:56" ht="15.75" customHeight="1" x14ac:dyDescent="0.2">
      <c r="E285" s="150"/>
      <c r="F285" s="150"/>
      <c r="G285" s="150"/>
      <c r="H285" s="150"/>
      <c r="I285" s="150"/>
      <c r="J285" s="150"/>
      <c r="K285" s="150"/>
      <c r="L285" s="150"/>
      <c r="M285" s="150"/>
      <c r="N285" s="150"/>
      <c r="O285" s="150"/>
      <c r="P285" s="150"/>
      <c r="Q285" s="150"/>
      <c r="R285" s="150"/>
      <c r="S285" s="150"/>
      <c r="T285" s="150"/>
      <c r="U285" s="150"/>
      <c r="V285" s="150"/>
      <c r="W285" s="150"/>
      <c r="X285" s="150"/>
      <c r="Y285" s="150"/>
      <c r="Z285" s="150"/>
      <c r="AA285" s="150"/>
      <c r="AB285" s="150"/>
      <c r="AC285" s="150"/>
      <c r="AD285" s="150"/>
      <c r="AE285" s="150"/>
      <c r="AF285" s="150"/>
      <c r="AG285" s="150"/>
      <c r="AH285" s="150"/>
      <c r="AI285" s="150"/>
      <c r="AJ285" s="150"/>
      <c r="AK285" s="150"/>
      <c r="AL285" s="150"/>
      <c r="AM285" s="150"/>
      <c r="AN285" s="150"/>
      <c r="AO285" s="150"/>
      <c r="AP285" s="150"/>
      <c r="AQ285" s="150"/>
      <c r="AR285" s="150"/>
      <c r="AS285" s="150"/>
      <c r="AT285" s="150"/>
      <c r="AU285" s="150"/>
      <c r="AV285" s="150"/>
      <c r="BA285" s="150"/>
      <c r="BB285" s="151"/>
      <c r="BC285" s="151"/>
      <c r="BD285" s="152"/>
    </row>
    <row r="286" spans="5:56" ht="15.75" customHeight="1" x14ac:dyDescent="0.2">
      <c r="E286" s="150"/>
      <c r="F286" s="150"/>
      <c r="G286" s="150"/>
      <c r="H286" s="150"/>
      <c r="I286" s="150"/>
      <c r="J286" s="150"/>
      <c r="K286" s="150"/>
      <c r="L286" s="150"/>
      <c r="M286" s="150"/>
      <c r="N286" s="150"/>
      <c r="O286" s="150"/>
      <c r="P286" s="150"/>
      <c r="Q286" s="150"/>
      <c r="R286" s="150"/>
      <c r="S286" s="150"/>
      <c r="T286" s="150"/>
      <c r="U286" s="150"/>
      <c r="V286" s="150"/>
      <c r="W286" s="150"/>
      <c r="X286" s="150"/>
      <c r="Y286" s="150"/>
      <c r="Z286" s="150"/>
      <c r="AA286" s="150"/>
      <c r="AB286" s="150"/>
      <c r="AC286" s="150"/>
      <c r="AD286" s="150"/>
      <c r="AE286" s="150"/>
      <c r="AF286" s="150"/>
      <c r="AG286" s="150"/>
      <c r="AH286" s="150"/>
      <c r="AI286" s="150"/>
      <c r="AJ286" s="150"/>
      <c r="AK286" s="150"/>
      <c r="AL286" s="150"/>
      <c r="AM286" s="150"/>
      <c r="AN286" s="150"/>
      <c r="AO286" s="150"/>
      <c r="AP286" s="150"/>
      <c r="AQ286" s="150"/>
      <c r="AR286" s="150"/>
      <c r="AS286" s="150"/>
      <c r="AT286" s="150"/>
      <c r="AU286" s="150"/>
      <c r="AV286" s="150"/>
      <c r="BA286" s="150"/>
      <c r="BB286" s="151"/>
      <c r="BC286" s="151"/>
      <c r="BD286" s="152"/>
    </row>
    <row r="287" spans="5:56" ht="15.75" customHeight="1" x14ac:dyDescent="0.2">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c r="AA287" s="150"/>
      <c r="AB287" s="150"/>
      <c r="AC287" s="150"/>
      <c r="AD287" s="150"/>
      <c r="AE287" s="150"/>
      <c r="AF287" s="150"/>
      <c r="AG287" s="150"/>
      <c r="AH287" s="150"/>
      <c r="AI287" s="150"/>
      <c r="AJ287" s="150"/>
      <c r="AK287" s="150"/>
      <c r="AL287" s="150"/>
      <c r="AM287" s="150"/>
      <c r="AN287" s="150"/>
      <c r="AO287" s="150"/>
      <c r="AP287" s="150"/>
      <c r="AQ287" s="150"/>
      <c r="AR287" s="150"/>
      <c r="AS287" s="150"/>
      <c r="AT287" s="150"/>
      <c r="AU287" s="150"/>
      <c r="AV287" s="150"/>
      <c r="BA287" s="150"/>
      <c r="BB287" s="151"/>
      <c r="BC287" s="151"/>
      <c r="BD287" s="152"/>
    </row>
    <row r="288" spans="5:56" ht="15.75" customHeight="1" x14ac:dyDescent="0.2">
      <c r="E288" s="150"/>
      <c r="F288" s="150"/>
      <c r="G288" s="150"/>
      <c r="H288" s="150"/>
      <c r="I288" s="150"/>
      <c r="J288" s="150"/>
      <c r="K288" s="150"/>
      <c r="L288" s="150"/>
      <c r="M288" s="150"/>
      <c r="N288" s="150"/>
      <c r="O288" s="150"/>
      <c r="P288" s="150"/>
      <c r="Q288" s="150"/>
      <c r="R288" s="150"/>
      <c r="S288" s="150"/>
      <c r="T288" s="150"/>
      <c r="U288" s="150"/>
      <c r="V288" s="150"/>
      <c r="W288" s="150"/>
      <c r="X288" s="150"/>
      <c r="Y288" s="150"/>
      <c r="Z288" s="150"/>
      <c r="AA288" s="150"/>
      <c r="AB288" s="150"/>
      <c r="AC288" s="150"/>
      <c r="AD288" s="150"/>
      <c r="AE288" s="150"/>
      <c r="AF288" s="150"/>
      <c r="AG288" s="150"/>
      <c r="AH288" s="150"/>
      <c r="AI288" s="150"/>
      <c r="AJ288" s="150"/>
      <c r="AK288" s="150"/>
      <c r="AL288" s="150"/>
      <c r="AM288" s="150"/>
      <c r="AN288" s="150"/>
      <c r="AO288" s="150"/>
      <c r="AP288" s="150"/>
      <c r="AQ288" s="150"/>
      <c r="AR288" s="150"/>
      <c r="AS288" s="150"/>
      <c r="AT288" s="150"/>
      <c r="AU288" s="150"/>
      <c r="AV288" s="150"/>
      <c r="BA288" s="150"/>
      <c r="BB288" s="151"/>
      <c r="BC288" s="151"/>
      <c r="BD288" s="152"/>
    </row>
    <row r="289" spans="5:56" ht="15.75" customHeight="1" x14ac:dyDescent="0.2">
      <c r="E289" s="150"/>
      <c r="F289" s="150"/>
      <c r="G289" s="150"/>
      <c r="H289" s="150"/>
      <c r="I289" s="150"/>
      <c r="J289" s="150"/>
      <c r="K289" s="150"/>
      <c r="L289" s="150"/>
      <c r="M289" s="150"/>
      <c r="N289" s="150"/>
      <c r="O289" s="150"/>
      <c r="P289" s="150"/>
      <c r="Q289" s="150"/>
      <c r="R289" s="150"/>
      <c r="S289" s="150"/>
      <c r="T289" s="150"/>
      <c r="U289" s="150"/>
      <c r="V289" s="150"/>
      <c r="W289" s="150"/>
      <c r="X289" s="150"/>
      <c r="Y289" s="150"/>
      <c r="Z289" s="150"/>
      <c r="AA289" s="150"/>
      <c r="AB289" s="150"/>
      <c r="AC289" s="150"/>
      <c r="AD289" s="150"/>
      <c r="AE289" s="150"/>
      <c r="AF289" s="150"/>
      <c r="AG289" s="150"/>
      <c r="AH289" s="150"/>
      <c r="AI289" s="150"/>
      <c r="AJ289" s="150"/>
      <c r="AK289" s="150"/>
      <c r="AL289" s="150"/>
      <c r="AM289" s="150"/>
      <c r="AN289" s="150"/>
      <c r="AO289" s="150"/>
      <c r="AP289" s="150"/>
      <c r="AQ289" s="150"/>
      <c r="AR289" s="150"/>
      <c r="AS289" s="150"/>
      <c r="AT289" s="150"/>
      <c r="AU289" s="150"/>
      <c r="AV289" s="150"/>
      <c r="BA289" s="150"/>
      <c r="BB289" s="151"/>
      <c r="BC289" s="151"/>
      <c r="BD289" s="152"/>
    </row>
    <row r="290" spans="5:56" ht="15.75" customHeight="1" x14ac:dyDescent="0.2">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c r="AA290" s="150"/>
      <c r="AB290" s="150"/>
      <c r="AC290" s="150"/>
      <c r="AD290" s="150"/>
      <c r="AE290" s="150"/>
      <c r="AF290" s="150"/>
      <c r="AG290" s="150"/>
      <c r="AH290" s="150"/>
      <c r="AI290" s="150"/>
      <c r="AJ290" s="150"/>
      <c r="AK290" s="150"/>
      <c r="AL290" s="150"/>
      <c r="AM290" s="150"/>
      <c r="AN290" s="150"/>
      <c r="AO290" s="150"/>
      <c r="AP290" s="150"/>
      <c r="AQ290" s="150"/>
      <c r="AR290" s="150"/>
      <c r="AS290" s="150"/>
      <c r="AT290" s="150"/>
      <c r="AU290" s="150"/>
      <c r="AV290" s="150"/>
      <c r="BA290" s="150"/>
      <c r="BB290" s="151"/>
      <c r="BC290" s="151"/>
      <c r="BD290" s="152"/>
    </row>
    <row r="291" spans="5:56" ht="15.75" customHeight="1" x14ac:dyDescent="0.2">
      <c r="E291" s="150"/>
      <c r="F291" s="150"/>
      <c r="G291" s="150"/>
      <c r="H291" s="150"/>
      <c r="I291" s="150"/>
      <c r="J291" s="150"/>
      <c r="K291" s="150"/>
      <c r="L291" s="150"/>
      <c r="M291" s="150"/>
      <c r="N291" s="150"/>
      <c r="O291" s="150"/>
      <c r="P291" s="150"/>
      <c r="Q291" s="150"/>
      <c r="R291" s="150"/>
      <c r="S291" s="150"/>
      <c r="T291" s="150"/>
      <c r="U291" s="150"/>
      <c r="V291" s="150"/>
      <c r="W291" s="150"/>
      <c r="X291" s="150"/>
      <c r="Y291" s="150"/>
      <c r="Z291" s="150"/>
      <c r="AA291" s="150"/>
      <c r="AB291" s="150"/>
      <c r="AC291" s="150"/>
      <c r="AD291" s="150"/>
      <c r="AE291" s="150"/>
      <c r="AF291" s="150"/>
      <c r="AG291" s="150"/>
      <c r="AH291" s="150"/>
      <c r="AI291" s="150"/>
      <c r="AJ291" s="150"/>
      <c r="AK291" s="150"/>
      <c r="AL291" s="150"/>
      <c r="AM291" s="150"/>
      <c r="AN291" s="150"/>
      <c r="AO291" s="150"/>
      <c r="AP291" s="150"/>
      <c r="AQ291" s="150"/>
      <c r="AR291" s="150"/>
      <c r="AS291" s="150"/>
      <c r="AT291" s="150"/>
      <c r="AU291" s="150"/>
      <c r="AV291" s="150"/>
      <c r="BA291" s="150"/>
      <c r="BB291" s="151"/>
      <c r="BC291" s="151"/>
      <c r="BD291" s="152"/>
    </row>
    <row r="292" spans="5:56" ht="15.75" customHeight="1" x14ac:dyDescent="0.2">
      <c r="E292" s="150"/>
      <c r="F292" s="150"/>
      <c r="G292" s="150"/>
      <c r="H292" s="150"/>
      <c r="I292" s="150"/>
      <c r="J292" s="150"/>
      <c r="K292" s="150"/>
      <c r="L292" s="150"/>
      <c r="M292" s="150"/>
      <c r="N292" s="150"/>
      <c r="O292" s="150"/>
      <c r="P292" s="150"/>
      <c r="Q292" s="150"/>
      <c r="R292" s="150"/>
      <c r="S292" s="150"/>
      <c r="T292" s="150"/>
      <c r="U292" s="150"/>
      <c r="V292" s="150"/>
      <c r="W292" s="150"/>
      <c r="X292" s="150"/>
      <c r="Y292" s="150"/>
      <c r="Z292" s="150"/>
      <c r="AA292" s="150"/>
      <c r="AB292" s="150"/>
      <c r="AC292" s="150"/>
      <c r="AD292" s="150"/>
      <c r="AE292" s="150"/>
      <c r="AF292" s="150"/>
      <c r="AG292" s="150"/>
      <c r="AH292" s="150"/>
      <c r="AI292" s="150"/>
      <c r="AJ292" s="150"/>
      <c r="AK292" s="150"/>
      <c r="AL292" s="150"/>
      <c r="AM292" s="150"/>
      <c r="AN292" s="150"/>
      <c r="AO292" s="150"/>
      <c r="AP292" s="150"/>
      <c r="AQ292" s="150"/>
      <c r="AR292" s="150"/>
      <c r="AS292" s="150"/>
      <c r="AT292" s="150"/>
      <c r="AU292" s="150"/>
      <c r="AV292" s="150"/>
      <c r="BA292" s="150"/>
      <c r="BB292" s="151"/>
      <c r="BC292" s="151"/>
      <c r="BD292" s="152"/>
    </row>
    <row r="293" spans="5:56" ht="15.75" customHeight="1" x14ac:dyDescent="0.2">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c r="AA293" s="150"/>
      <c r="AB293" s="150"/>
      <c r="AC293" s="150"/>
      <c r="AD293" s="150"/>
      <c r="AE293" s="150"/>
      <c r="AF293" s="150"/>
      <c r="AG293" s="150"/>
      <c r="AH293" s="150"/>
      <c r="AI293" s="150"/>
      <c r="AJ293" s="150"/>
      <c r="AK293" s="150"/>
      <c r="AL293" s="150"/>
      <c r="AM293" s="150"/>
      <c r="AN293" s="150"/>
      <c r="AO293" s="150"/>
      <c r="AP293" s="150"/>
      <c r="AQ293" s="150"/>
      <c r="AR293" s="150"/>
      <c r="AS293" s="150"/>
      <c r="AT293" s="150"/>
      <c r="AU293" s="150"/>
      <c r="AV293" s="150"/>
      <c r="BA293" s="150"/>
      <c r="BB293" s="151"/>
      <c r="BC293" s="151"/>
      <c r="BD293" s="152"/>
    </row>
    <row r="294" spans="5:56" ht="15.75" customHeight="1" x14ac:dyDescent="0.2">
      <c r="E294" s="150"/>
      <c r="F294" s="150"/>
      <c r="G294" s="150"/>
      <c r="H294" s="150"/>
      <c r="I294" s="150"/>
      <c r="J294" s="150"/>
      <c r="K294" s="150"/>
      <c r="L294" s="150"/>
      <c r="M294" s="150"/>
      <c r="N294" s="150"/>
      <c r="O294" s="150"/>
      <c r="P294" s="150"/>
      <c r="Q294" s="150"/>
      <c r="R294" s="150"/>
      <c r="S294" s="150"/>
      <c r="T294" s="150"/>
      <c r="U294" s="150"/>
      <c r="V294" s="150"/>
      <c r="W294" s="150"/>
      <c r="X294" s="150"/>
      <c r="Y294" s="150"/>
      <c r="Z294" s="150"/>
      <c r="AA294" s="150"/>
      <c r="AB294" s="150"/>
      <c r="AC294" s="150"/>
      <c r="AD294" s="150"/>
      <c r="AE294" s="150"/>
      <c r="AF294" s="150"/>
      <c r="AG294" s="150"/>
      <c r="AH294" s="150"/>
      <c r="AI294" s="150"/>
      <c r="AJ294" s="150"/>
      <c r="AK294" s="150"/>
      <c r="AL294" s="150"/>
      <c r="AM294" s="150"/>
      <c r="AN294" s="150"/>
      <c r="AO294" s="150"/>
      <c r="AP294" s="150"/>
      <c r="AQ294" s="150"/>
      <c r="AR294" s="150"/>
      <c r="AS294" s="150"/>
      <c r="AT294" s="150"/>
      <c r="AU294" s="150"/>
      <c r="AV294" s="150"/>
      <c r="BA294" s="150"/>
      <c r="BB294" s="151"/>
      <c r="BC294" s="151"/>
      <c r="BD294" s="152"/>
    </row>
    <row r="295" spans="5:56" ht="15.75" customHeight="1" x14ac:dyDescent="0.2">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c r="AA295" s="150"/>
      <c r="AB295" s="150"/>
      <c r="AC295" s="150"/>
      <c r="AD295" s="150"/>
      <c r="AE295" s="150"/>
      <c r="AF295" s="150"/>
      <c r="AG295" s="150"/>
      <c r="AH295" s="150"/>
      <c r="AI295" s="150"/>
      <c r="AJ295" s="150"/>
      <c r="AK295" s="150"/>
      <c r="AL295" s="150"/>
      <c r="AM295" s="150"/>
      <c r="AN295" s="150"/>
      <c r="AO295" s="150"/>
      <c r="AP295" s="150"/>
      <c r="AQ295" s="150"/>
      <c r="AR295" s="150"/>
      <c r="AS295" s="150"/>
      <c r="AT295" s="150"/>
      <c r="AU295" s="150"/>
      <c r="AV295" s="150"/>
      <c r="BA295" s="150"/>
      <c r="BB295" s="151"/>
      <c r="BC295" s="151"/>
      <c r="BD295" s="152"/>
    </row>
    <row r="296" spans="5:56" ht="15.75" customHeight="1" x14ac:dyDescent="0.2">
      <c r="E296" s="150"/>
      <c r="F296" s="150"/>
      <c r="G296" s="150"/>
      <c r="H296" s="150"/>
      <c r="I296" s="150"/>
      <c r="J296" s="150"/>
      <c r="K296" s="150"/>
      <c r="L296" s="150"/>
      <c r="M296" s="150"/>
      <c r="N296" s="150"/>
      <c r="O296" s="150"/>
      <c r="P296" s="150"/>
      <c r="Q296" s="150"/>
      <c r="R296" s="150"/>
      <c r="S296" s="150"/>
      <c r="T296" s="150"/>
      <c r="U296" s="150"/>
      <c r="V296" s="150"/>
      <c r="W296" s="150"/>
      <c r="X296" s="150"/>
      <c r="Y296" s="150"/>
      <c r="Z296" s="150"/>
      <c r="AA296" s="150"/>
      <c r="AB296" s="150"/>
      <c r="AC296" s="150"/>
      <c r="AD296" s="150"/>
      <c r="AE296" s="150"/>
      <c r="AF296" s="150"/>
      <c r="AG296" s="150"/>
      <c r="AH296" s="150"/>
      <c r="AI296" s="150"/>
      <c r="AJ296" s="150"/>
      <c r="AK296" s="150"/>
      <c r="AL296" s="150"/>
      <c r="AM296" s="150"/>
      <c r="AN296" s="150"/>
      <c r="AO296" s="150"/>
      <c r="AP296" s="150"/>
      <c r="AQ296" s="150"/>
      <c r="AR296" s="150"/>
      <c r="AS296" s="150"/>
      <c r="AT296" s="150"/>
      <c r="AU296" s="150"/>
      <c r="AV296" s="150"/>
      <c r="BA296" s="150"/>
      <c r="BB296" s="151"/>
      <c r="BC296" s="151"/>
      <c r="BD296" s="152"/>
    </row>
    <row r="297" spans="5:56" ht="15.75" customHeight="1" x14ac:dyDescent="0.2">
      <c r="E297" s="150"/>
      <c r="F297" s="150"/>
      <c r="G297" s="150"/>
      <c r="H297" s="150"/>
      <c r="I297" s="150"/>
      <c r="J297" s="150"/>
      <c r="K297" s="150"/>
      <c r="L297" s="150"/>
      <c r="M297" s="150"/>
      <c r="N297" s="150"/>
      <c r="O297" s="150"/>
      <c r="P297" s="150"/>
      <c r="Q297" s="150"/>
      <c r="R297" s="150"/>
      <c r="S297" s="150"/>
      <c r="T297" s="150"/>
      <c r="U297" s="150"/>
      <c r="V297" s="150"/>
      <c r="W297" s="150"/>
      <c r="X297" s="150"/>
      <c r="Y297" s="150"/>
      <c r="Z297" s="150"/>
      <c r="AA297" s="150"/>
      <c r="AB297" s="150"/>
      <c r="AC297" s="150"/>
      <c r="AD297" s="150"/>
      <c r="AE297" s="150"/>
      <c r="AF297" s="150"/>
      <c r="AG297" s="150"/>
      <c r="AH297" s="150"/>
      <c r="AI297" s="150"/>
      <c r="AJ297" s="150"/>
      <c r="AK297" s="150"/>
      <c r="AL297" s="150"/>
      <c r="AM297" s="150"/>
      <c r="AN297" s="150"/>
      <c r="AO297" s="150"/>
      <c r="AP297" s="150"/>
      <c r="AQ297" s="150"/>
      <c r="AR297" s="150"/>
      <c r="AS297" s="150"/>
      <c r="AT297" s="150"/>
      <c r="AU297" s="150"/>
      <c r="AV297" s="150"/>
      <c r="BA297" s="150"/>
      <c r="BB297" s="151"/>
      <c r="BC297" s="151"/>
      <c r="BD297" s="152"/>
    </row>
    <row r="298" spans="5:56" ht="15.75" customHeight="1" x14ac:dyDescent="0.2">
      <c r="E298" s="150"/>
      <c r="F298" s="150"/>
      <c r="G298" s="150"/>
      <c r="H298" s="150"/>
      <c r="I298" s="150"/>
      <c r="J298" s="150"/>
      <c r="K298" s="150"/>
      <c r="L298" s="150"/>
      <c r="M298" s="150"/>
      <c r="N298" s="150"/>
      <c r="O298" s="150"/>
      <c r="P298" s="150"/>
      <c r="Q298" s="150"/>
      <c r="R298" s="150"/>
      <c r="S298" s="150"/>
      <c r="T298" s="150"/>
      <c r="U298" s="150"/>
      <c r="V298" s="150"/>
      <c r="W298" s="150"/>
      <c r="X298" s="150"/>
      <c r="Y298" s="150"/>
      <c r="Z298" s="150"/>
      <c r="AA298" s="150"/>
      <c r="AB298" s="150"/>
      <c r="AC298" s="150"/>
      <c r="AD298" s="150"/>
      <c r="AE298" s="150"/>
      <c r="AF298" s="150"/>
      <c r="AG298" s="150"/>
      <c r="AH298" s="150"/>
      <c r="AI298" s="150"/>
      <c r="AJ298" s="150"/>
      <c r="AK298" s="150"/>
      <c r="AL298" s="150"/>
      <c r="AM298" s="150"/>
      <c r="AN298" s="150"/>
      <c r="AO298" s="150"/>
      <c r="AP298" s="150"/>
      <c r="AQ298" s="150"/>
      <c r="AR298" s="150"/>
      <c r="AS298" s="150"/>
      <c r="AT298" s="150"/>
      <c r="AU298" s="150"/>
      <c r="AV298" s="150"/>
      <c r="BA298" s="150"/>
      <c r="BB298" s="151"/>
      <c r="BC298" s="151"/>
      <c r="BD298" s="152"/>
    </row>
    <row r="299" spans="5:56" ht="15.75" customHeight="1" x14ac:dyDescent="0.2">
      <c r="E299" s="150"/>
      <c r="F299" s="150"/>
      <c r="G299" s="150"/>
      <c r="H299" s="150"/>
      <c r="I299" s="150"/>
      <c r="J299" s="150"/>
      <c r="K299" s="150"/>
      <c r="L299" s="150"/>
      <c r="M299" s="150"/>
      <c r="N299" s="150"/>
      <c r="O299" s="150"/>
      <c r="P299" s="150"/>
      <c r="Q299" s="150"/>
      <c r="R299" s="150"/>
      <c r="S299" s="150"/>
      <c r="T299" s="150"/>
      <c r="U299" s="150"/>
      <c r="V299" s="150"/>
      <c r="W299" s="150"/>
      <c r="X299" s="150"/>
      <c r="Y299" s="150"/>
      <c r="Z299" s="150"/>
      <c r="AA299" s="150"/>
      <c r="AB299" s="150"/>
      <c r="AC299" s="150"/>
      <c r="AD299" s="150"/>
      <c r="AE299" s="150"/>
      <c r="AF299" s="150"/>
      <c r="AG299" s="150"/>
      <c r="AH299" s="150"/>
      <c r="AI299" s="150"/>
      <c r="AJ299" s="150"/>
      <c r="AK299" s="150"/>
      <c r="AL299" s="150"/>
      <c r="AM299" s="150"/>
      <c r="AN299" s="150"/>
      <c r="AO299" s="150"/>
      <c r="AP299" s="150"/>
      <c r="AQ299" s="150"/>
      <c r="AR299" s="150"/>
      <c r="AS299" s="150"/>
      <c r="AT299" s="150"/>
      <c r="AU299" s="150"/>
      <c r="AV299" s="150"/>
      <c r="BA299" s="150"/>
      <c r="BB299" s="151"/>
      <c r="BC299" s="151"/>
      <c r="BD299" s="152"/>
    </row>
    <row r="300" spans="5:56" ht="15.75" customHeight="1" x14ac:dyDescent="0.2">
      <c r="E300" s="150"/>
      <c r="F300" s="150"/>
      <c r="G300" s="150"/>
      <c r="H300" s="150"/>
      <c r="I300" s="150"/>
      <c r="J300" s="150"/>
      <c r="K300" s="150"/>
      <c r="L300" s="150"/>
      <c r="M300" s="150"/>
      <c r="N300" s="150"/>
      <c r="O300" s="150"/>
      <c r="P300" s="150"/>
      <c r="Q300" s="150"/>
      <c r="R300" s="150"/>
      <c r="S300" s="150"/>
      <c r="T300" s="150"/>
      <c r="U300" s="150"/>
      <c r="V300" s="150"/>
      <c r="W300" s="150"/>
      <c r="X300" s="150"/>
      <c r="Y300" s="150"/>
      <c r="Z300" s="150"/>
      <c r="AA300" s="150"/>
      <c r="AB300" s="150"/>
      <c r="AC300" s="150"/>
      <c r="AD300" s="150"/>
      <c r="AE300" s="150"/>
      <c r="AF300" s="150"/>
      <c r="AG300" s="150"/>
      <c r="AH300" s="150"/>
      <c r="AI300" s="150"/>
      <c r="AJ300" s="150"/>
      <c r="AK300" s="150"/>
      <c r="AL300" s="150"/>
      <c r="AM300" s="150"/>
      <c r="AN300" s="150"/>
      <c r="AO300" s="150"/>
      <c r="AP300" s="150"/>
      <c r="AQ300" s="150"/>
      <c r="AR300" s="150"/>
      <c r="AS300" s="150"/>
      <c r="AT300" s="150"/>
      <c r="AU300" s="150"/>
      <c r="AV300" s="150"/>
      <c r="BA300" s="150"/>
      <c r="BB300" s="151"/>
      <c r="BC300" s="151"/>
      <c r="BD300" s="152"/>
    </row>
    <row r="301" spans="5:56" ht="15.75" customHeight="1" x14ac:dyDescent="0.2">
      <c r="E301" s="150"/>
      <c r="F301" s="150"/>
      <c r="G301" s="150"/>
      <c r="H301" s="150"/>
      <c r="I301" s="150"/>
      <c r="J301" s="150"/>
      <c r="K301" s="150"/>
      <c r="L301" s="150"/>
      <c r="M301" s="150"/>
      <c r="N301" s="150"/>
      <c r="O301" s="150"/>
      <c r="P301" s="150"/>
      <c r="Q301" s="150"/>
      <c r="R301" s="150"/>
      <c r="S301" s="150"/>
      <c r="T301" s="150"/>
      <c r="U301" s="150"/>
      <c r="V301" s="150"/>
      <c r="W301" s="150"/>
      <c r="X301" s="150"/>
      <c r="Y301" s="150"/>
      <c r="Z301" s="150"/>
      <c r="AA301" s="150"/>
      <c r="AB301" s="150"/>
      <c r="AC301" s="150"/>
      <c r="AD301" s="150"/>
      <c r="AE301" s="150"/>
      <c r="AF301" s="150"/>
      <c r="AG301" s="150"/>
      <c r="AH301" s="150"/>
      <c r="AI301" s="150"/>
      <c r="AJ301" s="150"/>
      <c r="AK301" s="150"/>
      <c r="AL301" s="150"/>
      <c r="AM301" s="150"/>
      <c r="AN301" s="150"/>
      <c r="AO301" s="150"/>
      <c r="AP301" s="150"/>
      <c r="AQ301" s="150"/>
      <c r="AR301" s="150"/>
      <c r="AS301" s="150"/>
      <c r="AT301" s="150"/>
      <c r="AU301" s="150"/>
      <c r="AV301" s="150"/>
      <c r="BA301" s="150"/>
      <c r="BB301" s="151"/>
      <c r="BC301" s="151"/>
      <c r="BD301" s="152"/>
    </row>
    <row r="302" spans="5:56" ht="15.75" customHeight="1" x14ac:dyDescent="0.2">
      <c r="E302" s="150"/>
      <c r="F302" s="150"/>
      <c r="G302" s="150"/>
      <c r="H302" s="150"/>
      <c r="I302" s="150"/>
      <c r="J302" s="150"/>
      <c r="K302" s="150"/>
      <c r="L302" s="150"/>
      <c r="M302" s="150"/>
      <c r="N302" s="150"/>
      <c r="O302" s="150"/>
      <c r="P302" s="150"/>
      <c r="Q302" s="150"/>
      <c r="R302" s="150"/>
      <c r="S302" s="150"/>
      <c r="T302" s="150"/>
      <c r="U302" s="150"/>
      <c r="V302" s="150"/>
      <c r="W302" s="150"/>
      <c r="X302" s="150"/>
      <c r="Y302" s="150"/>
      <c r="Z302" s="150"/>
      <c r="AA302" s="150"/>
      <c r="AB302" s="150"/>
      <c r="AC302" s="150"/>
      <c r="AD302" s="150"/>
      <c r="AE302" s="150"/>
      <c r="AF302" s="150"/>
      <c r="AG302" s="150"/>
      <c r="AH302" s="150"/>
      <c r="AI302" s="150"/>
      <c r="AJ302" s="150"/>
      <c r="AK302" s="150"/>
      <c r="AL302" s="150"/>
      <c r="AM302" s="150"/>
      <c r="AN302" s="150"/>
      <c r="AO302" s="150"/>
      <c r="AP302" s="150"/>
      <c r="AQ302" s="150"/>
      <c r="AR302" s="150"/>
      <c r="AS302" s="150"/>
      <c r="AT302" s="150"/>
      <c r="AU302" s="150"/>
      <c r="AV302" s="150"/>
      <c r="BA302" s="150"/>
      <c r="BB302" s="151"/>
      <c r="BC302" s="151"/>
      <c r="BD302" s="152"/>
    </row>
    <row r="303" spans="5:56" ht="15.75" customHeight="1" x14ac:dyDescent="0.2">
      <c r="E303" s="150"/>
      <c r="F303" s="150"/>
      <c r="G303" s="150"/>
      <c r="H303" s="150"/>
      <c r="I303" s="150"/>
      <c r="J303" s="150"/>
      <c r="K303" s="150"/>
      <c r="L303" s="150"/>
      <c r="M303" s="150"/>
      <c r="N303" s="150"/>
      <c r="O303" s="150"/>
      <c r="P303" s="150"/>
      <c r="Q303" s="150"/>
      <c r="R303" s="150"/>
      <c r="S303" s="150"/>
      <c r="T303" s="150"/>
      <c r="U303" s="150"/>
      <c r="V303" s="150"/>
      <c r="W303" s="150"/>
      <c r="X303" s="150"/>
      <c r="Y303" s="150"/>
      <c r="Z303" s="150"/>
      <c r="AA303" s="150"/>
      <c r="AB303" s="150"/>
      <c r="AC303" s="150"/>
      <c r="AD303" s="150"/>
      <c r="AE303" s="150"/>
      <c r="AF303" s="150"/>
      <c r="AG303" s="150"/>
      <c r="AH303" s="150"/>
      <c r="AI303" s="150"/>
      <c r="AJ303" s="150"/>
      <c r="AK303" s="150"/>
      <c r="AL303" s="150"/>
      <c r="AM303" s="150"/>
      <c r="AN303" s="150"/>
      <c r="AO303" s="150"/>
      <c r="AP303" s="150"/>
      <c r="AQ303" s="150"/>
      <c r="AR303" s="150"/>
      <c r="AS303" s="150"/>
      <c r="AT303" s="150"/>
      <c r="AU303" s="150"/>
      <c r="AV303" s="150"/>
      <c r="BA303" s="150"/>
      <c r="BB303" s="151"/>
      <c r="BC303" s="151"/>
      <c r="BD303" s="152"/>
    </row>
    <row r="304" spans="5:56" ht="15.75" customHeight="1" x14ac:dyDescent="0.2">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c r="AA304" s="150"/>
      <c r="AB304" s="150"/>
      <c r="AC304" s="150"/>
      <c r="AD304" s="150"/>
      <c r="AE304" s="150"/>
      <c r="AF304" s="150"/>
      <c r="AG304" s="150"/>
      <c r="AH304" s="150"/>
      <c r="AI304" s="150"/>
      <c r="AJ304" s="150"/>
      <c r="AK304" s="150"/>
      <c r="AL304" s="150"/>
      <c r="AM304" s="150"/>
      <c r="AN304" s="150"/>
      <c r="AO304" s="150"/>
      <c r="AP304" s="150"/>
      <c r="AQ304" s="150"/>
      <c r="AR304" s="150"/>
      <c r="AS304" s="150"/>
      <c r="AT304" s="150"/>
      <c r="AU304" s="150"/>
      <c r="AV304" s="150"/>
      <c r="BA304" s="150"/>
      <c r="BB304" s="151"/>
      <c r="BC304" s="151"/>
      <c r="BD304" s="152"/>
    </row>
    <row r="305" spans="5:56" ht="15.75" customHeight="1" x14ac:dyDescent="0.2">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c r="AA305" s="150"/>
      <c r="AB305" s="150"/>
      <c r="AC305" s="150"/>
      <c r="AD305" s="150"/>
      <c r="AE305" s="150"/>
      <c r="AF305" s="150"/>
      <c r="AG305" s="150"/>
      <c r="AH305" s="150"/>
      <c r="AI305" s="150"/>
      <c r="AJ305" s="150"/>
      <c r="AK305" s="150"/>
      <c r="AL305" s="150"/>
      <c r="AM305" s="150"/>
      <c r="AN305" s="150"/>
      <c r="AO305" s="150"/>
      <c r="AP305" s="150"/>
      <c r="AQ305" s="150"/>
      <c r="AR305" s="150"/>
      <c r="AS305" s="150"/>
      <c r="AT305" s="150"/>
      <c r="AU305" s="150"/>
      <c r="AV305" s="150"/>
      <c r="BA305" s="150"/>
      <c r="BB305" s="151"/>
      <c r="BC305" s="151"/>
      <c r="BD305" s="152"/>
    </row>
    <row r="306" spans="5:56" ht="15.75" customHeight="1" x14ac:dyDescent="0.2">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c r="AA306" s="150"/>
      <c r="AB306" s="150"/>
      <c r="AC306" s="150"/>
      <c r="AD306" s="150"/>
      <c r="AE306" s="150"/>
      <c r="AF306" s="150"/>
      <c r="AG306" s="150"/>
      <c r="AH306" s="150"/>
      <c r="AI306" s="150"/>
      <c r="AJ306" s="150"/>
      <c r="AK306" s="150"/>
      <c r="AL306" s="150"/>
      <c r="AM306" s="150"/>
      <c r="AN306" s="150"/>
      <c r="AO306" s="150"/>
      <c r="AP306" s="150"/>
      <c r="AQ306" s="150"/>
      <c r="AR306" s="150"/>
      <c r="AS306" s="150"/>
      <c r="AT306" s="150"/>
      <c r="AU306" s="150"/>
      <c r="AV306" s="150"/>
      <c r="BA306" s="150"/>
      <c r="BB306" s="151"/>
      <c r="BC306" s="151"/>
      <c r="BD306" s="152"/>
    </row>
    <row r="307" spans="5:56" ht="15.75" customHeight="1" x14ac:dyDescent="0.2">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c r="AA307" s="150"/>
      <c r="AB307" s="150"/>
      <c r="AC307" s="150"/>
      <c r="AD307" s="150"/>
      <c r="AE307" s="150"/>
      <c r="AF307" s="150"/>
      <c r="AG307" s="150"/>
      <c r="AH307" s="150"/>
      <c r="AI307" s="150"/>
      <c r="AJ307" s="150"/>
      <c r="AK307" s="150"/>
      <c r="AL307" s="150"/>
      <c r="AM307" s="150"/>
      <c r="AN307" s="150"/>
      <c r="AO307" s="150"/>
      <c r="AP307" s="150"/>
      <c r="AQ307" s="150"/>
      <c r="AR307" s="150"/>
      <c r="AS307" s="150"/>
      <c r="AT307" s="150"/>
      <c r="AU307" s="150"/>
      <c r="AV307" s="150"/>
      <c r="BA307" s="150"/>
      <c r="BB307" s="151"/>
      <c r="BC307" s="151"/>
      <c r="BD307" s="152"/>
    </row>
    <row r="308" spans="5:56" ht="15.75" customHeight="1" x14ac:dyDescent="0.2">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c r="AA308" s="150"/>
      <c r="AB308" s="150"/>
      <c r="AC308" s="150"/>
      <c r="AD308" s="150"/>
      <c r="AE308" s="150"/>
      <c r="AF308" s="150"/>
      <c r="AG308" s="150"/>
      <c r="AH308" s="150"/>
      <c r="AI308" s="150"/>
      <c r="AJ308" s="150"/>
      <c r="AK308" s="150"/>
      <c r="AL308" s="150"/>
      <c r="AM308" s="150"/>
      <c r="AN308" s="150"/>
      <c r="AO308" s="150"/>
      <c r="AP308" s="150"/>
      <c r="AQ308" s="150"/>
      <c r="AR308" s="150"/>
      <c r="AS308" s="150"/>
      <c r="AT308" s="150"/>
      <c r="AU308" s="150"/>
      <c r="AV308" s="150"/>
      <c r="BA308" s="150"/>
      <c r="BB308" s="151"/>
      <c r="BC308" s="151"/>
      <c r="BD308" s="152"/>
    </row>
    <row r="309" spans="5:56" ht="15.75" customHeight="1" x14ac:dyDescent="0.2">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c r="AA309" s="150"/>
      <c r="AB309" s="150"/>
      <c r="AC309" s="150"/>
      <c r="AD309" s="150"/>
      <c r="AE309" s="150"/>
      <c r="AF309" s="150"/>
      <c r="AG309" s="150"/>
      <c r="AH309" s="150"/>
      <c r="AI309" s="150"/>
      <c r="AJ309" s="150"/>
      <c r="AK309" s="150"/>
      <c r="AL309" s="150"/>
      <c r="AM309" s="150"/>
      <c r="AN309" s="150"/>
      <c r="AO309" s="150"/>
      <c r="AP309" s="150"/>
      <c r="AQ309" s="150"/>
      <c r="AR309" s="150"/>
      <c r="AS309" s="150"/>
      <c r="AT309" s="150"/>
      <c r="AU309" s="150"/>
      <c r="AV309" s="150"/>
      <c r="BA309" s="150"/>
      <c r="BB309" s="151"/>
      <c r="BC309" s="151"/>
      <c r="BD309" s="152"/>
    </row>
    <row r="310" spans="5:56" ht="15.75" customHeight="1" x14ac:dyDescent="0.2">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c r="AA310" s="150"/>
      <c r="AB310" s="150"/>
      <c r="AC310" s="150"/>
      <c r="AD310" s="150"/>
      <c r="AE310" s="150"/>
      <c r="AF310" s="150"/>
      <c r="AG310" s="150"/>
      <c r="AH310" s="150"/>
      <c r="AI310" s="150"/>
      <c r="AJ310" s="150"/>
      <c r="AK310" s="150"/>
      <c r="AL310" s="150"/>
      <c r="AM310" s="150"/>
      <c r="AN310" s="150"/>
      <c r="AO310" s="150"/>
      <c r="AP310" s="150"/>
      <c r="AQ310" s="150"/>
      <c r="AR310" s="150"/>
      <c r="AS310" s="150"/>
      <c r="AT310" s="150"/>
      <c r="AU310" s="150"/>
      <c r="AV310" s="150"/>
      <c r="BA310" s="150"/>
      <c r="BB310" s="151"/>
      <c r="BC310" s="151"/>
      <c r="BD310" s="152"/>
    </row>
    <row r="311" spans="5:56" ht="15.75" customHeight="1" x14ac:dyDescent="0.2">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c r="AA311" s="150"/>
      <c r="AB311" s="150"/>
      <c r="AC311" s="150"/>
      <c r="AD311" s="150"/>
      <c r="AE311" s="150"/>
      <c r="AF311" s="150"/>
      <c r="AG311" s="150"/>
      <c r="AH311" s="150"/>
      <c r="AI311" s="150"/>
      <c r="AJ311" s="150"/>
      <c r="AK311" s="150"/>
      <c r="AL311" s="150"/>
      <c r="AM311" s="150"/>
      <c r="AN311" s="150"/>
      <c r="AO311" s="150"/>
      <c r="AP311" s="150"/>
      <c r="AQ311" s="150"/>
      <c r="AR311" s="150"/>
      <c r="AS311" s="150"/>
      <c r="AT311" s="150"/>
      <c r="AU311" s="150"/>
      <c r="AV311" s="150"/>
      <c r="BA311" s="150"/>
      <c r="BB311" s="151"/>
      <c r="BC311" s="151"/>
      <c r="BD311" s="152"/>
    </row>
    <row r="312" spans="5:56" ht="15.75" customHeight="1" x14ac:dyDescent="0.2">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c r="AA312" s="150"/>
      <c r="AB312" s="150"/>
      <c r="AC312" s="150"/>
      <c r="AD312" s="150"/>
      <c r="AE312" s="150"/>
      <c r="AF312" s="150"/>
      <c r="AG312" s="150"/>
      <c r="AH312" s="150"/>
      <c r="AI312" s="150"/>
      <c r="AJ312" s="150"/>
      <c r="AK312" s="150"/>
      <c r="AL312" s="150"/>
      <c r="AM312" s="150"/>
      <c r="AN312" s="150"/>
      <c r="AO312" s="150"/>
      <c r="AP312" s="150"/>
      <c r="AQ312" s="150"/>
      <c r="AR312" s="150"/>
      <c r="AS312" s="150"/>
      <c r="AT312" s="150"/>
      <c r="AU312" s="150"/>
      <c r="AV312" s="150"/>
      <c r="BA312" s="150"/>
      <c r="BB312" s="151"/>
      <c r="BC312" s="151"/>
      <c r="BD312" s="152"/>
    </row>
    <row r="313" spans="5:56" ht="15.75" customHeight="1" x14ac:dyDescent="0.2">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c r="AA313" s="150"/>
      <c r="AB313" s="150"/>
      <c r="AC313" s="150"/>
      <c r="AD313" s="150"/>
      <c r="AE313" s="150"/>
      <c r="AF313" s="150"/>
      <c r="AG313" s="150"/>
      <c r="AH313" s="150"/>
      <c r="AI313" s="150"/>
      <c r="AJ313" s="150"/>
      <c r="AK313" s="150"/>
      <c r="AL313" s="150"/>
      <c r="AM313" s="150"/>
      <c r="AN313" s="150"/>
      <c r="AO313" s="150"/>
      <c r="AP313" s="150"/>
      <c r="AQ313" s="150"/>
      <c r="AR313" s="150"/>
      <c r="AS313" s="150"/>
      <c r="AT313" s="150"/>
      <c r="AU313" s="150"/>
      <c r="AV313" s="150"/>
      <c r="BA313" s="150"/>
      <c r="BB313" s="151"/>
      <c r="BC313" s="151"/>
      <c r="BD313" s="152"/>
    </row>
    <row r="314" spans="5:56" ht="15.75" customHeight="1" x14ac:dyDescent="0.2">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c r="AA314" s="150"/>
      <c r="AB314" s="150"/>
      <c r="AC314" s="150"/>
      <c r="AD314" s="150"/>
      <c r="AE314" s="150"/>
      <c r="AF314" s="150"/>
      <c r="AG314" s="150"/>
      <c r="AH314" s="150"/>
      <c r="AI314" s="150"/>
      <c r="AJ314" s="150"/>
      <c r="AK314" s="150"/>
      <c r="AL314" s="150"/>
      <c r="AM314" s="150"/>
      <c r="AN314" s="150"/>
      <c r="AO314" s="150"/>
      <c r="AP314" s="150"/>
      <c r="AQ314" s="150"/>
      <c r="AR314" s="150"/>
      <c r="AS314" s="150"/>
      <c r="AT314" s="150"/>
      <c r="AU314" s="150"/>
      <c r="AV314" s="150"/>
      <c r="BA314" s="150"/>
      <c r="BB314" s="151"/>
      <c r="BC314" s="151"/>
      <c r="BD314" s="152"/>
    </row>
    <row r="315" spans="5:56" ht="15.75" customHeight="1" x14ac:dyDescent="0.2">
      <c r="E315" s="150"/>
      <c r="F315" s="150"/>
      <c r="G315" s="150"/>
      <c r="H315" s="150"/>
      <c r="I315" s="150"/>
      <c r="J315" s="150"/>
      <c r="K315" s="150"/>
      <c r="L315" s="150"/>
      <c r="M315" s="150"/>
      <c r="N315" s="150"/>
      <c r="O315" s="150"/>
      <c r="P315" s="150"/>
      <c r="Q315" s="150"/>
      <c r="R315" s="150"/>
      <c r="S315" s="150"/>
      <c r="T315" s="150"/>
      <c r="U315" s="150"/>
      <c r="V315" s="150"/>
      <c r="W315" s="150"/>
      <c r="X315" s="150"/>
      <c r="Y315" s="150"/>
      <c r="Z315" s="150"/>
      <c r="AA315" s="150"/>
      <c r="AB315" s="150"/>
      <c r="AC315" s="150"/>
      <c r="AD315" s="150"/>
      <c r="AE315" s="150"/>
      <c r="AF315" s="150"/>
      <c r="AG315" s="150"/>
      <c r="AH315" s="150"/>
      <c r="AI315" s="150"/>
      <c r="AJ315" s="150"/>
      <c r="AK315" s="150"/>
      <c r="AL315" s="150"/>
      <c r="AM315" s="150"/>
      <c r="AN315" s="150"/>
      <c r="AO315" s="150"/>
      <c r="AP315" s="150"/>
      <c r="AQ315" s="150"/>
      <c r="AR315" s="150"/>
      <c r="AS315" s="150"/>
      <c r="AT315" s="150"/>
      <c r="AU315" s="150"/>
      <c r="AV315" s="150"/>
      <c r="BA315" s="150"/>
      <c r="BB315" s="151"/>
      <c r="BC315" s="151"/>
      <c r="BD315" s="152"/>
    </row>
    <row r="316" spans="5:56" ht="15.75" customHeight="1" x14ac:dyDescent="0.2">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c r="AA316" s="150"/>
      <c r="AB316" s="150"/>
      <c r="AC316" s="150"/>
      <c r="AD316" s="150"/>
      <c r="AE316" s="150"/>
      <c r="AF316" s="150"/>
      <c r="AG316" s="150"/>
      <c r="AH316" s="150"/>
      <c r="AI316" s="150"/>
      <c r="AJ316" s="150"/>
      <c r="AK316" s="150"/>
      <c r="AL316" s="150"/>
      <c r="AM316" s="150"/>
      <c r="AN316" s="150"/>
      <c r="AO316" s="150"/>
      <c r="AP316" s="150"/>
      <c r="AQ316" s="150"/>
      <c r="AR316" s="150"/>
      <c r="AS316" s="150"/>
      <c r="AT316" s="150"/>
      <c r="AU316" s="150"/>
      <c r="AV316" s="150"/>
      <c r="BA316" s="150"/>
      <c r="BB316" s="151"/>
      <c r="BC316" s="151"/>
      <c r="BD316" s="152"/>
    </row>
    <row r="317" spans="5:56" ht="15.75" customHeight="1" x14ac:dyDescent="0.2">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c r="AA317" s="150"/>
      <c r="AB317" s="150"/>
      <c r="AC317" s="150"/>
      <c r="AD317" s="150"/>
      <c r="AE317" s="150"/>
      <c r="AF317" s="150"/>
      <c r="AG317" s="150"/>
      <c r="AH317" s="150"/>
      <c r="AI317" s="150"/>
      <c r="AJ317" s="150"/>
      <c r="AK317" s="150"/>
      <c r="AL317" s="150"/>
      <c r="AM317" s="150"/>
      <c r="AN317" s="150"/>
      <c r="AO317" s="150"/>
      <c r="AP317" s="150"/>
      <c r="AQ317" s="150"/>
      <c r="AR317" s="150"/>
      <c r="AS317" s="150"/>
      <c r="AT317" s="150"/>
      <c r="AU317" s="150"/>
      <c r="AV317" s="150"/>
      <c r="BA317" s="150"/>
      <c r="BB317" s="151"/>
      <c r="BC317" s="151"/>
      <c r="BD317" s="152"/>
    </row>
    <row r="318" spans="5:56" ht="15.75" customHeight="1" x14ac:dyDescent="0.2">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c r="AA318" s="150"/>
      <c r="AB318" s="150"/>
      <c r="AC318" s="150"/>
      <c r="AD318" s="150"/>
      <c r="AE318" s="150"/>
      <c r="AF318" s="150"/>
      <c r="AG318" s="150"/>
      <c r="AH318" s="150"/>
      <c r="AI318" s="150"/>
      <c r="AJ318" s="150"/>
      <c r="AK318" s="150"/>
      <c r="AL318" s="150"/>
      <c r="AM318" s="150"/>
      <c r="AN318" s="150"/>
      <c r="AO318" s="150"/>
      <c r="AP318" s="150"/>
      <c r="AQ318" s="150"/>
      <c r="AR318" s="150"/>
      <c r="AS318" s="150"/>
      <c r="AT318" s="150"/>
      <c r="AU318" s="150"/>
      <c r="AV318" s="150"/>
      <c r="BA318" s="150"/>
      <c r="BB318" s="151"/>
      <c r="BC318" s="151"/>
      <c r="BD318" s="152"/>
    </row>
    <row r="319" spans="5:56" ht="15.75" customHeight="1" x14ac:dyDescent="0.2">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c r="AA319" s="150"/>
      <c r="AB319" s="150"/>
      <c r="AC319" s="150"/>
      <c r="AD319" s="150"/>
      <c r="AE319" s="150"/>
      <c r="AF319" s="150"/>
      <c r="AG319" s="150"/>
      <c r="AH319" s="150"/>
      <c r="AI319" s="150"/>
      <c r="AJ319" s="150"/>
      <c r="AK319" s="150"/>
      <c r="AL319" s="150"/>
      <c r="AM319" s="150"/>
      <c r="AN319" s="150"/>
      <c r="AO319" s="150"/>
      <c r="AP319" s="150"/>
      <c r="AQ319" s="150"/>
      <c r="AR319" s="150"/>
      <c r="AS319" s="150"/>
      <c r="AT319" s="150"/>
      <c r="AU319" s="150"/>
      <c r="AV319" s="150"/>
      <c r="BA319" s="150"/>
      <c r="BB319" s="151"/>
      <c r="BC319" s="151"/>
      <c r="BD319" s="152"/>
    </row>
    <row r="320" spans="5:56" ht="15.75" customHeight="1" x14ac:dyDescent="0.2">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c r="AA320" s="150"/>
      <c r="AB320" s="150"/>
      <c r="AC320" s="150"/>
      <c r="AD320" s="150"/>
      <c r="AE320" s="150"/>
      <c r="AF320" s="150"/>
      <c r="AG320" s="150"/>
      <c r="AH320" s="150"/>
      <c r="AI320" s="150"/>
      <c r="AJ320" s="150"/>
      <c r="AK320" s="150"/>
      <c r="AL320" s="150"/>
      <c r="AM320" s="150"/>
      <c r="AN320" s="150"/>
      <c r="AO320" s="150"/>
      <c r="AP320" s="150"/>
      <c r="AQ320" s="150"/>
      <c r="AR320" s="150"/>
      <c r="AS320" s="150"/>
      <c r="AT320" s="150"/>
      <c r="AU320" s="150"/>
      <c r="AV320" s="150"/>
      <c r="BA320" s="150"/>
      <c r="BB320" s="151"/>
      <c r="BC320" s="151"/>
      <c r="BD320" s="152"/>
    </row>
    <row r="321" spans="5:56" ht="15.75" customHeight="1" x14ac:dyDescent="0.2">
      <c r="E321" s="150"/>
      <c r="F321" s="150"/>
      <c r="G321" s="150"/>
      <c r="H321" s="150"/>
      <c r="I321" s="150"/>
      <c r="J321" s="150"/>
      <c r="K321" s="150"/>
      <c r="L321" s="150"/>
      <c r="M321" s="150"/>
      <c r="N321" s="150"/>
      <c r="O321" s="150"/>
      <c r="P321" s="150"/>
      <c r="Q321" s="150"/>
      <c r="R321" s="150"/>
      <c r="S321" s="150"/>
      <c r="T321" s="150"/>
      <c r="U321" s="150"/>
      <c r="V321" s="150"/>
      <c r="W321" s="150"/>
      <c r="X321" s="150"/>
      <c r="Y321" s="150"/>
      <c r="Z321" s="150"/>
      <c r="AA321" s="150"/>
      <c r="AB321" s="150"/>
      <c r="AC321" s="150"/>
      <c r="AD321" s="150"/>
      <c r="AE321" s="150"/>
      <c r="AF321" s="150"/>
      <c r="AG321" s="150"/>
      <c r="AH321" s="150"/>
      <c r="AI321" s="150"/>
      <c r="AJ321" s="150"/>
      <c r="AK321" s="150"/>
      <c r="AL321" s="150"/>
      <c r="AM321" s="150"/>
      <c r="AN321" s="150"/>
      <c r="AO321" s="150"/>
      <c r="AP321" s="150"/>
      <c r="AQ321" s="150"/>
      <c r="AR321" s="150"/>
      <c r="AS321" s="150"/>
      <c r="AT321" s="150"/>
      <c r="AU321" s="150"/>
      <c r="AV321" s="150"/>
      <c r="BA321" s="150"/>
      <c r="BB321" s="151"/>
      <c r="BC321" s="151"/>
      <c r="BD321" s="152"/>
    </row>
    <row r="322" spans="5:56" ht="15.75" customHeight="1" x14ac:dyDescent="0.2">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c r="AA322" s="150"/>
      <c r="AB322" s="150"/>
      <c r="AC322" s="150"/>
      <c r="AD322" s="150"/>
      <c r="AE322" s="150"/>
      <c r="AF322" s="150"/>
      <c r="AG322" s="150"/>
      <c r="AH322" s="150"/>
      <c r="AI322" s="150"/>
      <c r="AJ322" s="150"/>
      <c r="AK322" s="150"/>
      <c r="AL322" s="150"/>
      <c r="AM322" s="150"/>
      <c r="AN322" s="150"/>
      <c r="AO322" s="150"/>
      <c r="AP322" s="150"/>
      <c r="AQ322" s="150"/>
      <c r="AR322" s="150"/>
      <c r="AS322" s="150"/>
      <c r="AT322" s="150"/>
      <c r="AU322" s="150"/>
      <c r="AV322" s="150"/>
      <c r="BA322" s="150"/>
      <c r="BB322" s="151"/>
      <c r="BC322" s="151"/>
      <c r="BD322" s="152"/>
    </row>
    <row r="323" spans="5:56" ht="15.75" customHeight="1" x14ac:dyDescent="0.2">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c r="AA323" s="150"/>
      <c r="AB323" s="150"/>
      <c r="AC323" s="150"/>
      <c r="AD323" s="150"/>
      <c r="AE323" s="150"/>
      <c r="AF323" s="150"/>
      <c r="AG323" s="150"/>
      <c r="AH323" s="150"/>
      <c r="AI323" s="150"/>
      <c r="AJ323" s="150"/>
      <c r="AK323" s="150"/>
      <c r="AL323" s="150"/>
      <c r="AM323" s="150"/>
      <c r="AN323" s="150"/>
      <c r="AO323" s="150"/>
      <c r="AP323" s="150"/>
      <c r="AQ323" s="150"/>
      <c r="AR323" s="150"/>
      <c r="AS323" s="150"/>
      <c r="AT323" s="150"/>
      <c r="AU323" s="150"/>
      <c r="AV323" s="150"/>
      <c r="BA323" s="150"/>
      <c r="BB323" s="151"/>
      <c r="BC323" s="151"/>
      <c r="BD323" s="152"/>
    </row>
    <row r="324" spans="5:56" ht="15.75" customHeight="1" x14ac:dyDescent="0.2">
      <c r="E324" s="150"/>
      <c r="F324" s="150"/>
      <c r="G324" s="150"/>
      <c r="H324" s="150"/>
      <c r="I324" s="150"/>
      <c r="J324" s="150"/>
      <c r="K324" s="150"/>
      <c r="L324" s="150"/>
      <c r="M324" s="150"/>
      <c r="N324" s="150"/>
      <c r="O324" s="150"/>
      <c r="P324" s="150"/>
      <c r="Q324" s="150"/>
      <c r="R324" s="150"/>
      <c r="S324" s="150"/>
      <c r="T324" s="150"/>
      <c r="U324" s="150"/>
      <c r="V324" s="150"/>
      <c r="W324" s="150"/>
      <c r="X324" s="150"/>
      <c r="Y324" s="150"/>
      <c r="Z324" s="150"/>
      <c r="AA324" s="150"/>
      <c r="AB324" s="150"/>
      <c r="AC324" s="150"/>
      <c r="AD324" s="150"/>
      <c r="AE324" s="150"/>
      <c r="AF324" s="150"/>
      <c r="AG324" s="150"/>
      <c r="AH324" s="150"/>
      <c r="AI324" s="150"/>
      <c r="AJ324" s="150"/>
      <c r="AK324" s="150"/>
      <c r="AL324" s="150"/>
      <c r="AM324" s="150"/>
      <c r="AN324" s="150"/>
      <c r="AO324" s="150"/>
      <c r="AP324" s="150"/>
      <c r="AQ324" s="150"/>
      <c r="AR324" s="150"/>
      <c r="AS324" s="150"/>
      <c r="AT324" s="150"/>
      <c r="AU324" s="150"/>
      <c r="AV324" s="150"/>
      <c r="BA324" s="150"/>
      <c r="BB324" s="151"/>
      <c r="BC324" s="151"/>
      <c r="BD324" s="152"/>
    </row>
    <row r="325" spans="5:56" ht="15.75" customHeight="1" x14ac:dyDescent="0.2">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c r="AA325" s="150"/>
      <c r="AB325" s="150"/>
      <c r="AC325" s="150"/>
      <c r="AD325" s="150"/>
      <c r="AE325" s="150"/>
      <c r="AF325" s="150"/>
      <c r="AG325" s="150"/>
      <c r="AH325" s="150"/>
      <c r="AI325" s="150"/>
      <c r="AJ325" s="150"/>
      <c r="AK325" s="150"/>
      <c r="AL325" s="150"/>
      <c r="AM325" s="150"/>
      <c r="AN325" s="150"/>
      <c r="AO325" s="150"/>
      <c r="AP325" s="150"/>
      <c r="AQ325" s="150"/>
      <c r="AR325" s="150"/>
      <c r="AS325" s="150"/>
      <c r="AT325" s="150"/>
      <c r="AU325" s="150"/>
      <c r="AV325" s="150"/>
      <c r="BA325" s="150"/>
      <c r="BB325" s="151"/>
      <c r="BC325" s="151"/>
      <c r="BD325" s="152"/>
    </row>
    <row r="326" spans="5:56" ht="15.75" customHeight="1" x14ac:dyDescent="0.2">
      <c r="E326" s="150"/>
      <c r="F326" s="150"/>
      <c r="G326" s="150"/>
      <c r="H326" s="150"/>
      <c r="I326" s="150"/>
      <c r="J326" s="150"/>
      <c r="K326" s="150"/>
      <c r="L326" s="150"/>
      <c r="M326" s="150"/>
      <c r="N326" s="150"/>
      <c r="O326" s="150"/>
      <c r="P326" s="150"/>
      <c r="Q326" s="150"/>
      <c r="R326" s="150"/>
      <c r="S326" s="150"/>
      <c r="T326" s="150"/>
      <c r="U326" s="150"/>
      <c r="V326" s="150"/>
      <c r="W326" s="150"/>
      <c r="X326" s="150"/>
      <c r="Y326" s="150"/>
      <c r="Z326" s="150"/>
      <c r="AA326" s="150"/>
      <c r="AB326" s="150"/>
      <c r="AC326" s="150"/>
      <c r="AD326" s="150"/>
      <c r="AE326" s="150"/>
      <c r="AF326" s="150"/>
      <c r="AG326" s="150"/>
      <c r="AH326" s="150"/>
      <c r="AI326" s="150"/>
      <c r="AJ326" s="150"/>
      <c r="AK326" s="150"/>
      <c r="AL326" s="150"/>
      <c r="AM326" s="150"/>
      <c r="AN326" s="150"/>
      <c r="AO326" s="150"/>
      <c r="AP326" s="150"/>
      <c r="AQ326" s="150"/>
      <c r="AR326" s="150"/>
      <c r="AS326" s="150"/>
      <c r="AT326" s="150"/>
      <c r="AU326" s="150"/>
      <c r="AV326" s="150"/>
      <c r="BA326" s="150"/>
      <c r="BB326" s="151"/>
      <c r="BC326" s="151"/>
      <c r="BD326" s="152"/>
    </row>
    <row r="327" spans="5:56" ht="15.75" customHeight="1" x14ac:dyDescent="0.2">
      <c r="E327" s="150"/>
      <c r="F327" s="150"/>
      <c r="G327" s="150"/>
      <c r="H327" s="150"/>
      <c r="I327" s="150"/>
      <c r="J327" s="150"/>
      <c r="K327" s="150"/>
      <c r="L327" s="150"/>
      <c r="M327" s="150"/>
      <c r="N327" s="150"/>
      <c r="O327" s="150"/>
      <c r="P327" s="150"/>
      <c r="Q327" s="150"/>
      <c r="R327" s="150"/>
      <c r="S327" s="150"/>
      <c r="T327" s="150"/>
      <c r="U327" s="150"/>
      <c r="V327" s="150"/>
      <c r="W327" s="150"/>
      <c r="X327" s="150"/>
      <c r="Y327" s="150"/>
      <c r="Z327" s="150"/>
      <c r="AA327" s="150"/>
      <c r="AB327" s="150"/>
      <c r="AC327" s="150"/>
      <c r="AD327" s="150"/>
      <c r="AE327" s="150"/>
      <c r="AF327" s="150"/>
      <c r="AG327" s="150"/>
      <c r="AH327" s="150"/>
      <c r="AI327" s="150"/>
      <c r="AJ327" s="150"/>
      <c r="AK327" s="150"/>
      <c r="AL327" s="150"/>
      <c r="AM327" s="150"/>
      <c r="AN327" s="150"/>
      <c r="AO327" s="150"/>
      <c r="AP327" s="150"/>
      <c r="AQ327" s="150"/>
      <c r="AR327" s="150"/>
      <c r="AS327" s="150"/>
      <c r="AT327" s="150"/>
      <c r="AU327" s="150"/>
      <c r="AV327" s="150"/>
      <c r="BA327" s="150"/>
      <c r="BB327" s="151"/>
      <c r="BC327" s="151"/>
      <c r="BD327" s="152"/>
    </row>
    <row r="328" spans="5:56" ht="15.75" customHeight="1" x14ac:dyDescent="0.2">
      <c r="E328" s="150"/>
      <c r="F328" s="150"/>
      <c r="G328" s="150"/>
      <c r="H328" s="150"/>
      <c r="I328" s="150"/>
      <c r="J328" s="150"/>
      <c r="K328" s="150"/>
      <c r="L328" s="150"/>
      <c r="M328" s="150"/>
      <c r="N328" s="150"/>
      <c r="O328" s="150"/>
      <c r="P328" s="150"/>
      <c r="Q328" s="150"/>
      <c r="R328" s="150"/>
      <c r="S328" s="150"/>
      <c r="T328" s="150"/>
      <c r="U328" s="150"/>
      <c r="V328" s="150"/>
      <c r="W328" s="150"/>
      <c r="X328" s="150"/>
      <c r="Y328" s="150"/>
      <c r="Z328" s="150"/>
      <c r="AA328" s="150"/>
      <c r="AB328" s="150"/>
      <c r="AC328" s="150"/>
      <c r="AD328" s="150"/>
      <c r="AE328" s="150"/>
      <c r="AF328" s="150"/>
      <c r="AG328" s="150"/>
      <c r="AH328" s="150"/>
      <c r="AI328" s="150"/>
      <c r="AJ328" s="150"/>
      <c r="AK328" s="150"/>
      <c r="AL328" s="150"/>
      <c r="AM328" s="150"/>
      <c r="AN328" s="150"/>
      <c r="AO328" s="150"/>
      <c r="AP328" s="150"/>
      <c r="AQ328" s="150"/>
      <c r="AR328" s="150"/>
      <c r="AS328" s="150"/>
      <c r="AT328" s="150"/>
      <c r="AU328" s="150"/>
      <c r="AV328" s="150"/>
      <c r="BA328" s="150"/>
      <c r="BB328" s="151"/>
      <c r="BC328" s="151"/>
      <c r="BD328" s="152"/>
    </row>
    <row r="329" spans="5:56" ht="15.75" customHeight="1" x14ac:dyDescent="0.2">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c r="AA329" s="150"/>
      <c r="AB329" s="150"/>
      <c r="AC329" s="150"/>
      <c r="AD329" s="150"/>
      <c r="AE329" s="150"/>
      <c r="AF329" s="150"/>
      <c r="AG329" s="150"/>
      <c r="AH329" s="150"/>
      <c r="AI329" s="150"/>
      <c r="AJ329" s="150"/>
      <c r="AK329" s="150"/>
      <c r="AL329" s="150"/>
      <c r="AM329" s="150"/>
      <c r="AN329" s="150"/>
      <c r="AO329" s="150"/>
      <c r="AP329" s="150"/>
      <c r="AQ329" s="150"/>
      <c r="AR329" s="150"/>
      <c r="AS329" s="150"/>
      <c r="AT329" s="150"/>
      <c r="AU329" s="150"/>
      <c r="AV329" s="150"/>
      <c r="BA329" s="150"/>
      <c r="BB329" s="151"/>
      <c r="BC329" s="151"/>
      <c r="BD329" s="152"/>
    </row>
    <row r="330" spans="5:56" ht="15.75" customHeight="1" x14ac:dyDescent="0.2">
      <c r="E330" s="150"/>
      <c r="F330" s="150"/>
      <c r="G330" s="150"/>
      <c r="H330" s="150"/>
      <c r="I330" s="150"/>
      <c r="J330" s="150"/>
      <c r="K330" s="150"/>
      <c r="L330" s="150"/>
      <c r="M330" s="150"/>
      <c r="N330" s="150"/>
      <c r="O330" s="150"/>
      <c r="P330" s="150"/>
      <c r="Q330" s="150"/>
      <c r="R330" s="150"/>
      <c r="S330" s="150"/>
      <c r="T330" s="150"/>
      <c r="U330" s="150"/>
      <c r="V330" s="150"/>
      <c r="W330" s="150"/>
      <c r="X330" s="150"/>
      <c r="Y330" s="150"/>
      <c r="Z330" s="150"/>
      <c r="AA330" s="150"/>
      <c r="AB330" s="150"/>
      <c r="AC330" s="150"/>
      <c r="AD330" s="150"/>
      <c r="AE330" s="150"/>
      <c r="AF330" s="150"/>
      <c r="AG330" s="150"/>
      <c r="AH330" s="150"/>
      <c r="AI330" s="150"/>
      <c r="AJ330" s="150"/>
      <c r="AK330" s="150"/>
      <c r="AL330" s="150"/>
      <c r="AM330" s="150"/>
      <c r="AN330" s="150"/>
      <c r="AO330" s="150"/>
      <c r="AP330" s="150"/>
      <c r="AQ330" s="150"/>
      <c r="AR330" s="150"/>
      <c r="AS330" s="150"/>
      <c r="AT330" s="150"/>
      <c r="AU330" s="150"/>
      <c r="AV330" s="150"/>
      <c r="BA330" s="150"/>
      <c r="BB330" s="151"/>
      <c r="BC330" s="151"/>
      <c r="BD330" s="152"/>
    </row>
    <row r="331" spans="5:56" ht="15.75" customHeight="1" x14ac:dyDescent="0.2">
      <c r="E331" s="150"/>
      <c r="F331" s="150"/>
      <c r="G331" s="150"/>
      <c r="H331" s="150"/>
      <c r="I331" s="150"/>
      <c r="J331" s="150"/>
      <c r="K331" s="150"/>
      <c r="L331" s="150"/>
      <c r="M331" s="150"/>
      <c r="N331" s="150"/>
      <c r="O331" s="150"/>
      <c r="P331" s="150"/>
      <c r="Q331" s="150"/>
      <c r="R331" s="150"/>
      <c r="S331" s="150"/>
      <c r="T331" s="150"/>
      <c r="U331" s="150"/>
      <c r="V331" s="150"/>
      <c r="W331" s="150"/>
      <c r="X331" s="150"/>
      <c r="Y331" s="150"/>
      <c r="Z331" s="150"/>
      <c r="AA331" s="150"/>
      <c r="AB331" s="150"/>
      <c r="AC331" s="150"/>
      <c r="AD331" s="150"/>
      <c r="AE331" s="150"/>
      <c r="AF331" s="150"/>
      <c r="AG331" s="150"/>
      <c r="AH331" s="150"/>
      <c r="AI331" s="150"/>
      <c r="AJ331" s="150"/>
      <c r="AK331" s="150"/>
      <c r="AL331" s="150"/>
      <c r="AM331" s="150"/>
      <c r="AN331" s="150"/>
      <c r="AO331" s="150"/>
      <c r="AP331" s="150"/>
      <c r="AQ331" s="150"/>
      <c r="AR331" s="150"/>
      <c r="AS331" s="150"/>
      <c r="AT331" s="150"/>
      <c r="AU331" s="150"/>
      <c r="AV331" s="150"/>
      <c r="BA331" s="150"/>
      <c r="BB331" s="151"/>
      <c r="BC331" s="151"/>
      <c r="BD331" s="152"/>
    </row>
    <row r="332" spans="5:56" ht="15.75" customHeight="1" x14ac:dyDescent="0.2">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c r="AA332" s="150"/>
      <c r="AB332" s="150"/>
      <c r="AC332" s="150"/>
      <c r="AD332" s="150"/>
      <c r="AE332" s="150"/>
      <c r="AF332" s="150"/>
      <c r="AG332" s="150"/>
      <c r="AH332" s="150"/>
      <c r="AI332" s="150"/>
      <c r="AJ332" s="150"/>
      <c r="AK332" s="150"/>
      <c r="AL332" s="150"/>
      <c r="AM332" s="150"/>
      <c r="AN332" s="150"/>
      <c r="AO332" s="150"/>
      <c r="AP332" s="150"/>
      <c r="AQ332" s="150"/>
      <c r="AR332" s="150"/>
      <c r="AS332" s="150"/>
      <c r="AT332" s="150"/>
      <c r="AU332" s="150"/>
      <c r="AV332" s="150"/>
      <c r="BA332" s="150"/>
      <c r="BB332" s="151"/>
      <c r="BC332" s="151"/>
      <c r="BD332" s="152"/>
    </row>
    <row r="333" spans="5:56" ht="15.75" customHeight="1" x14ac:dyDescent="0.2">
      <c r="E333" s="150"/>
      <c r="F333" s="150"/>
      <c r="G333" s="150"/>
      <c r="H333" s="150"/>
      <c r="I333" s="150"/>
      <c r="J333" s="150"/>
      <c r="K333" s="150"/>
      <c r="L333" s="150"/>
      <c r="M333" s="150"/>
      <c r="N333" s="150"/>
      <c r="O333" s="150"/>
      <c r="P333" s="150"/>
      <c r="Q333" s="150"/>
      <c r="R333" s="150"/>
      <c r="S333" s="150"/>
      <c r="T333" s="150"/>
      <c r="U333" s="150"/>
      <c r="V333" s="150"/>
      <c r="W333" s="150"/>
      <c r="X333" s="150"/>
      <c r="Y333" s="150"/>
      <c r="Z333" s="150"/>
      <c r="AA333" s="150"/>
      <c r="AB333" s="150"/>
      <c r="AC333" s="150"/>
      <c r="AD333" s="150"/>
      <c r="AE333" s="150"/>
      <c r="AF333" s="150"/>
      <c r="AG333" s="150"/>
      <c r="AH333" s="150"/>
      <c r="AI333" s="150"/>
      <c r="AJ333" s="150"/>
      <c r="AK333" s="150"/>
      <c r="AL333" s="150"/>
      <c r="AM333" s="150"/>
      <c r="AN333" s="150"/>
      <c r="AO333" s="150"/>
      <c r="AP333" s="150"/>
      <c r="AQ333" s="150"/>
      <c r="AR333" s="150"/>
      <c r="AS333" s="150"/>
      <c r="AT333" s="150"/>
      <c r="AU333" s="150"/>
      <c r="AV333" s="150"/>
      <c r="BA333" s="150"/>
      <c r="BB333" s="151"/>
      <c r="BC333" s="151"/>
      <c r="BD333" s="152"/>
    </row>
    <row r="334" spans="5:56" ht="15.75" customHeight="1" x14ac:dyDescent="0.2">
      <c r="E334" s="150"/>
      <c r="F334" s="150"/>
      <c r="G334" s="150"/>
      <c r="H334" s="150"/>
      <c r="I334" s="150"/>
      <c r="J334" s="150"/>
      <c r="K334" s="150"/>
      <c r="L334" s="150"/>
      <c r="M334" s="150"/>
      <c r="N334" s="150"/>
      <c r="O334" s="150"/>
      <c r="P334" s="150"/>
      <c r="Q334" s="150"/>
      <c r="R334" s="150"/>
      <c r="S334" s="150"/>
      <c r="T334" s="150"/>
      <c r="U334" s="150"/>
      <c r="V334" s="150"/>
      <c r="W334" s="150"/>
      <c r="X334" s="150"/>
      <c r="Y334" s="150"/>
      <c r="Z334" s="150"/>
      <c r="AA334" s="150"/>
      <c r="AB334" s="150"/>
      <c r="AC334" s="150"/>
      <c r="AD334" s="150"/>
      <c r="AE334" s="150"/>
      <c r="AF334" s="150"/>
      <c r="AG334" s="150"/>
      <c r="AH334" s="150"/>
      <c r="AI334" s="150"/>
      <c r="AJ334" s="150"/>
      <c r="AK334" s="150"/>
      <c r="AL334" s="150"/>
      <c r="AM334" s="150"/>
      <c r="AN334" s="150"/>
      <c r="AO334" s="150"/>
      <c r="AP334" s="150"/>
      <c r="AQ334" s="150"/>
      <c r="AR334" s="150"/>
      <c r="AS334" s="150"/>
      <c r="AT334" s="150"/>
      <c r="AU334" s="150"/>
      <c r="AV334" s="150"/>
      <c r="BA334" s="150"/>
      <c r="BB334" s="151"/>
      <c r="BC334" s="151"/>
      <c r="BD334" s="152"/>
    </row>
    <row r="335" spans="5:56" ht="15.75" customHeight="1" x14ac:dyDescent="0.2">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c r="AA335" s="150"/>
      <c r="AB335" s="150"/>
      <c r="AC335" s="150"/>
      <c r="AD335" s="150"/>
      <c r="AE335" s="150"/>
      <c r="AF335" s="150"/>
      <c r="AG335" s="150"/>
      <c r="AH335" s="150"/>
      <c r="AI335" s="150"/>
      <c r="AJ335" s="150"/>
      <c r="AK335" s="150"/>
      <c r="AL335" s="150"/>
      <c r="AM335" s="150"/>
      <c r="AN335" s="150"/>
      <c r="AO335" s="150"/>
      <c r="AP335" s="150"/>
      <c r="AQ335" s="150"/>
      <c r="AR335" s="150"/>
      <c r="AS335" s="150"/>
      <c r="AT335" s="150"/>
      <c r="AU335" s="150"/>
      <c r="AV335" s="150"/>
      <c r="BA335" s="150"/>
      <c r="BB335" s="151"/>
      <c r="BC335" s="151"/>
      <c r="BD335" s="152"/>
    </row>
    <row r="336" spans="5:56" ht="15.75" customHeight="1" x14ac:dyDescent="0.2">
      <c r="E336" s="150"/>
      <c r="F336" s="150"/>
      <c r="G336" s="150"/>
      <c r="H336" s="150"/>
      <c r="I336" s="150"/>
      <c r="J336" s="150"/>
      <c r="K336" s="150"/>
      <c r="L336" s="150"/>
      <c r="M336" s="150"/>
      <c r="N336" s="150"/>
      <c r="O336" s="150"/>
      <c r="P336" s="150"/>
      <c r="Q336" s="150"/>
      <c r="R336" s="150"/>
      <c r="S336" s="150"/>
      <c r="T336" s="150"/>
      <c r="U336" s="150"/>
      <c r="V336" s="150"/>
      <c r="W336" s="150"/>
      <c r="X336" s="150"/>
      <c r="Y336" s="150"/>
      <c r="Z336" s="150"/>
      <c r="AA336" s="150"/>
      <c r="AB336" s="150"/>
      <c r="AC336" s="150"/>
      <c r="AD336" s="150"/>
      <c r="AE336" s="150"/>
      <c r="AF336" s="150"/>
      <c r="AG336" s="150"/>
      <c r="AH336" s="150"/>
      <c r="AI336" s="150"/>
      <c r="AJ336" s="150"/>
      <c r="AK336" s="150"/>
      <c r="AL336" s="150"/>
      <c r="AM336" s="150"/>
      <c r="AN336" s="150"/>
      <c r="AO336" s="150"/>
      <c r="AP336" s="150"/>
      <c r="AQ336" s="150"/>
      <c r="AR336" s="150"/>
      <c r="AS336" s="150"/>
      <c r="AT336" s="150"/>
      <c r="AU336" s="150"/>
      <c r="AV336" s="150"/>
      <c r="BA336" s="150"/>
      <c r="BB336" s="151"/>
      <c r="BC336" s="151"/>
      <c r="BD336" s="152"/>
    </row>
    <row r="337" spans="5:56" ht="15.75" customHeight="1" x14ac:dyDescent="0.2">
      <c r="E337" s="150"/>
      <c r="F337" s="150"/>
      <c r="G337" s="150"/>
      <c r="H337" s="150"/>
      <c r="I337" s="150"/>
      <c r="J337" s="150"/>
      <c r="K337" s="150"/>
      <c r="L337" s="150"/>
      <c r="M337" s="150"/>
      <c r="N337" s="150"/>
      <c r="O337" s="150"/>
      <c r="P337" s="150"/>
      <c r="Q337" s="150"/>
      <c r="R337" s="150"/>
      <c r="S337" s="150"/>
      <c r="T337" s="150"/>
      <c r="U337" s="150"/>
      <c r="V337" s="150"/>
      <c r="W337" s="150"/>
      <c r="X337" s="150"/>
      <c r="Y337" s="150"/>
      <c r="Z337" s="150"/>
      <c r="AA337" s="150"/>
      <c r="AB337" s="150"/>
      <c r="AC337" s="150"/>
      <c r="AD337" s="150"/>
      <c r="AE337" s="150"/>
      <c r="AF337" s="150"/>
      <c r="AG337" s="150"/>
      <c r="AH337" s="150"/>
      <c r="AI337" s="150"/>
      <c r="AJ337" s="150"/>
      <c r="AK337" s="150"/>
      <c r="AL337" s="150"/>
      <c r="AM337" s="150"/>
      <c r="AN337" s="150"/>
      <c r="AO337" s="150"/>
      <c r="AP337" s="150"/>
      <c r="AQ337" s="150"/>
      <c r="AR337" s="150"/>
      <c r="AS337" s="150"/>
      <c r="AT337" s="150"/>
      <c r="AU337" s="150"/>
      <c r="AV337" s="150"/>
      <c r="BA337" s="150"/>
      <c r="BB337" s="151"/>
      <c r="BC337" s="151"/>
      <c r="BD337" s="152"/>
    </row>
    <row r="338" spans="5:56" ht="15.75" customHeight="1" x14ac:dyDescent="0.2">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c r="AA338" s="150"/>
      <c r="AB338" s="150"/>
      <c r="AC338" s="150"/>
      <c r="AD338" s="150"/>
      <c r="AE338" s="150"/>
      <c r="AF338" s="150"/>
      <c r="AG338" s="150"/>
      <c r="AH338" s="150"/>
      <c r="AI338" s="150"/>
      <c r="AJ338" s="150"/>
      <c r="AK338" s="150"/>
      <c r="AL338" s="150"/>
      <c r="AM338" s="150"/>
      <c r="AN338" s="150"/>
      <c r="AO338" s="150"/>
      <c r="AP338" s="150"/>
      <c r="AQ338" s="150"/>
      <c r="AR338" s="150"/>
      <c r="AS338" s="150"/>
      <c r="AT338" s="150"/>
      <c r="AU338" s="150"/>
      <c r="AV338" s="150"/>
      <c r="BA338" s="150"/>
      <c r="BB338" s="151"/>
      <c r="BC338" s="151"/>
      <c r="BD338" s="152"/>
    </row>
    <row r="339" spans="5:56" ht="15.75" customHeight="1" x14ac:dyDescent="0.2">
      <c r="E339" s="150"/>
      <c r="F339" s="150"/>
      <c r="G339" s="150"/>
      <c r="H339" s="150"/>
      <c r="I339" s="150"/>
      <c r="J339" s="150"/>
      <c r="K339" s="150"/>
      <c r="L339" s="150"/>
      <c r="M339" s="150"/>
      <c r="N339" s="150"/>
      <c r="O339" s="150"/>
      <c r="P339" s="150"/>
      <c r="Q339" s="150"/>
      <c r="R339" s="150"/>
      <c r="S339" s="150"/>
      <c r="T339" s="150"/>
      <c r="U339" s="150"/>
      <c r="V339" s="150"/>
      <c r="W339" s="150"/>
      <c r="X339" s="150"/>
      <c r="Y339" s="150"/>
      <c r="Z339" s="150"/>
      <c r="AA339" s="150"/>
      <c r="AB339" s="150"/>
      <c r="AC339" s="150"/>
      <c r="AD339" s="150"/>
      <c r="AE339" s="150"/>
      <c r="AF339" s="150"/>
      <c r="AG339" s="150"/>
      <c r="AH339" s="150"/>
      <c r="AI339" s="150"/>
      <c r="AJ339" s="150"/>
      <c r="AK339" s="150"/>
      <c r="AL339" s="150"/>
      <c r="AM339" s="150"/>
      <c r="AN339" s="150"/>
      <c r="AO339" s="150"/>
      <c r="AP339" s="150"/>
      <c r="AQ339" s="150"/>
      <c r="AR339" s="150"/>
      <c r="AS339" s="150"/>
      <c r="AT339" s="150"/>
      <c r="AU339" s="150"/>
      <c r="AV339" s="150"/>
      <c r="BA339" s="150"/>
      <c r="BB339" s="151"/>
      <c r="BC339" s="151"/>
      <c r="BD339" s="152"/>
    </row>
    <row r="340" spans="5:56" ht="15.75" customHeight="1" x14ac:dyDescent="0.2">
      <c r="E340" s="150"/>
      <c r="F340" s="150"/>
      <c r="G340" s="150"/>
      <c r="H340" s="150"/>
      <c r="I340" s="150"/>
      <c r="J340" s="150"/>
      <c r="K340" s="150"/>
      <c r="L340" s="150"/>
      <c r="M340" s="150"/>
      <c r="N340" s="150"/>
      <c r="O340" s="150"/>
      <c r="P340" s="150"/>
      <c r="Q340" s="150"/>
      <c r="R340" s="150"/>
      <c r="S340" s="150"/>
      <c r="T340" s="150"/>
      <c r="U340" s="150"/>
      <c r="V340" s="150"/>
      <c r="W340" s="150"/>
      <c r="X340" s="150"/>
      <c r="Y340" s="150"/>
      <c r="Z340" s="150"/>
      <c r="AA340" s="150"/>
      <c r="AB340" s="150"/>
      <c r="AC340" s="150"/>
      <c r="AD340" s="150"/>
      <c r="AE340" s="150"/>
      <c r="AF340" s="150"/>
      <c r="AG340" s="150"/>
      <c r="AH340" s="150"/>
      <c r="AI340" s="150"/>
      <c r="AJ340" s="150"/>
      <c r="AK340" s="150"/>
      <c r="AL340" s="150"/>
      <c r="AM340" s="150"/>
      <c r="AN340" s="150"/>
      <c r="AO340" s="150"/>
      <c r="AP340" s="150"/>
      <c r="AQ340" s="150"/>
      <c r="AR340" s="150"/>
      <c r="AS340" s="150"/>
      <c r="AT340" s="150"/>
      <c r="AU340" s="150"/>
      <c r="AV340" s="150"/>
      <c r="BA340" s="150"/>
      <c r="BB340" s="151"/>
      <c r="BC340" s="151"/>
      <c r="BD340" s="152"/>
    </row>
    <row r="341" spans="5:56" ht="15.75" customHeight="1" x14ac:dyDescent="0.2">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c r="AA341" s="150"/>
      <c r="AB341" s="150"/>
      <c r="AC341" s="150"/>
      <c r="AD341" s="150"/>
      <c r="AE341" s="150"/>
      <c r="AF341" s="150"/>
      <c r="AG341" s="150"/>
      <c r="AH341" s="150"/>
      <c r="AI341" s="150"/>
      <c r="AJ341" s="150"/>
      <c r="AK341" s="150"/>
      <c r="AL341" s="150"/>
      <c r="AM341" s="150"/>
      <c r="AN341" s="150"/>
      <c r="AO341" s="150"/>
      <c r="AP341" s="150"/>
      <c r="AQ341" s="150"/>
      <c r="AR341" s="150"/>
      <c r="AS341" s="150"/>
      <c r="AT341" s="150"/>
      <c r="AU341" s="150"/>
      <c r="AV341" s="150"/>
      <c r="BA341" s="150"/>
      <c r="BB341" s="151"/>
      <c r="BC341" s="151"/>
      <c r="BD341" s="152"/>
    </row>
    <row r="342" spans="5:56" ht="15.75" customHeight="1" x14ac:dyDescent="0.2">
      <c r="E342" s="150"/>
      <c r="F342" s="150"/>
      <c r="G342" s="150"/>
      <c r="H342" s="150"/>
      <c r="I342" s="150"/>
      <c r="J342" s="150"/>
      <c r="K342" s="150"/>
      <c r="L342" s="150"/>
      <c r="M342" s="150"/>
      <c r="N342" s="150"/>
      <c r="O342" s="150"/>
      <c r="P342" s="150"/>
      <c r="Q342" s="150"/>
      <c r="R342" s="150"/>
      <c r="S342" s="150"/>
      <c r="T342" s="150"/>
      <c r="U342" s="150"/>
      <c r="V342" s="150"/>
      <c r="W342" s="150"/>
      <c r="X342" s="150"/>
      <c r="Y342" s="150"/>
      <c r="Z342" s="150"/>
      <c r="AA342" s="150"/>
      <c r="AB342" s="150"/>
      <c r="AC342" s="150"/>
      <c r="AD342" s="150"/>
      <c r="AE342" s="150"/>
      <c r="AF342" s="150"/>
      <c r="AG342" s="150"/>
      <c r="AH342" s="150"/>
      <c r="AI342" s="150"/>
      <c r="AJ342" s="150"/>
      <c r="AK342" s="150"/>
      <c r="AL342" s="150"/>
      <c r="AM342" s="150"/>
      <c r="AN342" s="150"/>
      <c r="AO342" s="150"/>
      <c r="AP342" s="150"/>
      <c r="AQ342" s="150"/>
      <c r="AR342" s="150"/>
      <c r="AS342" s="150"/>
      <c r="AT342" s="150"/>
      <c r="AU342" s="150"/>
      <c r="AV342" s="150"/>
      <c r="BA342" s="150"/>
      <c r="BB342" s="151"/>
      <c r="BC342" s="151"/>
      <c r="BD342" s="152"/>
    </row>
    <row r="343" spans="5:56" ht="15.75" customHeight="1" x14ac:dyDescent="0.2">
      <c r="E343" s="150"/>
      <c r="F343" s="150"/>
      <c r="G343" s="150"/>
      <c r="H343" s="150"/>
      <c r="I343" s="150"/>
      <c r="J343" s="150"/>
      <c r="K343" s="150"/>
      <c r="L343" s="150"/>
      <c r="M343" s="150"/>
      <c r="N343" s="150"/>
      <c r="O343" s="150"/>
      <c r="P343" s="150"/>
      <c r="Q343" s="150"/>
      <c r="R343" s="150"/>
      <c r="S343" s="150"/>
      <c r="T343" s="150"/>
      <c r="U343" s="150"/>
      <c r="V343" s="150"/>
      <c r="W343" s="150"/>
      <c r="X343" s="150"/>
      <c r="Y343" s="150"/>
      <c r="Z343" s="150"/>
      <c r="AA343" s="150"/>
      <c r="AB343" s="150"/>
      <c r="AC343" s="150"/>
      <c r="AD343" s="150"/>
      <c r="AE343" s="150"/>
      <c r="AF343" s="150"/>
      <c r="AG343" s="150"/>
      <c r="AH343" s="150"/>
      <c r="AI343" s="150"/>
      <c r="AJ343" s="150"/>
      <c r="AK343" s="150"/>
      <c r="AL343" s="150"/>
      <c r="AM343" s="150"/>
      <c r="AN343" s="150"/>
      <c r="AO343" s="150"/>
      <c r="AP343" s="150"/>
      <c r="AQ343" s="150"/>
      <c r="AR343" s="150"/>
      <c r="AS343" s="150"/>
      <c r="AT343" s="150"/>
      <c r="AU343" s="150"/>
      <c r="AV343" s="150"/>
      <c r="BA343" s="150"/>
      <c r="BB343" s="151"/>
      <c r="BC343" s="151"/>
      <c r="BD343" s="152"/>
    </row>
    <row r="344" spans="5:56" ht="15.75" customHeight="1" x14ac:dyDescent="0.2">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c r="AA344" s="150"/>
      <c r="AB344" s="150"/>
      <c r="AC344" s="150"/>
      <c r="AD344" s="150"/>
      <c r="AE344" s="150"/>
      <c r="AF344" s="150"/>
      <c r="AG344" s="150"/>
      <c r="AH344" s="150"/>
      <c r="AI344" s="150"/>
      <c r="AJ344" s="150"/>
      <c r="AK344" s="150"/>
      <c r="AL344" s="150"/>
      <c r="AM344" s="150"/>
      <c r="AN344" s="150"/>
      <c r="AO344" s="150"/>
      <c r="AP344" s="150"/>
      <c r="AQ344" s="150"/>
      <c r="AR344" s="150"/>
      <c r="AS344" s="150"/>
      <c r="AT344" s="150"/>
      <c r="AU344" s="150"/>
      <c r="AV344" s="150"/>
      <c r="BA344" s="150"/>
      <c r="BB344" s="151"/>
      <c r="BC344" s="151"/>
      <c r="BD344" s="152"/>
    </row>
    <row r="345" spans="5:56" ht="15.75" customHeight="1" x14ac:dyDescent="0.2">
      <c r="E345" s="150"/>
      <c r="F345" s="150"/>
      <c r="G345" s="150"/>
      <c r="H345" s="150"/>
      <c r="I345" s="150"/>
      <c r="J345" s="150"/>
      <c r="K345" s="150"/>
      <c r="L345" s="150"/>
      <c r="M345" s="150"/>
      <c r="N345" s="150"/>
      <c r="O345" s="150"/>
      <c r="P345" s="150"/>
      <c r="Q345" s="150"/>
      <c r="R345" s="150"/>
      <c r="S345" s="150"/>
      <c r="T345" s="150"/>
      <c r="U345" s="150"/>
      <c r="V345" s="150"/>
      <c r="W345" s="150"/>
      <c r="X345" s="150"/>
      <c r="Y345" s="150"/>
      <c r="Z345" s="150"/>
      <c r="AA345" s="150"/>
      <c r="AB345" s="150"/>
      <c r="AC345" s="150"/>
      <c r="AD345" s="150"/>
      <c r="AE345" s="150"/>
      <c r="AF345" s="150"/>
      <c r="AG345" s="150"/>
      <c r="AH345" s="150"/>
      <c r="AI345" s="150"/>
      <c r="AJ345" s="150"/>
      <c r="AK345" s="150"/>
      <c r="AL345" s="150"/>
      <c r="AM345" s="150"/>
      <c r="AN345" s="150"/>
      <c r="AO345" s="150"/>
      <c r="AP345" s="150"/>
      <c r="AQ345" s="150"/>
      <c r="AR345" s="150"/>
      <c r="AS345" s="150"/>
      <c r="AT345" s="150"/>
      <c r="AU345" s="150"/>
      <c r="AV345" s="150"/>
      <c r="BA345" s="150"/>
      <c r="BB345" s="151"/>
      <c r="BC345" s="151"/>
      <c r="BD345" s="152"/>
    </row>
    <row r="346" spans="5:56" ht="15.75" customHeight="1" x14ac:dyDescent="0.2">
      <c r="E346" s="150"/>
      <c r="F346" s="150"/>
      <c r="G346" s="150"/>
      <c r="H346" s="150"/>
      <c r="I346" s="150"/>
      <c r="J346" s="150"/>
      <c r="K346" s="150"/>
      <c r="L346" s="150"/>
      <c r="M346" s="150"/>
      <c r="N346" s="150"/>
      <c r="O346" s="150"/>
      <c r="P346" s="150"/>
      <c r="Q346" s="150"/>
      <c r="R346" s="150"/>
      <c r="S346" s="150"/>
      <c r="T346" s="150"/>
      <c r="U346" s="150"/>
      <c r="V346" s="150"/>
      <c r="W346" s="150"/>
      <c r="X346" s="150"/>
      <c r="Y346" s="150"/>
      <c r="Z346" s="150"/>
      <c r="AA346" s="150"/>
      <c r="AB346" s="150"/>
      <c r="AC346" s="150"/>
      <c r="AD346" s="150"/>
      <c r="AE346" s="150"/>
      <c r="AF346" s="150"/>
      <c r="AG346" s="150"/>
      <c r="AH346" s="150"/>
      <c r="AI346" s="150"/>
      <c r="AJ346" s="150"/>
      <c r="AK346" s="150"/>
      <c r="AL346" s="150"/>
      <c r="AM346" s="150"/>
      <c r="AN346" s="150"/>
      <c r="AO346" s="150"/>
      <c r="AP346" s="150"/>
      <c r="AQ346" s="150"/>
      <c r="AR346" s="150"/>
      <c r="AS346" s="150"/>
      <c r="AT346" s="150"/>
      <c r="AU346" s="150"/>
      <c r="AV346" s="150"/>
      <c r="BA346" s="150"/>
      <c r="BB346" s="151"/>
      <c r="BC346" s="151"/>
      <c r="BD346" s="152"/>
    </row>
    <row r="347" spans="5:56" ht="15.75" customHeight="1" x14ac:dyDescent="0.2">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c r="AA347" s="150"/>
      <c r="AB347" s="150"/>
      <c r="AC347" s="150"/>
      <c r="AD347" s="150"/>
      <c r="AE347" s="150"/>
      <c r="AF347" s="150"/>
      <c r="AG347" s="150"/>
      <c r="AH347" s="150"/>
      <c r="AI347" s="150"/>
      <c r="AJ347" s="150"/>
      <c r="AK347" s="150"/>
      <c r="AL347" s="150"/>
      <c r="AM347" s="150"/>
      <c r="AN347" s="150"/>
      <c r="AO347" s="150"/>
      <c r="AP347" s="150"/>
      <c r="AQ347" s="150"/>
      <c r="AR347" s="150"/>
      <c r="AS347" s="150"/>
      <c r="AT347" s="150"/>
      <c r="AU347" s="150"/>
      <c r="AV347" s="150"/>
      <c r="BA347" s="150"/>
      <c r="BB347" s="151"/>
      <c r="BC347" s="151"/>
      <c r="BD347" s="152"/>
    </row>
    <row r="348" spans="5:56" ht="15.75" customHeight="1" x14ac:dyDescent="0.2">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c r="AA348" s="150"/>
      <c r="AB348" s="150"/>
      <c r="AC348" s="150"/>
      <c r="AD348" s="150"/>
      <c r="AE348" s="150"/>
      <c r="AF348" s="150"/>
      <c r="AG348" s="150"/>
      <c r="AH348" s="150"/>
      <c r="AI348" s="150"/>
      <c r="AJ348" s="150"/>
      <c r="AK348" s="150"/>
      <c r="AL348" s="150"/>
      <c r="AM348" s="150"/>
      <c r="AN348" s="150"/>
      <c r="AO348" s="150"/>
      <c r="AP348" s="150"/>
      <c r="AQ348" s="150"/>
      <c r="AR348" s="150"/>
      <c r="AS348" s="150"/>
      <c r="AT348" s="150"/>
      <c r="AU348" s="150"/>
      <c r="AV348" s="150"/>
      <c r="BA348" s="150"/>
      <c r="BB348" s="151"/>
      <c r="BC348" s="151"/>
      <c r="BD348" s="152"/>
    </row>
    <row r="349" spans="5:56" ht="15.75" customHeight="1" x14ac:dyDescent="0.2">
      <c r="E349" s="150"/>
      <c r="F349" s="150"/>
      <c r="G349" s="150"/>
      <c r="H349" s="150"/>
      <c r="I349" s="150"/>
      <c r="J349" s="150"/>
      <c r="K349" s="150"/>
      <c r="L349" s="150"/>
      <c r="M349" s="150"/>
      <c r="N349" s="150"/>
      <c r="O349" s="150"/>
      <c r="P349" s="150"/>
      <c r="Q349" s="150"/>
      <c r="R349" s="150"/>
      <c r="S349" s="150"/>
      <c r="T349" s="150"/>
      <c r="U349" s="150"/>
      <c r="V349" s="150"/>
      <c r="W349" s="150"/>
      <c r="X349" s="150"/>
      <c r="Y349" s="150"/>
      <c r="Z349" s="150"/>
      <c r="AA349" s="150"/>
      <c r="AB349" s="150"/>
      <c r="AC349" s="150"/>
      <c r="AD349" s="150"/>
      <c r="AE349" s="150"/>
      <c r="AF349" s="150"/>
      <c r="AG349" s="150"/>
      <c r="AH349" s="150"/>
      <c r="AI349" s="150"/>
      <c r="AJ349" s="150"/>
      <c r="AK349" s="150"/>
      <c r="AL349" s="150"/>
      <c r="AM349" s="150"/>
      <c r="AN349" s="150"/>
      <c r="AO349" s="150"/>
      <c r="AP349" s="150"/>
      <c r="AQ349" s="150"/>
      <c r="AR349" s="150"/>
      <c r="AS349" s="150"/>
      <c r="AT349" s="150"/>
      <c r="AU349" s="150"/>
      <c r="AV349" s="150"/>
      <c r="BA349" s="150"/>
      <c r="BB349" s="151"/>
      <c r="BC349" s="151"/>
      <c r="BD349" s="152"/>
    </row>
    <row r="350" spans="5:56" ht="15.75" customHeight="1" x14ac:dyDescent="0.2">
      <c r="E350" s="150"/>
      <c r="F350" s="150"/>
      <c r="G350" s="150"/>
      <c r="H350" s="150"/>
      <c r="I350" s="150"/>
      <c r="J350" s="150"/>
      <c r="K350" s="150"/>
      <c r="L350" s="150"/>
      <c r="M350" s="150"/>
      <c r="N350" s="150"/>
      <c r="O350" s="150"/>
      <c r="P350" s="150"/>
      <c r="Q350" s="150"/>
      <c r="R350" s="150"/>
      <c r="S350" s="150"/>
      <c r="T350" s="150"/>
      <c r="U350" s="150"/>
      <c r="V350" s="150"/>
      <c r="W350" s="150"/>
      <c r="X350" s="150"/>
      <c r="Y350" s="150"/>
      <c r="Z350" s="150"/>
      <c r="AA350" s="150"/>
      <c r="AB350" s="150"/>
      <c r="AC350" s="150"/>
      <c r="AD350" s="150"/>
      <c r="AE350" s="150"/>
      <c r="AF350" s="150"/>
      <c r="AG350" s="150"/>
      <c r="AH350" s="150"/>
      <c r="AI350" s="150"/>
      <c r="AJ350" s="150"/>
      <c r="AK350" s="150"/>
      <c r="AL350" s="150"/>
      <c r="AM350" s="150"/>
      <c r="AN350" s="150"/>
      <c r="AO350" s="150"/>
      <c r="AP350" s="150"/>
      <c r="AQ350" s="150"/>
      <c r="AR350" s="150"/>
      <c r="AS350" s="150"/>
      <c r="AT350" s="150"/>
      <c r="AU350" s="150"/>
      <c r="AV350" s="150"/>
      <c r="BA350" s="150"/>
      <c r="BB350" s="151"/>
      <c r="BC350" s="151"/>
      <c r="BD350" s="152"/>
    </row>
    <row r="351" spans="5:56" ht="15.75" customHeight="1" x14ac:dyDescent="0.2">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c r="AA351" s="150"/>
      <c r="AB351" s="150"/>
      <c r="AC351" s="150"/>
      <c r="AD351" s="150"/>
      <c r="AE351" s="150"/>
      <c r="AF351" s="150"/>
      <c r="AG351" s="150"/>
      <c r="AH351" s="150"/>
      <c r="AI351" s="150"/>
      <c r="AJ351" s="150"/>
      <c r="AK351" s="150"/>
      <c r="AL351" s="150"/>
      <c r="AM351" s="150"/>
      <c r="AN351" s="150"/>
      <c r="AO351" s="150"/>
      <c r="AP351" s="150"/>
      <c r="AQ351" s="150"/>
      <c r="AR351" s="150"/>
      <c r="AS351" s="150"/>
      <c r="AT351" s="150"/>
      <c r="AU351" s="150"/>
      <c r="AV351" s="150"/>
      <c r="BA351" s="150"/>
      <c r="BB351" s="151"/>
      <c r="BC351" s="151"/>
      <c r="BD351" s="152"/>
    </row>
    <row r="352" spans="5:56" ht="15.75" customHeight="1" x14ac:dyDescent="0.2">
      <c r="E352" s="150"/>
      <c r="F352" s="150"/>
      <c r="G352" s="150"/>
      <c r="H352" s="150"/>
      <c r="I352" s="150"/>
      <c r="J352" s="150"/>
      <c r="K352" s="150"/>
      <c r="L352" s="150"/>
      <c r="M352" s="150"/>
      <c r="N352" s="150"/>
      <c r="O352" s="150"/>
      <c r="P352" s="150"/>
      <c r="Q352" s="150"/>
      <c r="R352" s="150"/>
      <c r="S352" s="150"/>
      <c r="T352" s="150"/>
      <c r="U352" s="150"/>
      <c r="V352" s="150"/>
      <c r="W352" s="150"/>
      <c r="X352" s="150"/>
      <c r="Y352" s="150"/>
      <c r="Z352" s="150"/>
      <c r="AA352" s="150"/>
      <c r="AB352" s="150"/>
      <c r="AC352" s="150"/>
      <c r="AD352" s="150"/>
      <c r="AE352" s="150"/>
      <c r="AF352" s="150"/>
      <c r="AG352" s="150"/>
      <c r="AH352" s="150"/>
      <c r="AI352" s="150"/>
      <c r="AJ352" s="150"/>
      <c r="AK352" s="150"/>
      <c r="AL352" s="150"/>
      <c r="AM352" s="150"/>
      <c r="AN352" s="150"/>
      <c r="AO352" s="150"/>
      <c r="AP352" s="150"/>
      <c r="AQ352" s="150"/>
      <c r="AR352" s="150"/>
      <c r="AS352" s="150"/>
      <c r="AT352" s="150"/>
      <c r="AU352" s="150"/>
      <c r="AV352" s="150"/>
      <c r="BA352" s="150"/>
      <c r="BB352" s="151"/>
      <c r="BC352" s="151"/>
      <c r="BD352" s="152"/>
    </row>
    <row r="353" spans="5:56" ht="15.75" customHeight="1" x14ac:dyDescent="0.2">
      <c r="E353" s="150"/>
      <c r="F353" s="150"/>
      <c r="G353" s="150"/>
      <c r="H353" s="150"/>
      <c r="I353" s="150"/>
      <c r="J353" s="150"/>
      <c r="K353" s="150"/>
      <c r="L353" s="150"/>
      <c r="M353" s="150"/>
      <c r="N353" s="150"/>
      <c r="O353" s="150"/>
      <c r="P353" s="150"/>
      <c r="Q353" s="150"/>
      <c r="R353" s="150"/>
      <c r="S353" s="150"/>
      <c r="T353" s="150"/>
      <c r="U353" s="150"/>
      <c r="V353" s="150"/>
      <c r="W353" s="150"/>
      <c r="X353" s="150"/>
      <c r="Y353" s="150"/>
      <c r="Z353" s="150"/>
      <c r="AA353" s="150"/>
      <c r="AB353" s="150"/>
      <c r="AC353" s="150"/>
      <c r="AD353" s="150"/>
      <c r="AE353" s="150"/>
      <c r="AF353" s="150"/>
      <c r="AG353" s="150"/>
      <c r="AH353" s="150"/>
      <c r="AI353" s="150"/>
      <c r="AJ353" s="150"/>
      <c r="AK353" s="150"/>
      <c r="AL353" s="150"/>
      <c r="AM353" s="150"/>
      <c r="AN353" s="150"/>
      <c r="AO353" s="150"/>
      <c r="AP353" s="150"/>
      <c r="AQ353" s="150"/>
      <c r="AR353" s="150"/>
      <c r="AS353" s="150"/>
      <c r="AT353" s="150"/>
      <c r="AU353" s="150"/>
      <c r="AV353" s="150"/>
      <c r="BA353" s="150"/>
      <c r="BB353" s="151"/>
      <c r="BC353" s="151"/>
      <c r="BD353" s="152"/>
    </row>
    <row r="354" spans="5:56" ht="15.75" customHeight="1" x14ac:dyDescent="0.2">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c r="AA354" s="150"/>
      <c r="AB354" s="150"/>
      <c r="AC354" s="150"/>
      <c r="AD354" s="150"/>
      <c r="AE354" s="150"/>
      <c r="AF354" s="150"/>
      <c r="AG354" s="150"/>
      <c r="AH354" s="150"/>
      <c r="AI354" s="150"/>
      <c r="AJ354" s="150"/>
      <c r="AK354" s="150"/>
      <c r="AL354" s="150"/>
      <c r="AM354" s="150"/>
      <c r="AN354" s="150"/>
      <c r="AO354" s="150"/>
      <c r="AP354" s="150"/>
      <c r="AQ354" s="150"/>
      <c r="AR354" s="150"/>
      <c r="AS354" s="150"/>
      <c r="AT354" s="150"/>
      <c r="AU354" s="150"/>
      <c r="AV354" s="150"/>
      <c r="BA354" s="150"/>
      <c r="BB354" s="151"/>
      <c r="BC354" s="151"/>
      <c r="BD354" s="152"/>
    </row>
    <row r="355" spans="5:56" ht="15.75" customHeight="1" x14ac:dyDescent="0.2">
      <c r="E355" s="150"/>
      <c r="F355" s="150"/>
      <c r="G355" s="150"/>
      <c r="H355" s="150"/>
      <c r="I355" s="150"/>
      <c r="J355" s="150"/>
      <c r="K355" s="150"/>
      <c r="L355" s="150"/>
      <c r="M355" s="150"/>
      <c r="N355" s="150"/>
      <c r="O355" s="150"/>
      <c r="P355" s="150"/>
      <c r="Q355" s="150"/>
      <c r="R355" s="150"/>
      <c r="S355" s="150"/>
      <c r="T355" s="150"/>
      <c r="U355" s="150"/>
      <c r="V355" s="150"/>
      <c r="W355" s="150"/>
      <c r="X355" s="150"/>
      <c r="Y355" s="150"/>
      <c r="Z355" s="150"/>
      <c r="AA355" s="150"/>
      <c r="AB355" s="150"/>
      <c r="AC355" s="150"/>
      <c r="AD355" s="150"/>
      <c r="AE355" s="150"/>
      <c r="AF355" s="150"/>
      <c r="AG355" s="150"/>
      <c r="AH355" s="150"/>
      <c r="AI355" s="150"/>
      <c r="AJ355" s="150"/>
      <c r="AK355" s="150"/>
      <c r="AL355" s="150"/>
      <c r="AM355" s="150"/>
      <c r="AN355" s="150"/>
      <c r="AO355" s="150"/>
      <c r="AP355" s="150"/>
      <c r="AQ355" s="150"/>
      <c r="AR355" s="150"/>
      <c r="AS355" s="150"/>
      <c r="AT355" s="150"/>
      <c r="AU355" s="150"/>
      <c r="AV355" s="150"/>
      <c r="BA355" s="150"/>
      <c r="BB355" s="151"/>
      <c r="BC355" s="151"/>
      <c r="BD355" s="152"/>
    </row>
    <row r="356" spans="5:56" ht="15.75" customHeight="1" x14ac:dyDescent="0.2">
      <c r="E356" s="150"/>
      <c r="F356" s="150"/>
      <c r="G356" s="150"/>
      <c r="H356" s="150"/>
      <c r="I356" s="150"/>
      <c r="J356" s="150"/>
      <c r="K356" s="150"/>
      <c r="L356" s="150"/>
      <c r="M356" s="150"/>
      <c r="N356" s="150"/>
      <c r="O356" s="150"/>
      <c r="P356" s="150"/>
      <c r="Q356" s="150"/>
      <c r="R356" s="150"/>
      <c r="S356" s="150"/>
      <c r="T356" s="150"/>
      <c r="U356" s="150"/>
      <c r="V356" s="150"/>
      <c r="W356" s="150"/>
      <c r="X356" s="150"/>
      <c r="Y356" s="150"/>
      <c r="Z356" s="150"/>
      <c r="AA356" s="150"/>
      <c r="AB356" s="150"/>
      <c r="AC356" s="150"/>
      <c r="AD356" s="150"/>
      <c r="AE356" s="150"/>
      <c r="AF356" s="150"/>
      <c r="AG356" s="150"/>
      <c r="AH356" s="150"/>
      <c r="AI356" s="150"/>
      <c r="AJ356" s="150"/>
      <c r="AK356" s="150"/>
      <c r="AL356" s="150"/>
      <c r="AM356" s="150"/>
      <c r="AN356" s="150"/>
      <c r="AO356" s="150"/>
      <c r="AP356" s="150"/>
      <c r="AQ356" s="150"/>
      <c r="AR356" s="150"/>
      <c r="AS356" s="150"/>
      <c r="AT356" s="150"/>
      <c r="AU356" s="150"/>
      <c r="AV356" s="150"/>
      <c r="BA356" s="150"/>
      <c r="BB356" s="151"/>
      <c r="BC356" s="151"/>
      <c r="BD356" s="152"/>
    </row>
    <row r="357" spans="5:56" ht="15.75" customHeight="1" x14ac:dyDescent="0.2">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c r="AA357" s="150"/>
      <c r="AB357" s="150"/>
      <c r="AC357" s="150"/>
      <c r="AD357" s="150"/>
      <c r="AE357" s="150"/>
      <c r="AF357" s="150"/>
      <c r="AG357" s="150"/>
      <c r="AH357" s="150"/>
      <c r="AI357" s="150"/>
      <c r="AJ357" s="150"/>
      <c r="AK357" s="150"/>
      <c r="AL357" s="150"/>
      <c r="AM357" s="150"/>
      <c r="AN357" s="150"/>
      <c r="AO357" s="150"/>
      <c r="AP357" s="150"/>
      <c r="AQ357" s="150"/>
      <c r="AR357" s="150"/>
      <c r="AS357" s="150"/>
      <c r="AT357" s="150"/>
      <c r="AU357" s="150"/>
      <c r="AV357" s="150"/>
      <c r="BA357" s="150"/>
      <c r="BB357" s="151"/>
      <c r="BC357" s="151"/>
      <c r="BD357" s="152"/>
    </row>
    <row r="358" spans="5:56" ht="15.75" customHeight="1" x14ac:dyDescent="0.2">
      <c r="E358" s="150"/>
      <c r="F358" s="150"/>
      <c r="G358" s="150"/>
      <c r="H358" s="150"/>
      <c r="I358" s="150"/>
      <c r="J358" s="150"/>
      <c r="K358" s="150"/>
      <c r="L358" s="150"/>
      <c r="M358" s="150"/>
      <c r="N358" s="150"/>
      <c r="O358" s="150"/>
      <c r="P358" s="150"/>
      <c r="Q358" s="150"/>
      <c r="R358" s="150"/>
      <c r="S358" s="150"/>
      <c r="T358" s="150"/>
      <c r="U358" s="150"/>
      <c r="V358" s="150"/>
      <c r="W358" s="150"/>
      <c r="X358" s="150"/>
      <c r="Y358" s="150"/>
      <c r="Z358" s="150"/>
      <c r="AA358" s="150"/>
      <c r="AB358" s="150"/>
      <c r="AC358" s="150"/>
      <c r="AD358" s="150"/>
      <c r="AE358" s="150"/>
      <c r="AF358" s="150"/>
      <c r="AG358" s="150"/>
      <c r="AH358" s="150"/>
      <c r="AI358" s="150"/>
      <c r="AJ358" s="150"/>
      <c r="AK358" s="150"/>
      <c r="AL358" s="150"/>
      <c r="AM358" s="150"/>
      <c r="AN358" s="150"/>
      <c r="AO358" s="150"/>
      <c r="AP358" s="150"/>
      <c r="AQ358" s="150"/>
      <c r="AR358" s="150"/>
      <c r="AS358" s="150"/>
      <c r="AT358" s="150"/>
      <c r="AU358" s="150"/>
      <c r="AV358" s="150"/>
      <c r="BA358" s="150"/>
      <c r="BB358" s="151"/>
      <c r="BC358" s="151"/>
      <c r="BD358" s="152"/>
    </row>
    <row r="359" spans="5:56" ht="15.75" customHeight="1" x14ac:dyDescent="0.2">
      <c r="E359" s="150"/>
      <c r="F359" s="150"/>
      <c r="G359" s="150"/>
      <c r="H359" s="150"/>
      <c r="I359" s="150"/>
      <c r="J359" s="150"/>
      <c r="K359" s="150"/>
      <c r="L359" s="150"/>
      <c r="M359" s="150"/>
      <c r="N359" s="150"/>
      <c r="O359" s="150"/>
      <c r="P359" s="150"/>
      <c r="Q359" s="150"/>
      <c r="R359" s="150"/>
      <c r="S359" s="150"/>
      <c r="T359" s="150"/>
      <c r="U359" s="150"/>
      <c r="V359" s="150"/>
      <c r="W359" s="150"/>
      <c r="X359" s="150"/>
      <c r="Y359" s="150"/>
      <c r="Z359" s="150"/>
      <c r="AA359" s="150"/>
      <c r="AB359" s="150"/>
      <c r="AC359" s="150"/>
      <c r="AD359" s="150"/>
      <c r="AE359" s="150"/>
      <c r="AF359" s="150"/>
      <c r="AG359" s="150"/>
      <c r="AH359" s="150"/>
      <c r="AI359" s="150"/>
      <c r="AJ359" s="150"/>
      <c r="AK359" s="150"/>
      <c r="AL359" s="150"/>
      <c r="AM359" s="150"/>
      <c r="AN359" s="150"/>
      <c r="AO359" s="150"/>
      <c r="AP359" s="150"/>
      <c r="AQ359" s="150"/>
      <c r="AR359" s="150"/>
      <c r="AS359" s="150"/>
      <c r="AT359" s="150"/>
      <c r="AU359" s="150"/>
      <c r="AV359" s="150"/>
      <c r="BA359" s="150"/>
      <c r="BB359" s="151"/>
      <c r="BC359" s="151"/>
      <c r="BD359" s="152"/>
    </row>
    <row r="360" spans="5:56" ht="15.75" customHeight="1" x14ac:dyDescent="0.2">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c r="AA360" s="150"/>
      <c r="AB360" s="150"/>
      <c r="AC360" s="150"/>
      <c r="AD360" s="150"/>
      <c r="AE360" s="150"/>
      <c r="AF360" s="150"/>
      <c r="AG360" s="150"/>
      <c r="AH360" s="150"/>
      <c r="AI360" s="150"/>
      <c r="AJ360" s="150"/>
      <c r="AK360" s="150"/>
      <c r="AL360" s="150"/>
      <c r="AM360" s="150"/>
      <c r="AN360" s="150"/>
      <c r="AO360" s="150"/>
      <c r="AP360" s="150"/>
      <c r="AQ360" s="150"/>
      <c r="AR360" s="150"/>
      <c r="AS360" s="150"/>
      <c r="AT360" s="150"/>
      <c r="AU360" s="150"/>
      <c r="AV360" s="150"/>
      <c r="BA360" s="150"/>
      <c r="BB360" s="151"/>
      <c r="BC360" s="151"/>
      <c r="BD360" s="152"/>
    </row>
    <row r="361" spans="5:56" ht="15.75" customHeight="1" x14ac:dyDescent="0.2">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c r="AA361" s="150"/>
      <c r="AB361" s="150"/>
      <c r="AC361" s="150"/>
      <c r="AD361" s="150"/>
      <c r="AE361" s="150"/>
      <c r="AF361" s="150"/>
      <c r="AG361" s="150"/>
      <c r="AH361" s="150"/>
      <c r="AI361" s="150"/>
      <c r="AJ361" s="150"/>
      <c r="AK361" s="150"/>
      <c r="AL361" s="150"/>
      <c r="AM361" s="150"/>
      <c r="AN361" s="150"/>
      <c r="AO361" s="150"/>
      <c r="AP361" s="150"/>
      <c r="AQ361" s="150"/>
      <c r="AR361" s="150"/>
      <c r="AS361" s="150"/>
      <c r="AT361" s="150"/>
      <c r="AU361" s="150"/>
      <c r="AV361" s="150"/>
      <c r="BA361" s="150"/>
      <c r="BB361" s="151"/>
      <c r="BC361" s="151"/>
      <c r="BD361" s="152"/>
    </row>
    <row r="362" spans="5:56" ht="15.75" customHeight="1" x14ac:dyDescent="0.2">
      <c r="E362" s="150"/>
      <c r="F362" s="150"/>
      <c r="G362" s="150"/>
      <c r="H362" s="150"/>
      <c r="I362" s="150"/>
      <c r="J362" s="150"/>
      <c r="K362" s="150"/>
      <c r="L362" s="150"/>
      <c r="M362" s="150"/>
      <c r="N362" s="150"/>
      <c r="O362" s="150"/>
      <c r="P362" s="150"/>
      <c r="Q362" s="150"/>
      <c r="R362" s="150"/>
      <c r="S362" s="150"/>
      <c r="T362" s="150"/>
      <c r="U362" s="150"/>
      <c r="V362" s="150"/>
      <c r="W362" s="150"/>
      <c r="X362" s="150"/>
      <c r="Y362" s="150"/>
      <c r="Z362" s="150"/>
      <c r="AA362" s="150"/>
      <c r="AB362" s="150"/>
      <c r="AC362" s="150"/>
      <c r="AD362" s="150"/>
      <c r="AE362" s="150"/>
      <c r="AF362" s="150"/>
      <c r="AG362" s="150"/>
      <c r="AH362" s="150"/>
      <c r="AI362" s="150"/>
      <c r="AJ362" s="150"/>
      <c r="AK362" s="150"/>
      <c r="AL362" s="150"/>
      <c r="AM362" s="150"/>
      <c r="AN362" s="150"/>
      <c r="AO362" s="150"/>
      <c r="AP362" s="150"/>
      <c r="AQ362" s="150"/>
      <c r="AR362" s="150"/>
      <c r="AS362" s="150"/>
      <c r="AT362" s="150"/>
      <c r="AU362" s="150"/>
      <c r="AV362" s="150"/>
      <c r="BA362" s="150"/>
      <c r="BB362" s="151"/>
      <c r="BC362" s="151"/>
      <c r="BD362" s="152"/>
    </row>
    <row r="363" spans="5:56" ht="15.75" customHeight="1" x14ac:dyDescent="0.2">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c r="AA363" s="150"/>
      <c r="AB363" s="150"/>
      <c r="AC363" s="150"/>
      <c r="AD363" s="150"/>
      <c r="AE363" s="150"/>
      <c r="AF363" s="150"/>
      <c r="AG363" s="150"/>
      <c r="AH363" s="150"/>
      <c r="AI363" s="150"/>
      <c r="AJ363" s="150"/>
      <c r="AK363" s="150"/>
      <c r="AL363" s="150"/>
      <c r="AM363" s="150"/>
      <c r="AN363" s="150"/>
      <c r="AO363" s="150"/>
      <c r="AP363" s="150"/>
      <c r="AQ363" s="150"/>
      <c r="AR363" s="150"/>
      <c r="AS363" s="150"/>
      <c r="AT363" s="150"/>
      <c r="AU363" s="150"/>
      <c r="AV363" s="150"/>
      <c r="BA363" s="150"/>
      <c r="BB363" s="151"/>
      <c r="BC363" s="151"/>
      <c r="BD363" s="152"/>
    </row>
    <row r="364" spans="5:56" ht="15.75" customHeight="1" x14ac:dyDescent="0.2">
      <c r="E364" s="150"/>
      <c r="F364" s="150"/>
      <c r="G364" s="150"/>
      <c r="H364" s="150"/>
      <c r="I364" s="150"/>
      <c r="J364" s="150"/>
      <c r="K364" s="150"/>
      <c r="L364" s="150"/>
      <c r="M364" s="150"/>
      <c r="N364" s="150"/>
      <c r="O364" s="150"/>
      <c r="P364" s="150"/>
      <c r="Q364" s="150"/>
      <c r="R364" s="150"/>
      <c r="S364" s="150"/>
      <c r="T364" s="150"/>
      <c r="U364" s="150"/>
      <c r="V364" s="150"/>
      <c r="W364" s="150"/>
      <c r="X364" s="150"/>
      <c r="Y364" s="150"/>
      <c r="Z364" s="150"/>
      <c r="AA364" s="150"/>
      <c r="AB364" s="150"/>
      <c r="AC364" s="150"/>
      <c r="AD364" s="150"/>
      <c r="AE364" s="150"/>
      <c r="AF364" s="150"/>
      <c r="AG364" s="150"/>
      <c r="AH364" s="150"/>
      <c r="AI364" s="150"/>
      <c r="AJ364" s="150"/>
      <c r="AK364" s="150"/>
      <c r="AL364" s="150"/>
      <c r="AM364" s="150"/>
      <c r="AN364" s="150"/>
      <c r="AO364" s="150"/>
      <c r="AP364" s="150"/>
      <c r="AQ364" s="150"/>
      <c r="AR364" s="150"/>
      <c r="AS364" s="150"/>
      <c r="AT364" s="150"/>
      <c r="AU364" s="150"/>
      <c r="AV364" s="150"/>
      <c r="BA364" s="150"/>
      <c r="BB364" s="151"/>
      <c r="BC364" s="151"/>
      <c r="BD364" s="152"/>
    </row>
    <row r="365" spans="5:56" ht="15.75" customHeight="1" x14ac:dyDescent="0.2">
      <c r="E365" s="150"/>
      <c r="F365" s="150"/>
      <c r="G365" s="150"/>
      <c r="H365" s="150"/>
      <c r="I365" s="150"/>
      <c r="J365" s="150"/>
      <c r="K365" s="150"/>
      <c r="L365" s="150"/>
      <c r="M365" s="150"/>
      <c r="N365" s="150"/>
      <c r="O365" s="150"/>
      <c r="P365" s="150"/>
      <c r="Q365" s="150"/>
      <c r="R365" s="150"/>
      <c r="S365" s="150"/>
      <c r="T365" s="150"/>
      <c r="U365" s="150"/>
      <c r="V365" s="150"/>
      <c r="W365" s="150"/>
      <c r="X365" s="150"/>
      <c r="Y365" s="150"/>
      <c r="Z365" s="150"/>
      <c r="AA365" s="150"/>
      <c r="AB365" s="150"/>
      <c r="AC365" s="150"/>
      <c r="AD365" s="150"/>
      <c r="AE365" s="150"/>
      <c r="AF365" s="150"/>
      <c r="AG365" s="150"/>
      <c r="AH365" s="150"/>
      <c r="AI365" s="150"/>
      <c r="AJ365" s="150"/>
      <c r="AK365" s="150"/>
      <c r="AL365" s="150"/>
      <c r="AM365" s="150"/>
      <c r="AN365" s="150"/>
      <c r="AO365" s="150"/>
      <c r="AP365" s="150"/>
      <c r="AQ365" s="150"/>
      <c r="AR365" s="150"/>
      <c r="AS365" s="150"/>
      <c r="AT365" s="150"/>
      <c r="AU365" s="150"/>
      <c r="AV365" s="150"/>
      <c r="BA365" s="150"/>
      <c r="BB365" s="151"/>
      <c r="BC365" s="151"/>
      <c r="BD365" s="152"/>
    </row>
    <row r="366" spans="5:56" ht="15.75" customHeight="1" x14ac:dyDescent="0.2">
      <c r="E366" s="150"/>
      <c r="F366" s="150"/>
      <c r="G366" s="150"/>
      <c r="H366" s="150"/>
      <c r="I366" s="150"/>
      <c r="J366" s="150"/>
      <c r="K366" s="150"/>
      <c r="L366" s="150"/>
      <c r="M366" s="150"/>
      <c r="N366" s="150"/>
      <c r="O366" s="150"/>
      <c r="P366" s="150"/>
      <c r="Q366" s="150"/>
      <c r="R366" s="150"/>
      <c r="S366" s="150"/>
      <c r="T366" s="150"/>
      <c r="U366" s="150"/>
      <c r="V366" s="150"/>
      <c r="W366" s="150"/>
      <c r="X366" s="150"/>
      <c r="Y366" s="150"/>
      <c r="Z366" s="150"/>
      <c r="AA366" s="150"/>
      <c r="AB366" s="150"/>
      <c r="AC366" s="150"/>
      <c r="AD366" s="150"/>
      <c r="AE366" s="150"/>
      <c r="AF366" s="150"/>
      <c r="AG366" s="150"/>
      <c r="AH366" s="150"/>
      <c r="AI366" s="150"/>
      <c r="AJ366" s="150"/>
      <c r="AK366" s="150"/>
      <c r="AL366" s="150"/>
      <c r="AM366" s="150"/>
      <c r="AN366" s="150"/>
      <c r="AO366" s="150"/>
      <c r="AP366" s="150"/>
      <c r="AQ366" s="150"/>
      <c r="AR366" s="150"/>
      <c r="AS366" s="150"/>
      <c r="AT366" s="150"/>
      <c r="AU366" s="150"/>
      <c r="AV366" s="150"/>
      <c r="BA366" s="150"/>
      <c r="BB366" s="151"/>
      <c r="BC366" s="151"/>
      <c r="BD366" s="152"/>
    </row>
    <row r="367" spans="5:56" ht="15.75" customHeight="1" x14ac:dyDescent="0.2">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c r="AA367" s="150"/>
      <c r="AB367" s="150"/>
      <c r="AC367" s="150"/>
      <c r="AD367" s="150"/>
      <c r="AE367" s="150"/>
      <c r="AF367" s="150"/>
      <c r="AG367" s="150"/>
      <c r="AH367" s="150"/>
      <c r="AI367" s="150"/>
      <c r="AJ367" s="150"/>
      <c r="AK367" s="150"/>
      <c r="AL367" s="150"/>
      <c r="AM367" s="150"/>
      <c r="AN367" s="150"/>
      <c r="AO367" s="150"/>
      <c r="AP367" s="150"/>
      <c r="AQ367" s="150"/>
      <c r="AR367" s="150"/>
      <c r="AS367" s="150"/>
      <c r="AT367" s="150"/>
      <c r="AU367" s="150"/>
      <c r="AV367" s="150"/>
      <c r="BA367" s="150"/>
      <c r="BB367" s="151"/>
      <c r="BC367" s="151"/>
      <c r="BD367" s="152"/>
    </row>
    <row r="368" spans="5:56" ht="15.75" customHeight="1" x14ac:dyDescent="0.2">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c r="AA368" s="150"/>
      <c r="AB368" s="150"/>
      <c r="AC368" s="150"/>
      <c r="AD368" s="150"/>
      <c r="AE368" s="150"/>
      <c r="AF368" s="150"/>
      <c r="AG368" s="150"/>
      <c r="AH368" s="150"/>
      <c r="AI368" s="150"/>
      <c r="AJ368" s="150"/>
      <c r="AK368" s="150"/>
      <c r="AL368" s="150"/>
      <c r="AM368" s="150"/>
      <c r="AN368" s="150"/>
      <c r="AO368" s="150"/>
      <c r="AP368" s="150"/>
      <c r="AQ368" s="150"/>
      <c r="AR368" s="150"/>
      <c r="AS368" s="150"/>
      <c r="AT368" s="150"/>
      <c r="AU368" s="150"/>
      <c r="AV368" s="150"/>
      <c r="BA368" s="150"/>
      <c r="BB368" s="151"/>
      <c r="BC368" s="151"/>
      <c r="BD368" s="152"/>
    </row>
    <row r="369" spans="5:56" ht="15.75" customHeight="1" x14ac:dyDescent="0.2">
      <c r="E369" s="150"/>
      <c r="F369" s="150"/>
      <c r="G369" s="150"/>
      <c r="H369" s="150"/>
      <c r="I369" s="150"/>
      <c r="J369" s="150"/>
      <c r="K369" s="150"/>
      <c r="L369" s="150"/>
      <c r="M369" s="150"/>
      <c r="N369" s="150"/>
      <c r="O369" s="150"/>
      <c r="P369" s="150"/>
      <c r="Q369" s="150"/>
      <c r="R369" s="150"/>
      <c r="S369" s="150"/>
      <c r="T369" s="150"/>
      <c r="U369" s="150"/>
      <c r="V369" s="150"/>
      <c r="W369" s="150"/>
      <c r="X369" s="150"/>
      <c r="Y369" s="150"/>
      <c r="Z369" s="150"/>
      <c r="AA369" s="150"/>
      <c r="AB369" s="150"/>
      <c r="AC369" s="150"/>
      <c r="AD369" s="150"/>
      <c r="AE369" s="150"/>
      <c r="AF369" s="150"/>
      <c r="AG369" s="150"/>
      <c r="AH369" s="150"/>
      <c r="AI369" s="150"/>
      <c r="AJ369" s="150"/>
      <c r="AK369" s="150"/>
      <c r="AL369" s="150"/>
      <c r="AM369" s="150"/>
      <c r="AN369" s="150"/>
      <c r="AO369" s="150"/>
      <c r="AP369" s="150"/>
      <c r="AQ369" s="150"/>
      <c r="AR369" s="150"/>
      <c r="AS369" s="150"/>
      <c r="AT369" s="150"/>
      <c r="AU369" s="150"/>
      <c r="AV369" s="150"/>
      <c r="BA369" s="150"/>
      <c r="BB369" s="151"/>
      <c r="BC369" s="151"/>
      <c r="BD369" s="152"/>
    </row>
    <row r="370" spans="5:56" ht="15.75" customHeight="1" x14ac:dyDescent="0.2">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c r="AA370" s="150"/>
      <c r="AB370" s="150"/>
      <c r="AC370" s="150"/>
      <c r="AD370" s="150"/>
      <c r="AE370" s="150"/>
      <c r="AF370" s="150"/>
      <c r="AG370" s="150"/>
      <c r="AH370" s="150"/>
      <c r="AI370" s="150"/>
      <c r="AJ370" s="150"/>
      <c r="AK370" s="150"/>
      <c r="AL370" s="150"/>
      <c r="AM370" s="150"/>
      <c r="AN370" s="150"/>
      <c r="AO370" s="150"/>
      <c r="AP370" s="150"/>
      <c r="AQ370" s="150"/>
      <c r="AR370" s="150"/>
      <c r="AS370" s="150"/>
      <c r="AT370" s="150"/>
      <c r="AU370" s="150"/>
      <c r="AV370" s="150"/>
      <c r="BA370" s="150"/>
      <c r="BB370" s="151"/>
      <c r="BC370" s="151"/>
      <c r="BD370" s="152"/>
    </row>
    <row r="371" spans="5:56" ht="15.75" customHeight="1" x14ac:dyDescent="0.2">
      <c r="E371" s="150"/>
      <c r="F371" s="150"/>
      <c r="G371" s="150"/>
      <c r="H371" s="150"/>
      <c r="I371" s="150"/>
      <c r="J371" s="150"/>
      <c r="K371" s="150"/>
      <c r="L371" s="150"/>
      <c r="M371" s="150"/>
      <c r="N371" s="150"/>
      <c r="O371" s="150"/>
      <c r="P371" s="150"/>
      <c r="Q371" s="150"/>
      <c r="R371" s="150"/>
      <c r="S371" s="150"/>
      <c r="T371" s="150"/>
      <c r="U371" s="150"/>
      <c r="V371" s="150"/>
      <c r="W371" s="150"/>
      <c r="X371" s="150"/>
      <c r="Y371" s="150"/>
      <c r="Z371" s="150"/>
      <c r="AA371" s="150"/>
      <c r="AB371" s="150"/>
      <c r="AC371" s="150"/>
      <c r="AD371" s="150"/>
      <c r="AE371" s="150"/>
      <c r="AF371" s="150"/>
      <c r="AG371" s="150"/>
      <c r="AH371" s="150"/>
      <c r="AI371" s="150"/>
      <c r="AJ371" s="150"/>
      <c r="AK371" s="150"/>
      <c r="AL371" s="150"/>
      <c r="AM371" s="150"/>
      <c r="AN371" s="150"/>
      <c r="AO371" s="150"/>
      <c r="AP371" s="150"/>
      <c r="AQ371" s="150"/>
      <c r="AR371" s="150"/>
      <c r="AS371" s="150"/>
      <c r="AT371" s="150"/>
      <c r="AU371" s="150"/>
      <c r="AV371" s="150"/>
      <c r="BA371" s="150"/>
      <c r="BB371" s="151"/>
      <c r="BC371" s="151"/>
      <c r="BD371" s="152"/>
    </row>
    <row r="372" spans="5:56" ht="15.75" customHeight="1" x14ac:dyDescent="0.2">
      <c r="E372" s="150"/>
      <c r="F372" s="150"/>
      <c r="G372" s="150"/>
      <c r="H372" s="150"/>
      <c r="I372" s="150"/>
      <c r="J372" s="150"/>
      <c r="K372" s="150"/>
      <c r="L372" s="150"/>
      <c r="M372" s="150"/>
      <c r="N372" s="150"/>
      <c r="O372" s="150"/>
      <c r="P372" s="150"/>
      <c r="Q372" s="150"/>
      <c r="R372" s="150"/>
      <c r="S372" s="150"/>
      <c r="T372" s="150"/>
      <c r="U372" s="150"/>
      <c r="V372" s="150"/>
      <c r="W372" s="150"/>
      <c r="X372" s="150"/>
      <c r="Y372" s="150"/>
      <c r="Z372" s="150"/>
      <c r="AA372" s="150"/>
      <c r="AB372" s="150"/>
      <c r="AC372" s="150"/>
      <c r="AD372" s="150"/>
      <c r="AE372" s="150"/>
      <c r="AF372" s="150"/>
      <c r="AG372" s="150"/>
      <c r="AH372" s="150"/>
      <c r="AI372" s="150"/>
      <c r="AJ372" s="150"/>
      <c r="AK372" s="150"/>
      <c r="AL372" s="150"/>
      <c r="AM372" s="150"/>
      <c r="AN372" s="150"/>
      <c r="AO372" s="150"/>
      <c r="AP372" s="150"/>
      <c r="AQ372" s="150"/>
      <c r="AR372" s="150"/>
      <c r="AS372" s="150"/>
      <c r="AT372" s="150"/>
      <c r="AU372" s="150"/>
      <c r="AV372" s="150"/>
      <c r="BA372" s="150"/>
      <c r="BB372" s="151"/>
      <c r="BC372" s="151"/>
      <c r="BD372" s="152"/>
    </row>
    <row r="373" spans="5:56" ht="15.75" customHeight="1" x14ac:dyDescent="0.2">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c r="AA373" s="150"/>
      <c r="AB373" s="150"/>
      <c r="AC373" s="150"/>
      <c r="AD373" s="150"/>
      <c r="AE373" s="150"/>
      <c r="AF373" s="150"/>
      <c r="AG373" s="150"/>
      <c r="AH373" s="150"/>
      <c r="AI373" s="150"/>
      <c r="AJ373" s="150"/>
      <c r="AK373" s="150"/>
      <c r="AL373" s="150"/>
      <c r="AM373" s="150"/>
      <c r="AN373" s="150"/>
      <c r="AO373" s="150"/>
      <c r="AP373" s="150"/>
      <c r="AQ373" s="150"/>
      <c r="AR373" s="150"/>
      <c r="AS373" s="150"/>
      <c r="AT373" s="150"/>
      <c r="AU373" s="150"/>
      <c r="AV373" s="150"/>
      <c r="BA373" s="150"/>
      <c r="BB373" s="151"/>
      <c r="BC373" s="151"/>
      <c r="BD373" s="152"/>
    </row>
    <row r="374" spans="5:56" ht="15.75" customHeight="1" x14ac:dyDescent="0.2">
      <c r="E374" s="150"/>
      <c r="F374" s="150"/>
      <c r="G374" s="150"/>
      <c r="H374" s="150"/>
      <c r="I374" s="150"/>
      <c r="J374" s="150"/>
      <c r="K374" s="150"/>
      <c r="L374" s="150"/>
      <c r="M374" s="150"/>
      <c r="N374" s="150"/>
      <c r="O374" s="150"/>
      <c r="P374" s="150"/>
      <c r="Q374" s="150"/>
      <c r="R374" s="150"/>
      <c r="S374" s="150"/>
      <c r="T374" s="150"/>
      <c r="U374" s="150"/>
      <c r="V374" s="150"/>
      <c r="W374" s="150"/>
      <c r="X374" s="150"/>
      <c r="Y374" s="150"/>
      <c r="Z374" s="150"/>
      <c r="AA374" s="150"/>
      <c r="AB374" s="150"/>
      <c r="AC374" s="150"/>
      <c r="AD374" s="150"/>
      <c r="AE374" s="150"/>
      <c r="AF374" s="150"/>
      <c r="AG374" s="150"/>
      <c r="AH374" s="150"/>
      <c r="AI374" s="150"/>
      <c r="AJ374" s="150"/>
      <c r="AK374" s="150"/>
      <c r="AL374" s="150"/>
      <c r="AM374" s="150"/>
      <c r="AN374" s="150"/>
      <c r="AO374" s="150"/>
      <c r="AP374" s="150"/>
      <c r="AQ374" s="150"/>
      <c r="AR374" s="150"/>
      <c r="AS374" s="150"/>
      <c r="AT374" s="150"/>
      <c r="AU374" s="150"/>
      <c r="AV374" s="150"/>
      <c r="BA374" s="150"/>
      <c r="BB374" s="151"/>
      <c r="BC374" s="151"/>
      <c r="BD374" s="152"/>
    </row>
    <row r="375" spans="5:56" ht="15.75" customHeight="1" x14ac:dyDescent="0.2">
      <c r="E375" s="150"/>
      <c r="F375" s="150"/>
      <c r="G375" s="150"/>
      <c r="H375" s="150"/>
      <c r="I375" s="150"/>
      <c r="J375" s="150"/>
      <c r="K375" s="150"/>
      <c r="L375" s="150"/>
      <c r="M375" s="150"/>
      <c r="N375" s="150"/>
      <c r="O375" s="150"/>
      <c r="P375" s="150"/>
      <c r="Q375" s="150"/>
      <c r="R375" s="150"/>
      <c r="S375" s="150"/>
      <c r="T375" s="150"/>
      <c r="U375" s="150"/>
      <c r="V375" s="150"/>
      <c r="W375" s="150"/>
      <c r="X375" s="150"/>
      <c r="Y375" s="150"/>
      <c r="Z375" s="150"/>
      <c r="AA375" s="150"/>
      <c r="AB375" s="150"/>
      <c r="AC375" s="150"/>
      <c r="AD375" s="150"/>
      <c r="AE375" s="150"/>
      <c r="AF375" s="150"/>
      <c r="AG375" s="150"/>
      <c r="AH375" s="150"/>
      <c r="AI375" s="150"/>
      <c r="AJ375" s="150"/>
      <c r="AK375" s="150"/>
      <c r="AL375" s="150"/>
      <c r="AM375" s="150"/>
      <c r="AN375" s="150"/>
      <c r="AO375" s="150"/>
      <c r="AP375" s="150"/>
      <c r="AQ375" s="150"/>
      <c r="AR375" s="150"/>
      <c r="AS375" s="150"/>
      <c r="AT375" s="150"/>
      <c r="AU375" s="150"/>
      <c r="AV375" s="150"/>
      <c r="BA375" s="150"/>
      <c r="BB375" s="151"/>
      <c r="BC375" s="151"/>
      <c r="BD375" s="152"/>
    </row>
    <row r="376" spans="5:56" ht="15.75" customHeight="1" x14ac:dyDescent="0.2">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c r="AA376" s="150"/>
      <c r="AB376" s="150"/>
      <c r="AC376" s="150"/>
      <c r="AD376" s="150"/>
      <c r="AE376" s="150"/>
      <c r="AF376" s="150"/>
      <c r="AG376" s="150"/>
      <c r="AH376" s="150"/>
      <c r="AI376" s="150"/>
      <c r="AJ376" s="150"/>
      <c r="AK376" s="150"/>
      <c r="AL376" s="150"/>
      <c r="AM376" s="150"/>
      <c r="AN376" s="150"/>
      <c r="AO376" s="150"/>
      <c r="AP376" s="150"/>
      <c r="AQ376" s="150"/>
      <c r="AR376" s="150"/>
      <c r="AS376" s="150"/>
      <c r="AT376" s="150"/>
      <c r="AU376" s="150"/>
      <c r="AV376" s="150"/>
      <c r="BA376" s="150"/>
      <c r="BB376" s="151"/>
      <c r="BC376" s="151"/>
      <c r="BD376" s="152"/>
    </row>
    <row r="377" spans="5:56" ht="15.75" customHeight="1" x14ac:dyDescent="0.2">
      <c r="E377" s="150"/>
      <c r="F377" s="150"/>
      <c r="G377" s="150"/>
      <c r="H377" s="150"/>
      <c r="I377" s="150"/>
      <c r="J377" s="150"/>
      <c r="K377" s="150"/>
      <c r="L377" s="150"/>
      <c r="M377" s="150"/>
      <c r="N377" s="150"/>
      <c r="O377" s="150"/>
      <c r="P377" s="150"/>
      <c r="Q377" s="150"/>
      <c r="R377" s="150"/>
      <c r="S377" s="150"/>
      <c r="T377" s="150"/>
      <c r="U377" s="150"/>
      <c r="V377" s="150"/>
      <c r="W377" s="150"/>
      <c r="X377" s="150"/>
      <c r="Y377" s="150"/>
      <c r="Z377" s="150"/>
      <c r="AA377" s="150"/>
      <c r="AB377" s="150"/>
      <c r="AC377" s="150"/>
      <c r="AD377" s="150"/>
      <c r="AE377" s="150"/>
      <c r="AF377" s="150"/>
      <c r="AG377" s="150"/>
      <c r="AH377" s="150"/>
      <c r="AI377" s="150"/>
      <c r="AJ377" s="150"/>
      <c r="AK377" s="150"/>
      <c r="AL377" s="150"/>
      <c r="AM377" s="150"/>
      <c r="AN377" s="150"/>
      <c r="AO377" s="150"/>
      <c r="AP377" s="150"/>
      <c r="AQ377" s="150"/>
      <c r="AR377" s="150"/>
      <c r="AS377" s="150"/>
      <c r="AT377" s="150"/>
      <c r="AU377" s="150"/>
      <c r="AV377" s="150"/>
      <c r="BA377" s="150"/>
      <c r="BB377" s="151"/>
      <c r="BC377" s="151"/>
      <c r="BD377" s="152"/>
    </row>
    <row r="378" spans="5:56" ht="15.75" customHeight="1" x14ac:dyDescent="0.2">
      <c r="E378" s="150"/>
      <c r="F378" s="150"/>
      <c r="G378" s="150"/>
      <c r="H378" s="150"/>
      <c r="I378" s="150"/>
      <c r="J378" s="150"/>
      <c r="K378" s="150"/>
      <c r="L378" s="150"/>
      <c r="M378" s="150"/>
      <c r="N378" s="150"/>
      <c r="O378" s="150"/>
      <c r="P378" s="150"/>
      <c r="Q378" s="150"/>
      <c r="R378" s="150"/>
      <c r="S378" s="150"/>
      <c r="T378" s="150"/>
      <c r="U378" s="150"/>
      <c r="V378" s="150"/>
      <c r="W378" s="150"/>
      <c r="X378" s="150"/>
      <c r="Y378" s="150"/>
      <c r="Z378" s="150"/>
      <c r="AA378" s="150"/>
      <c r="AB378" s="150"/>
      <c r="AC378" s="150"/>
      <c r="AD378" s="150"/>
      <c r="AE378" s="150"/>
      <c r="AF378" s="150"/>
      <c r="AG378" s="150"/>
      <c r="AH378" s="150"/>
      <c r="AI378" s="150"/>
      <c r="AJ378" s="150"/>
      <c r="AK378" s="150"/>
      <c r="AL378" s="150"/>
      <c r="AM378" s="150"/>
      <c r="AN378" s="150"/>
      <c r="AO378" s="150"/>
      <c r="AP378" s="150"/>
      <c r="AQ378" s="150"/>
      <c r="AR378" s="150"/>
      <c r="AS378" s="150"/>
      <c r="AT378" s="150"/>
      <c r="AU378" s="150"/>
      <c r="AV378" s="150"/>
      <c r="BA378" s="150"/>
      <c r="BB378" s="151"/>
      <c r="BC378" s="151"/>
      <c r="BD378" s="152"/>
    </row>
    <row r="379" spans="5:56" ht="15.75" customHeight="1" x14ac:dyDescent="0.2">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c r="AA379" s="150"/>
      <c r="AB379" s="150"/>
      <c r="AC379" s="150"/>
      <c r="AD379" s="150"/>
      <c r="AE379" s="150"/>
      <c r="AF379" s="150"/>
      <c r="AG379" s="150"/>
      <c r="AH379" s="150"/>
      <c r="AI379" s="150"/>
      <c r="AJ379" s="150"/>
      <c r="AK379" s="150"/>
      <c r="AL379" s="150"/>
      <c r="AM379" s="150"/>
      <c r="AN379" s="150"/>
      <c r="AO379" s="150"/>
      <c r="AP379" s="150"/>
      <c r="AQ379" s="150"/>
      <c r="AR379" s="150"/>
      <c r="AS379" s="150"/>
      <c r="AT379" s="150"/>
      <c r="AU379" s="150"/>
      <c r="AV379" s="150"/>
      <c r="BA379" s="150"/>
      <c r="BB379" s="151"/>
      <c r="BC379" s="151"/>
      <c r="BD379" s="152"/>
    </row>
    <row r="380" spans="5:56" ht="15.75" customHeight="1" x14ac:dyDescent="0.2">
      <c r="E380" s="150"/>
      <c r="F380" s="150"/>
      <c r="G380" s="150"/>
      <c r="H380" s="150"/>
      <c r="I380" s="150"/>
      <c r="J380" s="150"/>
      <c r="K380" s="150"/>
      <c r="L380" s="150"/>
      <c r="M380" s="150"/>
      <c r="N380" s="150"/>
      <c r="O380" s="150"/>
      <c r="P380" s="150"/>
      <c r="Q380" s="150"/>
      <c r="R380" s="150"/>
      <c r="S380" s="150"/>
      <c r="T380" s="150"/>
      <c r="U380" s="150"/>
      <c r="V380" s="150"/>
      <c r="W380" s="150"/>
      <c r="X380" s="150"/>
      <c r="Y380" s="150"/>
      <c r="Z380" s="150"/>
      <c r="AA380" s="150"/>
      <c r="AB380" s="150"/>
      <c r="AC380" s="150"/>
      <c r="AD380" s="150"/>
      <c r="AE380" s="150"/>
      <c r="AF380" s="150"/>
      <c r="AG380" s="150"/>
      <c r="AH380" s="150"/>
      <c r="AI380" s="150"/>
      <c r="AJ380" s="150"/>
      <c r="AK380" s="150"/>
      <c r="AL380" s="150"/>
      <c r="AM380" s="150"/>
      <c r="AN380" s="150"/>
      <c r="AO380" s="150"/>
      <c r="AP380" s="150"/>
      <c r="AQ380" s="150"/>
      <c r="AR380" s="150"/>
      <c r="AS380" s="150"/>
      <c r="AT380" s="150"/>
      <c r="AU380" s="150"/>
      <c r="AV380" s="150"/>
      <c r="BA380" s="150"/>
      <c r="BB380" s="151"/>
      <c r="BC380" s="151"/>
      <c r="BD380" s="152"/>
    </row>
    <row r="381" spans="5:56" ht="15.75" customHeight="1" x14ac:dyDescent="0.2">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c r="AA381" s="150"/>
      <c r="AB381" s="150"/>
      <c r="AC381" s="150"/>
      <c r="AD381" s="150"/>
      <c r="AE381" s="150"/>
      <c r="AF381" s="150"/>
      <c r="AG381" s="150"/>
      <c r="AH381" s="150"/>
      <c r="AI381" s="150"/>
      <c r="AJ381" s="150"/>
      <c r="AK381" s="150"/>
      <c r="AL381" s="150"/>
      <c r="AM381" s="150"/>
      <c r="AN381" s="150"/>
      <c r="AO381" s="150"/>
      <c r="AP381" s="150"/>
      <c r="AQ381" s="150"/>
      <c r="AR381" s="150"/>
      <c r="AS381" s="150"/>
      <c r="AT381" s="150"/>
      <c r="AU381" s="150"/>
      <c r="AV381" s="150"/>
      <c r="BA381" s="150"/>
      <c r="BB381" s="151"/>
      <c r="BC381" s="151"/>
      <c r="BD381" s="152"/>
    </row>
    <row r="382" spans="5:56" ht="15.75" customHeight="1" x14ac:dyDescent="0.2">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c r="AA382" s="150"/>
      <c r="AB382" s="150"/>
      <c r="AC382" s="150"/>
      <c r="AD382" s="150"/>
      <c r="AE382" s="150"/>
      <c r="AF382" s="150"/>
      <c r="AG382" s="150"/>
      <c r="AH382" s="150"/>
      <c r="AI382" s="150"/>
      <c r="AJ382" s="150"/>
      <c r="AK382" s="150"/>
      <c r="AL382" s="150"/>
      <c r="AM382" s="150"/>
      <c r="AN382" s="150"/>
      <c r="AO382" s="150"/>
      <c r="AP382" s="150"/>
      <c r="AQ382" s="150"/>
      <c r="AR382" s="150"/>
      <c r="AS382" s="150"/>
      <c r="AT382" s="150"/>
      <c r="AU382" s="150"/>
      <c r="AV382" s="150"/>
      <c r="BA382" s="150"/>
      <c r="BB382" s="151"/>
      <c r="BC382" s="151"/>
      <c r="BD382" s="152"/>
    </row>
    <row r="383" spans="5:56" ht="15.75" customHeight="1" x14ac:dyDescent="0.2">
      <c r="E383" s="150"/>
      <c r="F383" s="150"/>
      <c r="G383" s="150"/>
      <c r="H383" s="150"/>
      <c r="I383" s="150"/>
      <c r="J383" s="150"/>
      <c r="K383" s="150"/>
      <c r="L383" s="150"/>
      <c r="M383" s="150"/>
      <c r="N383" s="150"/>
      <c r="O383" s="150"/>
      <c r="P383" s="150"/>
      <c r="Q383" s="150"/>
      <c r="R383" s="150"/>
      <c r="S383" s="150"/>
      <c r="T383" s="150"/>
      <c r="U383" s="150"/>
      <c r="V383" s="150"/>
      <c r="W383" s="150"/>
      <c r="X383" s="150"/>
      <c r="Y383" s="150"/>
      <c r="Z383" s="150"/>
      <c r="AA383" s="150"/>
      <c r="AB383" s="150"/>
      <c r="AC383" s="150"/>
      <c r="AD383" s="150"/>
      <c r="AE383" s="150"/>
      <c r="AF383" s="150"/>
      <c r="AG383" s="150"/>
      <c r="AH383" s="150"/>
      <c r="AI383" s="150"/>
      <c r="AJ383" s="150"/>
      <c r="AK383" s="150"/>
      <c r="AL383" s="150"/>
      <c r="AM383" s="150"/>
      <c r="AN383" s="150"/>
      <c r="AO383" s="150"/>
      <c r="AP383" s="150"/>
      <c r="AQ383" s="150"/>
      <c r="AR383" s="150"/>
      <c r="AS383" s="150"/>
      <c r="AT383" s="150"/>
      <c r="AU383" s="150"/>
      <c r="AV383" s="150"/>
      <c r="BA383" s="150"/>
      <c r="BB383" s="151"/>
      <c r="BC383" s="151"/>
      <c r="BD383" s="152"/>
    </row>
    <row r="384" spans="5:56" ht="15.75" customHeight="1" x14ac:dyDescent="0.2">
      <c r="E384" s="150"/>
      <c r="F384" s="150"/>
      <c r="G384" s="150"/>
      <c r="H384" s="150"/>
      <c r="I384" s="150"/>
      <c r="J384" s="150"/>
      <c r="K384" s="150"/>
      <c r="L384" s="150"/>
      <c r="M384" s="150"/>
      <c r="N384" s="150"/>
      <c r="O384" s="150"/>
      <c r="P384" s="150"/>
      <c r="Q384" s="150"/>
      <c r="R384" s="150"/>
      <c r="S384" s="150"/>
      <c r="T384" s="150"/>
      <c r="U384" s="150"/>
      <c r="V384" s="150"/>
      <c r="W384" s="150"/>
      <c r="X384" s="150"/>
      <c r="Y384" s="150"/>
      <c r="Z384" s="150"/>
      <c r="AA384" s="150"/>
      <c r="AB384" s="150"/>
      <c r="AC384" s="150"/>
      <c r="AD384" s="150"/>
      <c r="AE384" s="150"/>
      <c r="AF384" s="150"/>
      <c r="AG384" s="150"/>
      <c r="AH384" s="150"/>
      <c r="AI384" s="150"/>
      <c r="AJ384" s="150"/>
      <c r="AK384" s="150"/>
      <c r="AL384" s="150"/>
      <c r="AM384" s="150"/>
      <c r="AN384" s="150"/>
      <c r="AO384" s="150"/>
      <c r="AP384" s="150"/>
      <c r="AQ384" s="150"/>
      <c r="AR384" s="150"/>
      <c r="AS384" s="150"/>
      <c r="AT384" s="150"/>
      <c r="AU384" s="150"/>
      <c r="AV384" s="150"/>
      <c r="BA384" s="150"/>
      <c r="BB384" s="151"/>
      <c r="BC384" s="151"/>
      <c r="BD384" s="152"/>
    </row>
    <row r="385" spans="5:56" ht="15.75" customHeight="1" x14ac:dyDescent="0.2">
      <c r="E385" s="150"/>
      <c r="F385" s="150"/>
      <c r="G385" s="150"/>
      <c r="H385" s="150"/>
      <c r="I385" s="150"/>
      <c r="J385" s="150"/>
      <c r="K385" s="150"/>
      <c r="L385" s="150"/>
      <c r="M385" s="150"/>
      <c r="N385" s="150"/>
      <c r="O385" s="150"/>
      <c r="P385" s="150"/>
      <c r="Q385" s="150"/>
      <c r="R385" s="150"/>
      <c r="S385" s="150"/>
      <c r="T385" s="150"/>
      <c r="U385" s="150"/>
      <c r="V385" s="150"/>
      <c r="W385" s="150"/>
      <c r="X385" s="150"/>
      <c r="Y385" s="150"/>
      <c r="Z385" s="150"/>
      <c r="AA385" s="150"/>
      <c r="AB385" s="150"/>
      <c r="AC385" s="150"/>
      <c r="AD385" s="150"/>
      <c r="AE385" s="150"/>
      <c r="AF385" s="150"/>
      <c r="AG385" s="150"/>
      <c r="AH385" s="150"/>
      <c r="AI385" s="150"/>
      <c r="AJ385" s="150"/>
      <c r="AK385" s="150"/>
      <c r="AL385" s="150"/>
      <c r="AM385" s="150"/>
      <c r="AN385" s="150"/>
      <c r="AO385" s="150"/>
      <c r="AP385" s="150"/>
      <c r="AQ385" s="150"/>
      <c r="AR385" s="150"/>
      <c r="AS385" s="150"/>
      <c r="AT385" s="150"/>
      <c r="AU385" s="150"/>
      <c r="AV385" s="150"/>
      <c r="BA385" s="150"/>
      <c r="BB385" s="151"/>
      <c r="BC385" s="151"/>
      <c r="BD385" s="152"/>
    </row>
    <row r="386" spans="5:56" ht="15.75" customHeight="1" x14ac:dyDescent="0.2">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c r="AA386" s="150"/>
      <c r="AB386" s="150"/>
      <c r="AC386" s="150"/>
      <c r="AD386" s="150"/>
      <c r="AE386" s="150"/>
      <c r="AF386" s="150"/>
      <c r="AG386" s="150"/>
      <c r="AH386" s="150"/>
      <c r="AI386" s="150"/>
      <c r="AJ386" s="150"/>
      <c r="AK386" s="150"/>
      <c r="AL386" s="150"/>
      <c r="AM386" s="150"/>
      <c r="AN386" s="150"/>
      <c r="AO386" s="150"/>
      <c r="AP386" s="150"/>
      <c r="AQ386" s="150"/>
      <c r="AR386" s="150"/>
      <c r="AS386" s="150"/>
      <c r="AT386" s="150"/>
      <c r="AU386" s="150"/>
      <c r="AV386" s="150"/>
      <c r="BA386" s="150"/>
      <c r="BB386" s="151"/>
      <c r="BC386" s="151"/>
      <c r="BD386" s="152"/>
    </row>
    <row r="387" spans="5:56" ht="15.75" customHeight="1" x14ac:dyDescent="0.2">
      <c r="E387" s="150"/>
      <c r="F387" s="150"/>
      <c r="G387" s="150"/>
      <c r="H387" s="150"/>
      <c r="I387" s="150"/>
      <c r="J387" s="150"/>
      <c r="K387" s="150"/>
      <c r="L387" s="150"/>
      <c r="M387" s="150"/>
      <c r="N387" s="150"/>
      <c r="O387" s="150"/>
      <c r="P387" s="150"/>
      <c r="Q387" s="150"/>
      <c r="R387" s="150"/>
      <c r="S387" s="150"/>
      <c r="T387" s="150"/>
      <c r="U387" s="150"/>
      <c r="V387" s="150"/>
      <c r="W387" s="150"/>
      <c r="X387" s="150"/>
      <c r="Y387" s="150"/>
      <c r="Z387" s="150"/>
      <c r="AA387" s="150"/>
      <c r="AB387" s="150"/>
      <c r="AC387" s="150"/>
      <c r="AD387" s="150"/>
      <c r="AE387" s="150"/>
      <c r="AF387" s="150"/>
      <c r="AG387" s="150"/>
      <c r="AH387" s="150"/>
      <c r="AI387" s="150"/>
      <c r="AJ387" s="150"/>
      <c r="AK387" s="150"/>
      <c r="AL387" s="150"/>
      <c r="AM387" s="150"/>
      <c r="AN387" s="150"/>
      <c r="AO387" s="150"/>
      <c r="AP387" s="150"/>
      <c r="AQ387" s="150"/>
      <c r="AR387" s="150"/>
      <c r="AS387" s="150"/>
      <c r="AT387" s="150"/>
      <c r="AU387" s="150"/>
      <c r="AV387" s="150"/>
      <c r="BA387" s="150"/>
      <c r="BB387" s="151"/>
      <c r="BC387" s="151"/>
      <c r="BD387" s="152"/>
    </row>
    <row r="388" spans="5:56" ht="15.75" customHeight="1" x14ac:dyDescent="0.2">
      <c r="E388" s="150"/>
      <c r="F388" s="150"/>
      <c r="G388" s="150"/>
      <c r="H388" s="150"/>
      <c r="I388" s="150"/>
      <c r="J388" s="150"/>
      <c r="K388" s="150"/>
      <c r="L388" s="150"/>
      <c r="M388" s="150"/>
      <c r="N388" s="150"/>
      <c r="O388" s="150"/>
      <c r="P388" s="150"/>
      <c r="Q388" s="150"/>
      <c r="R388" s="150"/>
      <c r="S388" s="150"/>
      <c r="T388" s="150"/>
      <c r="U388" s="150"/>
      <c r="V388" s="150"/>
      <c r="W388" s="150"/>
      <c r="X388" s="150"/>
      <c r="Y388" s="150"/>
      <c r="Z388" s="150"/>
      <c r="AA388" s="150"/>
      <c r="AB388" s="150"/>
      <c r="AC388" s="150"/>
      <c r="AD388" s="150"/>
      <c r="AE388" s="150"/>
      <c r="AF388" s="150"/>
      <c r="AG388" s="150"/>
      <c r="AH388" s="150"/>
      <c r="AI388" s="150"/>
      <c r="AJ388" s="150"/>
      <c r="AK388" s="150"/>
      <c r="AL388" s="150"/>
      <c r="AM388" s="150"/>
      <c r="AN388" s="150"/>
      <c r="AO388" s="150"/>
      <c r="AP388" s="150"/>
      <c r="AQ388" s="150"/>
      <c r="AR388" s="150"/>
      <c r="AS388" s="150"/>
      <c r="AT388" s="150"/>
      <c r="AU388" s="150"/>
      <c r="AV388" s="150"/>
      <c r="BA388" s="150"/>
      <c r="BB388" s="151"/>
      <c r="BC388" s="151"/>
      <c r="BD388" s="152"/>
    </row>
    <row r="389" spans="5:56" ht="15.75" customHeight="1" x14ac:dyDescent="0.2">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c r="AA389" s="150"/>
      <c r="AB389" s="150"/>
      <c r="AC389" s="150"/>
      <c r="AD389" s="150"/>
      <c r="AE389" s="150"/>
      <c r="AF389" s="150"/>
      <c r="AG389" s="150"/>
      <c r="AH389" s="150"/>
      <c r="AI389" s="150"/>
      <c r="AJ389" s="150"/>
      <c r="AK389" s="150"/>
      <c r="AL389" s="150"/>
      <c r="AM389" s="150"/>
      <c r="AN389" s="150"/>
      <c r="AO389" s="150"/>
      <c r="AP389" s="150"/>
      <c r="AQ389" s="150"/>
      <c r="AR389" s="150"/>
      <c r="AS389" s="150"/>
      <c r="AT389" s="150"/>
      <c r="AU389" s="150"/>
      <c r="AV389" s="150"/>
      <c r="BA389" s="150"/>
      <c r="BB389" s="151"/>
      <c r="BC389" s="151"/>
      <c r="BD389" s="152"/>
    </row>
    <row r="390" spans="5:56" ht="15.75" customHeight="1" x14ac:dyDescent="0.2">
      <c r="E390" s="150"/>
      <c r="F390" s="150"/>
      <c r="G390" s="150"/>
      <c r="H390" s="150"/>
      <c r="I390" s="150"/>
      <c r="J390" s="150"/>
      <c r="K390" s="150"/>
      <c r="L390" s="150"/>
      <c r="M390" s="150"/>
      <c r="N390" s="150"/>
      <c r="O390" s="150"/>
      <c r="P390" s="150"/>
      <c r="Q390" s="150"/>
      <c r="R390" s="150"/>
      <c r="S390" s="150"/>
      <c r="T390" s="150"/>
      <c r="U390" s="150"/>
      <c r="V390" s="150"/>
      <c r="W390" s="150"/>
      <c r="X390" s="150"/>
      <c r="Y390" s="150"/>
      <c r="Z390" s="150"/>
      <c r="AA390" s="150"/>
      <c r="AB390" s="150"/>
      <c r="AC390" s="150"/>
      <c r="AD390" s="150"/>
      <c r="AE390" s="150"/>
      <c r="AF390" s="150"/>
      <c r="AG390" s="150"/>
      <c r="AH390" s="150"/>
      <c r="AI390" s="150"/>
      <c r="AJ390" s="150"/>
      <c r="AK390" s="150"/>
      <c r="AL390" s="150"/>
      <c r="AM390" s="150"/>
      <c r="AN390" s="150"/>
      <c r="AO390" s="150"/>
      <c r="AP390" s="150"/>
      <c r="AQ390" s="150"/>
      <c r="AR390" s="150"/>
      <c r="AS390" s="150"/>
      <c r="AT390" s="150"/>
      <c r="AU390" s="150"/>
      <c r="AV390" s="150"/>
      <c r="BA390" s="150"/>
      <c r="BB390" s="151"/>
      <c r="BC390" s="151"/>
      <c r="BD390" s="152"/>
    </row>
    <row r="391" spans="5:56" ht="15.75" customHeight="1" x14ac:dyDescent="0.2">
      <c r="E391" s="150"/>
      <c r="F391" s="150"/>
      <c r="G391" s="150"/>
      <c r="H391" s="150"/>
      <c r="I391" s="150"/>
      <c r="J391" s="150"/>
      <c r="K391" s="150"/>
      <c r="L391" s="150"/>
      <c r="M391" s="150"/>
      <c r="N391" s="150"/>
      <c r="O391" s="150"/>
      <c r="P391" s="150"/>
      <c r="Q391" s="150"/>
      <c r="R391" s="150"/>
      <c r="S391" s="150"/>
      <c r="T391" s="150"/>
      <c r="U391" s="150"/>
      <c r="V391" s="150"/>
      <c r="W391" s="150"/>
      <c r="X391" s="150"/>
      <c r="Y391" s="150"/>
      <c r="Z391" s="150"/>
      <c r="AA391" s="150"/>
      <c r="AB391" s="150"/>
      <c r="AC391" s="150"/>
      <c r="AD391" s="150"/>
      <c r="AE391" s="150"/>
      <c r="AF391" s="150"/>
      <c r="AG391" s="150"/>
      <c r="AH391" s="150"/>
      <c r="AI391" s="150"/>
      <c r="AJ391" s="150"/>
      <c r="AK391" s="150"/>
      <c r="AL391" s="150"/>
      <c r="AM391" s="150"/>
      <c r="AN391" s="150"/>
      <c r="AO391" s="150"/>
      <c r="AP391" s="150"/>
      <c r="AQ391" s="150"/>
      <c r="AR391" s="150"/>
      <c r="AS391" s="150"/>
      <c r="AT391" s="150"/>
      <c r="AU391" s="150"/>
      <c r="AV391" s="150"/>
      <c r="BA391" s="150"/>
      <c r="BB391" s="151"/>
      <c r="BC391" s="151"/>
      <c r="BD391" s="152"/>
    </row>
    <row r="392" spans="5:56" ht="15.75" customHeight="1" x14ac:dyDescent="0.2">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c r="AA392" s="150"/>
      <c r="AB392" s="150"/>
      <c r="AC392" s="150"/>
      <c r="AD392" s="150"/>
      <c r="AE392" s="150"/>
      <c r="AF392" s="150"/>
      <c r="AG392" s="150"/>
      <c r="AH392" s="150"/>
      <c r="AI392" s="150"/>
      <c r="AJ392" s="150"/>
      <c r="AK392" s="150"/>
      <c r="AL392" s="150"/>
      <c r="AM392" s="150"/>
      <c r="AN392" s="150"/>
      <c r="AO392" s="150"/>
      <c r="AP392" s="150"/>
      <c r="AQ392" s="150"/>
      <c r="AR392" s="150"/>
      <c r="AS392" s="150"/>
      <c r="AT392" s="150"/>
      <c r="AU392" s="150"/>
      <c r="AV392" s="150"/>
      <c r="BA392" s="150"/>
      <c r="BB392" s="151"/>
      <c r="BC392" s="151"/>
      <c r="BD392" s="152"/>
    </row>
    <row r="393" spans="5:56" ht="15.75" customHeight="1" x14ac:dyDescent="0.2">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c r="AA393" s="150"/>
      <c r="AB393" s="150"/>
      <c r="AC393" s="150"/>
      <c r="AD393" s="150"/>
      <c r="AE393" s="150"/>
      <c r="AF393" s="150"/>
      <c r="AG393" s="150"/>
      <c r="AH393" s="150"/>
      <c r="AI393" s="150"/>
      <c r="AJ393" s="150"/>
      <c r="AK393" s="150"/>
      <c r="AL393" s="150"/>
      <c r="AM393" s="150"/>
      <c r="AN393" s="150"/>
      <c r="AO393" s="150"/>
      <c r="AP393" s="150"/>
      <c r="AQ393" s="150"/>
      <c r="AR393" s="150"/>
      <c r="AS393" s="150"/>
      <c r="AT393" s="150"/>
      <c r="AU393" s="150"/>
      <c r="AV393" s="150"/>
      <c r="BA393" s="150"/>
      <c r="BB393" s="151"/>
      <c r="BC393" s="151"/>
      <c r="BD393" s="152"/>
    </row>
    <row r="394" spans="5:56" ht="15.75" customHeight="1" x14ac:dyDescent="0.2">
      <c r="E394" s="150"/>
      <c r="F394" s="150"/>
      <c r="G394" s="150"/>
      <c r="H394" s="150"/>
      <c r="I394" s="150"/>
      <c r="J394" s="150"/>
      <c r="K394" s="150"/>
      <c r="L394" s="150"/>
      <c r="M394" s="150"/>
      <c r="N394" s="150"/>
      <c r="O394" s="150"/>
      <c r="P394" s="150"/>
      <c r="Q394" s="150"/>
      <c r="R394" s="150"/>
      <c r="S394" s="150"/>
      <c r="T394" s="150"/>
      <c r="U394" s="150"/>
      <c r="V394" s="150"/>
      <c r="W394" s="150"/>
      <c r="X394" s="150"/>
      <c r="Y394" s="150"/>
      <c r="Z394" s="150"/>
      <c r="AA394" s="150"/>
      <c r="AB394" s="150"/>
      <c r="AC394" s="150"/>
      <c r="AD394" s="150"/>
      <c r="AE394" s="150"/>
      <c r="AF394" s="150"/>
      <c r="AG394" s="150"/>
      <c r="AH394" s="150"/>
      <c r="AI394" s="150"/>
      <c r="AJ394" s="150"/>
      <c r="AK394" s="150"/>
      <c r="AL394" s="150"/>
      <c r="AM394" s="150"/>
      <c r="AN394" s="150"/>
      <c r="AO394" s="150"/>
      <c r="AP394" s="150"/>
      <c r="AQ394" s="150"/>
      <c r="AR394" s="150"/>
      <c r="AS394" s="150"/>
      <c r="AT394" s="150"/>
      <c r="AU394" s="150"/>
      <c r="AV394" s="150"/>
      <c r="BA394" s="150"/>
      <c r="BB394" s="151"/>
      <c r="BC394" s="151"/>
      <c r="BD394" s="152"/>
    </row>
    <row r="395" spans="5:56" ht="15.75" customHeight="1" x14ac:dyDescent="0.2">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c r="AA395" s="150"/>
      <c r="AB395" s="150"/>
      <c r="AC395" s="150"/>
      <c r="AD395" s="150"/>
      <c r="AE395" s="150"/>
      <c r="AF395" s="150"/>
      <c r="AG395" s="150"/>
      <c r="AH395" s="150"/>
      <c r="AI395" s="150"/>
      <c r="AJ395" s="150"/>
      <c r="AK395" s="150"/>
      <c r="AL395" s="150"/>
      <c r="AM395" s="150"/>
      <c r="AN395" s="150"/>
      <c r="AO395" s="150"/>
      <c r="AP395" s="150"/>
      <c r="AQ395" s="150"/>
      <c r="AR395" s="150"/>
      <c r="AS395" s="150"/>
      <c r="AT395" s="150"/>
      <c r="AU395" s="150"/>
      <c r="AV395" s="150"/>
      <c r="BA395" s="150"/>
      <c r="BB395" s="151"/>
      <c r="BC395" s="151"/>
      <c r="BD395" s="152"/>
    </row>
    <row r="396" spans="5:56" ht="15.75" customHeight="1" x14ac:dyDescent="0.2">
      <c r="E396" s="150"/>
      <c r="F396" s="150"/>
      <c r="G396" s="150"/>
      <c r="H396" s="150"/>
      <c r="I396" s="150"/>
      <c r="J396" s="150"/>
      <c r="K396" s="150"/>
      <c r="L396" s="150"/>
      <c r="M396" s="150"/>
      <c r="N396" s="150"/>
      <c r="O396" s="150"/>
      <c r="P396" s="150"/>
      <c r="Q396" s="150"/>
      <c r="R396" s="150"/>
      <c r="S396" s="150"/>
      <c r="T396" s="150"/>
      <c r="U396" s="150"/>
      <c r="V396" s="150"/>
      <c r="W396" s="150"/>
      <c r="X396" s="150"/>
      <c r="Y396" s="150"/>
      <c r="Z396" s="150"/>
      <c r="AA396" s="150"/>
      <c r="AB396" s="150"/>
      <c r="AC396" s="150"/>
      <c r="AD396" s="150"/>
      <c r="AE396" s="150"/>
      <c r="AF396" s="150"/>
      <c r="AG396" s="150"/>
      <c r="AH396" s="150"/>
      <c r="AI396" s="150"/>
      <c r="AJ396" s="150"/>
      <c r="AK396" s="150"/>
      <c r="AL396" s="150"/>
      <c r="AM396" s="150"/>
      <c r="AN396" s="150"/>
      <c r="AO396" s="150"/>
      <c r="AP396" s="150"/>
      <c r="AQ396" s="150"/>
      <c r="AR396" s="150"/>
      <c r="AS396" s="150"/>
      <c r="AT396" s="150"/>
      <c r="AU396" s="150"/>
      <c r="AV396" s="150"/>
      <c r="BA396" s="150"/>
      <c r="BB396" s="151"/>
      <c r="BC396" s="151"/>
      <c r="BD396" s="152"/>
    </row>
    <row r="397" spans="5:56" ht="15.75" customHeight="1" x14ac:dyDescent="0.2">
      <c r="E397" s="150"/>
      <c r="F397" s="150"/>
      <c r="G397" s="150"/>
      <c r="H397" s="150"/>
      <c r="I397" s="150"/>
      <c r="J397" s="150"/>
      <c r="K397" s="150"/>
      <c r="L397" s="150"/>
      <c r="M397" s="150"/>
      <c r="N397" s="150"/>
      <c r="O397" s="150"/>
      <c r="P397" s="150"/>
      <c r="Q397" s="150"/>
      <c r="R397" s="150"/>
      <c r="S397" s="150"/>
      <c r="T397" s="150"/>
      <c r="U397" s="150"/>
      <c r="V397" s="150"/>
      <c r="W397" s="150"/>
      <c r="X397" s="150"/>
      <c r="Y397" s="150"/>
      <c r="Z397" s="150"/>
      <c r="AA397" s="150"/>
      <c r="AB397" s="150"/>
      <c r="AC397" s="150"/>
      <c r="AD397" s="150"/>
      <c r="AE397" s="150"/>
      <c r="AF397" s="150"/>
      <c r="AG397" s="150"/>
      <c r="AH397" s="150"/>
      <c r="AI397" s="150"/>
      <c r="AJ397" s="150"/>
      <c r="AK397" s="150"/>
      <c r="AL397" s="150"/>
      <c r="AM397" s="150"/>
      <c r="AN397" s="150"/>
      <c r="AO397" s="150"/>
      <c r="AP397" s="150"/>
      <c r="AQ397" s="150"/>
      <c r="AR397" s="150"/>
      <c r="AS397" s="150"/>
      <c r="AT397" s="150"/>
      <c r="AU397" s="150"/>
      <c r="AV397" s="150"/>
      <c r="BA397" s="150"/>
      <c r="BB397" s="151"/>
      <c r="BC397" s="151"/>
      <c r="BD397" s="152"/>
    </row>
    <row r="398" spans="5:56" ht="15.75" customHeight="1" x14ac:dyDescent="0.2">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c r="AA398" s="150"/>
      <c r="AB398" s="150"/>
      <c r="AC398" s="150"/>
      <c r="AD398" s="150"/>
      <c r="AE398" s="150"/>
      <c r="AF398" s="150"/>
      <c r="AG398" s="150"/>
      <c r="AH398" s="150"/>
      <c r="AI398" s="150"/>
      <c r="AJ398" s="150"/>
      <c r="AK398" s="150"/>
      <c r="AL398" s="150"/>
      <c r="AM398" s="150"/>
      <c r="AN398" s="150"/>
      <c r="AO398" s="150"/>
      <c r="AP398" s="150"/>
      <c r="AQ398" s="150"/>
      <c r="AR398" s="150"/>
      <c r="AS398" s="150"/>
      <c r="AT398" s="150"/>
      <c r="AU398" s="150"/>
      <c r="AV398" s="150"/>
      <c r="BA398" s="150"/>
      <c r="BB398" s="151"/>
      <c r="BC398" s="151"/>
      <c r="BD398" s="152"/>
    </row>
    <row r="399" spans="5:56" ht="15.75" customHeight="1" x14ac:dyDescent="0.2">
      <c r="E399" s="150"/>
      <c r="F399" s="150"/>
      <c r="G399" s="150"/>
      <c r="H399" s="150"/>
      <c r="I399" s="150"/>
      <c r="J399" s="150"/>
      <c r="K399" s="150"/>
      <c r="L399" s="150"/>
      <c r="M399" s="150"/>
      <c r="N399" s="150"/>
      <c r="O399" s="150"/>
      <c r="P399" s="150"/>
      <c r="Q399" s="150"/>
      <c r="R399" s="150"/>
      <c r="S399" s="150"/>
      <c r="T399" s="150"/>
      <c r="U399" s="150"/>
      <c r="V399" s="150"/>
      <c r="W399" s="150"/>
      <c r="X399" s="150"/>
      <c r="Y399" s="150"/>
      <c r="Z399" s="150"/>
      <c r="AA399" s="150"/>
      <c r="AB399" s="150"/>
      <c r="AC399" s="150"/>
      <c r="AD399" s="150"/>
      <c r="AE399" s="150"/>
      <c r="AF399" s="150"/>
      <c r="AG399" s="150"/>
      <c r="AH399" s="150"/>
      <c r="AI399" s="150"/>
      <c r="AJ399" s="150"/>
      <c r="AK399" s="150"/>
      <c r="AL399" s="150"/>
      <c r="AM399" s="150"/>
      <c r="AN399" s="150"/>
      <c r="AO399" s="150"/>
      <c r="AP399" s="150"/>
      <c r="AQ399" s="150"/>
      <c r="AR399" s="150"/>
      <c r="AS399" s="150"/>
      <c r="AT399" s="150"/>
      <c r="AU399" s="150"/>
      <c r="AV399" s="150"/>
      <c r="BA399" s="150"/>
      <c r="BB399" s="151"/>
      <c r="BC399" s="151"/>
      <c r="BD399" s="152"/>
    </row>
    <row r="400" spans="5:56" ht="15.75" customHeight="1" x14ac:dyDescent="0.2">
      <c r="E400" s="150"/>
      <c r="F400" s="150"/>
      <c r="G400" s="150"/>
      <c r="H400" s="150"/>
      <c r="I400" s="150"/>
      <c r="J400" s="150"/>
      <c r="K400" s="150"/>
      <c r="L400" s="150"/>
      <c r="M400" s="150"/>
      <c r="N400" s="150"/>
      <c r="O400" s="150"/>
      <c r="P400" s="150"/>
      <c r="Q400" s="150"/>
      <c r="R400" s="150"/>
      <c r="S400" s="150"/>
      <c r="T400" s="150"/>
      <c r="U400" s="150"/>
      <c r="V400" s="150"/>
      <c r="W400" s="150"/>
      <c r="X400" s="150"/>
      <c r="Y400" s="150"/>
      <c r="Z400" s="150"/>
      <c r="AA400" s="150"/>
      <c r="AB400" s="150"/>
      <c r="AC400" s="150"/>
      <c r="AD400" s="150"/>
      <c r="AE400" s="150"/>
      <c r="AF400" s="150"/>
      <c r="AG400" s="150"/>
      <c r="AH400" s="150"/>
      <c r="AI400" s="150"/>
      <c r="AJ400" s="150"/>
      <c r="AK400" s="150"/>
      <c r="AL400" s="150"/>
      <c r="AM400" s="150"/>
      <c r="AN400" s="150"/>
      <c r="AO400" s="150"/>
      <c r="AP400" s="150"/>
      <c r="AQ400" s="150"/>
      <c r="AR400" s="150"/>
      <c r="AS400" s="150"/>
      <c r="AT400" s="150"/>
      <c r="AU400" s="150"/>
      <c r="AV400" s="150"/>
      <c r="BA400" s="150"/>
      <c r="BB400" s="151"/>
      <c r="BC400" s="151"/>
      <c r="BD400" s="152"/>
    </row>
    <row r="401" spans="5:56" ht="15.75" customHeight="1" x14ac:dyDescent="0.2">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c r="AA401" s="150"/>
      <c r="AB401" s="150"/>
      <c r="AC401" s="150"/>
      <c r="AD401" s="150"/>
      <c r="AE401" s="150"/>
      <c r="AF401" s="150"/>
      <c r="AG401" s="150"/>
      <c r="AH401" s="150"/>
      <c r="AI401" s="150"/>
      <c r="AJ401" s="150"/>
      <c r="AK401" s="150"/>
      <c r="AL401" s="150"/>
      <c r="AM401" s="150"/>
      <c r="AN401" s="150"/>
      <c r="AO401" s="150"/>
      <c r="AP401" s="150"/>
      <c r="AQ401" s="150"/>
      <c r="AR401" s="150"/>
      <c r="AS401" s="150"/>
      <c r="AT401" s="150"/>
      <c r="AU401" s="150"/>
      <c r="AV401" s="150"/>
      <c r="BA401" s="150"/>
      <c r="BB401" s="151"/>
      <c r="BC401" s="151"/>
      <c r="BD401" s="152"/>
    </row>
    <row r="402" spans="5:56" ht="15.75" customHeight="1" x14ac:dyDescent="0.2">
      <c r="E402" s="150"/>
      <c r="F402" s="150"/>
      <c r="G402" s="150"/>
      <c r="H402" s="150"/>
      <c r="I402" s="150"/>
      <c r="J402" s="150"/>
      <c r="K402" s="150"/>
      <c r="L402" s="150"/>
      <c r="M402" s="150"/>
      <c r="N402" s="150"/>
      <c r="O402" s="150"/>
      <c r="P402" s="150"/>
      <c r="Q402" s="150"/>
      <c r="R402" s="150"/>
      <c r="S402" s="150"/>
      <c r="T402" s="150"/>
      <c r="U402" s="150"/>
      <c r="V402" s="150"/>
      <c r="W402" s="150"/>
      <c r="X402" s="150"/>
      <c r="Y402" s="150"/>
      <c r="Z402" s="150"/>
      <c r="AA402" s="150"/>
      <c r="AB402" s="150"/>
      <c r="AC402" s="150"/>
      <c r="AD402" s="150"/>
      <c r="AE402" s="150"/>
      <c r="AF402" s="150"/>
      <c r="AG402" s="150"/>
      <c r="AH402" s="150"/>
      <c r="AI402" s="150"/>
      <c r="AJ402" s="150"/>
      <c r="AK402" s="150"/>
      <c r="AL402" s="150"/>
      <c r="AM402" s="150"/>
      <c r="AN402" s="150"/>
      <c r="AO402" s="150"/>
      <c r="AP402" s="150"/>
      <c r="AQ402" s="150"/>
      <c r="AR402" s="150"/>
      <c r="AS402" s="150"/>
      <c r="AT402" s="150"/>
      <c r="AU402" s="150"/>
      <c r="AV402" s="150"/>
      <c r="BA402" s="150"/>
      <c r="BB402" s="151"/>
      <c r="BC402" s="151"/>
      <c r="BD402" s="152"/>
    </row>
    <row r="403" spans="5:56" ht="15.75" customHeight="1" x14ac:dyDescent="0.2">
      <c r="E403" s="150"/>
      <c r="F403" s="150"/>
      <c r="G403" s="150"/>
      <c r="H403" s="150"/>
      <c r="I403" s="150"/>
      <c r="J403" s="150"/>
      <c r="K403" s="150"/>
      <c r="L403" s="150"/>
      <c r="M403" s="150"/>
      <c r="N403" s="150"/>
      <c r="O403" s="150"/>
      <c r="P403" s="150"/>
      <c r="Q403" s="150"/>
      <c r="R403" s="150"/>
      <c r="S403" s="150"/>
      <c r="T403" s="150"/>
      <c r="U403" s="150"/>
      <c r="V403" s="150"/>
      <c r="W403" s="150"/>
      <c r="X403" s="150"/>
      <c r="Y403" s="150"/>
      <c r="Z403" s="150"/>
      <c r="AA403" s="150"/>
      <c r="AB403" s="150"/>
      <c r="AC403" s="150"/>
      <c r="AD403" s="150"/>
      <c r="AE403" s="150"/>
      <c r="AF403" s="150"/>
      <c r="AG403" s="150"/>
      <c r="AH403" s="150"/>
      <c r="AI403" s="150"/>
      <c r="AJ403" s="150"/>
      <c r="AK403" s="150"/>
      <c r="AL403" s="150"/>
      <c r="AM403" s="150"/>
      <c r="AN403" s="150"/>
      <c r="AO403" s="150"/>
      <c r="AP403" s="150"/>
      <c r="AQ403" s="150"/>
      <c r="AR403" s="150"/>
      <c r="AS403" s="150"/>
      <c r="AT403" s="150"/>
      <c r="AU403" s="150"/>
      <c r="AV403" s="150"/>
      <c r="BA403" s="150"/>
      <c r="BB403" s="151"/>
      <c r="BC403" s="151"/>
      <c r="BD403" s="152"/>
    </row>
    <row r="404" spans="5:56" ht="15.75" customHeight="1" x14ac:dyDescent="0.2">
      <c r="E404" s="150"/>
      <c r="F404" s="150"/>
      <c r="G404" s="150"/>
      <c r="H404" s="150"/>
      <c r="I404" s="150"/>
      <c r="J404" s="150"/>
      <c r="K404" s="150"/>
      <c r="L404" s="150"/>
      <c r="M404" s="150"/>
      <c r="N404" s="150"/>
      <c r="O404" s="150"/>
      <c r="P404" s="150"/>
      <c r="Q404" s="150"/>
      <c r="R404" s="150"/>
      <c r="S404" s="150"/>
      <c r="T404" s="150"/>
      <c r="U404" s="150"/>
      <c r="V404" s="150"/>
      <c r="W404" s="150"/>
      <c r="X404" s="150"/>
      <c r="Y404" s="150"/>
      <c r="Z404" s="150"/>
      <c r="AA404" s="150"/>
      <c r="AB404" s="150"/>
      <c r="AC404" s="150"/>
      <c r="AD404" s="150"/>
      <c r="AE404" s="150"/>
      <c r="AF404" s="150"/>
      <c r="AG404" s="150"/>
      <c r="AH404" s="150"/>
      <c r="AI404" s="150"/>
      <c r="AJ404" s="150"/>
      <c r="AK404" s="150"/>
      <c r="AL404" s="150"/>
      <c r="AM404" s="150"/>
      <c r="AN404" s="150"/>
      <c r="AO404" s="150"/>
      <c r="AP404" s="150"/>
      <c r="AQ404" s="150"/>
      <c r="AR404" s="150"/>
      <c r="AS404" s="150"/>
      <c r="AT404" s="150"/>
      <c r="AU404" s="150"/>
      <c r="AV404" s="150"/>
      <c r="BA404" s="150"/>
      <c r="BB404" s="151"/>
      <c r="BC404" s="151"/>
      <c r="BD404" s="152"/>
    </row>
    <row r="405" spans="5:56" ht="15.75" customHeight="1" x14ac:dyDescent="0.2">
      <c r="E405" s="150"/>
      <c r="F405" s="150"/>
      <c r="G405" s="150"/>
      <c r="H405" s="150"/>
      <c r="I405" s="150"/>
      <c r="J405" s="150"/>
      <c r="K405" s="150"/>
      <c r="L405" s="150"/>
      <c r="M405" s="150"/>
      <c r="N405" s="150"/>
      <c r="O405" s="150"/>
      <c r="P405" s="150"/>
      <c r="Q405" s="150"/>
      <c r="R405" s="150"/>
      <c r="S405" s="150"/>
      <c r="T405" s="150"/>
      <c r="U405" s="150"/>
      <c r="V405" s="150"/>
      <c r="W405" s="150"/>
      <c r="X405" s="150"/>
      <c r="Y405" s="150"/>
      <c r="Z405" s="150"/>
      <c r="AA405" s="150"/>
      <c r="AB405" s="150"/>
      <c r="AC405" s="150"/>
      <c r="AD405" s="150"/>
      <c r="AE405" s="150"/>
      <c r="AF405" s="150"/>
      <c r="AG405" s="150"/>
      <c r="AH405" s="150"/>
      <c r="AI405" s="150"/>
      <c r="AJ405" s="150"/>
      <c r="AK405" s="150"/>
      <c r="AL405" s="150"/>
      <c r="AM405" s="150"/>
      <c r="AN405" s="150"/>
      <c r="AO405" s="150"/>
      <c r="AP405" s="150"/>
      <c r="AQ405" s="150"/>
      <c r="AR405" s="150"/>
      <c r="AS405" s="150"/>
      <c r="AT405" s="150"/>
      <c r="AU405" s="150"/>
      <c r="AV405" s="150"/>
      <c r="BA405" s="150"/>
      <c r="BB405" s="151"/>
      <c r="BC405" s="151"/>
      <c r="BD405" s="152"/>
    </row>
    <row r="406" spans="5:56" ht="15.75" customHeight="1" x14ac:dyDescent="0.2">
      <c r="E406" s="150"/>
      <c r="F406" s="150"/>
      <c r="G406" s="150"/>
      <c r="H406" s="150"/>
      <c r="I406" s="150"/>
      <c r="J406" s="150"/>
      <c r="K406" s="150"/>
      <c r="L406" s="150"/>
      <c r="M406" s="150"/>
      <c r="N406" s="150"/>
      <c r="O406" s="150"/>
      <c r="P406" s="150"/>
      <c r="Q406" s="150"/>
      <c r="R406" s="150"/>
      <c r="S406" s="150"/>
      <c r="T406" s="150"/>
      <c r="U406" s="150"/>
      <c r="V406" s="150"/>
      <c r="W406" s="150"/>
      <c r="X406" s="150"/>
      <c r="Y406" s="150"/>
      <c r="Z406" s="150"/>
      <c r="AA406" s="150"/>
      <c r="AB406" s="150"/>
      <c r="AC406" s="150"/>
      <c r="AD406" s="150"/>
      <c r="AE406" s="150"/>
      <c r="AF406" s="150"/>
      <c r="AG406" s="150"/>
      <c r="AH406" s="150"/>
      <c r="AI406" s="150"/>
      <c r="AJ406" s="150"/>
      <c r="AK406" s="150"/>
      <c r="AL406" s="150"/>
      <c r="AM406" s="150"/>
      <c r="AN406" s="150"/>
      <c r="AO406" s="150"/>
      <c r="AP406" s="150"/>
      <c r="AQ406" s="150"/>
      <c r="AR406" s="150"/>
      <c r="AS406" s="150"/>
      <c r="AT406" s="150"/>
      <c r="AU406" s="150"/>
      <c r="AV406" s="150"/>
      <c r="BA406" s="150"/>
      <c r="BB406" s="151"/>
      <c r="BC406" s="151"/>
      <c r="BD406" s="152"/>
    </row>
    <row r="407" spans="5:56" ht="15.75" customHeight="1" x14ac:dyDescent="0.2">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c r="AA407" s="150"/>
      <c r="AB407" s="150"/>
      <c r="AC407" s="150"/>
      <c r="AD407" s="150"/>
      <c r="AE407" s="150"/>
      <c r="AF407" s="150"/>
      <c r="AG407" s="150"/>
      <c r="AH407" s="150"/>
      <c r="AI407" s="150"/>
      <c r="AJ407" s="150"/>
      <c r="AK407" s="150"/>
      <c r="AL407" s="150"/>
      <c r="AM407" s="150"/>
      <c r="AN407" s="150"/>
      <c r="AO407" s="150"/>
      <c r="AP407" s="150"/>
      <c r="AQ407" s="150"/>
      <c r="AR407" s="150"/>
      <c r="AS407" s="150"/>
      <c r="AT407" s="150"/>
      <c r="AU407" s="150"/>
      <c r="AV407" s="150"/>
      <c r="BA407" s="150"/>
      <c r="BB407" s="151"/>
      <c r="BC407" s="151"/>
      <c r="BD407" s="152"/>
    </row>
    <row r="408" spans="5:56" ht="15.75" customHeight="1" x14ac:dyDescent="0.2">
      <c r="E408" s="150"/>
      <c r="F408" s="150"/>
      <c r="G408" s="150"/>
      <c r="H408" s="150"/>
      <c r="I408" s="150"/>
      <c r="J408" s="150"/>
      <c r="K408" s="150"/>
      <c r="L408" s="150"/>
      <c r="M408" s="150"/>
      <c r="N408" s="150"/>
      <c r="O408" s="150"/>
      <c r="P408" s="150"/>
      <c r="Q408" s="150"/>
      <c r="R408" s="150"/>
      <c r="S408" s="150"/>
      <c r="T408" s="150"/>
      <c r="U408" s="150"/>
      <c r="V408" s="150"/>
      <c r="W408" s="150"/>
      <c r="X408" s="150"/>
      <c r="Y408" s="150"/>
      <c r="Z408" s="150"/>
      <c r="AA408" s="150"/>
      <c r="AB408" s="150"/>
      <c r="AC408" s="150"/>
      <c r="AD408" s="150"/>
      <c r="AE408" s="150"/>
      <c r="AF408" s="150"/>
      <c r="AG408" s="150"/>
      <c r="AH408" s="150"/>
      <c r="AI408" s="150"/>
      <c r="AJ408" s="150"/>
      <c r="AK408" s="150"/>
      <c r="AL408" s="150"/>
      <c r="AM408" s="150"/>
      <c r="AN408" s="150"/>
      <c r="AO408" s="150"/>
      <c r="AP408" s="150"/>
      <c r="AQ408" s="150"/>
      <c r="AR408" s="150"/>
      <c r="AS408" s="150"/>
      <c r="AT408" s="150"/>
      <c r="AU408" s="150"/>
      <c r="AV408" s="150"/>
      <c r="BA408" s="150"/>
      <c r="BB408" s="151"/>
      <c r="BC408" s="151"/>
      <c r="BD408" s="152"/>
    </row>
    <row r="409" spans="5:56" ht="15.75" customHeight="1" x14ac:dyDescent="0.2">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c r="AA409" s="150"/>
      <c r="AB409" s="150"/>
      <c r="AC409" s="150"/>
      <c r="AD409" s="150"/>
      <c r="AE409" s="150"/>
      <c r="AF409" s="150"/>
      <c r="AG409" s="150"/>
      <c r="AH409" s="150"/>
      <c r="AI409" s="150"/>
      <c r="AJ409" s="150"/>
      <c r="AK409" s="150"/>
      <c r="AL409" s="150"/>
      <c r="AM409" s="150"/>
      <c r="AN409" s="150"/>
      <c r="AO409" s="150"/>
      <c r="AP409" s="150"/>
      <c r="AQ409" s="150"/>
      <c r="AR409" s="150"/>
      <c r="AS409" s="150"/>
      <c r="AT409" s="150"/>
      <c r="AU409" s="150"/>
      <c r="AV409" s="150"/>
      <c r="BA409" s="150"/>
      <c r="BB409" s="151"/>
      <c r="BC409" s="151"/>
      <c r="BD409" s="152"/>
    </row>
    <row r="410" spans="5:56" ht="15.75" customHeight="1" x14ac:dyDescent="0.2">
      <c r="E410" s="150"/>
      <c r="F410" s="150"/>
      <c r="G410" s="150"/>
      <c r="H410" s="150"/>
      <c r="I410" s="150"/>
      <c r="J410" s="150"/>
      <c r="K410" s="150"/>
      <c r="L410" s="150"/>
      <c r="M410" s="150"/>
      <c r="N410" s="150"/>
      <c r="O410" s="150"/>
      <c r="P410" s="150"/>
      <c r="Q410" s="150"/>
      <c r="R410" s="150"/>
      <c r="S410" s="150"/>
      <c r="T410" s="150"/>
      <c r="U410" s="150"/>
      <c r="V410" s="150"/>
      <c r="W410" s="150"/>
      <c r="X410" s="150"/>
      <c r="Y410" s="150"/>
      <c r="Z410" s="150"/>
      <c r="AA410" s="150"/>
      <c r="AB410" s="150"/>
      <c r="AC410" s="150"/>
      <c r="AD410" s="150"/>
      <c r="AE410" s="150"/>
      <c r="AF410" s="150"/>
      <c r="AG410" s="150"/>
      <c r="AH410" s="150"/>
      <c r="AI410" s="150"/>
      <c r="AJ410" s="150"/>
      <c r="AK410" s="150"/>
      <c r="AL410" s="150"/>
      <c r="AM410" s="150"/>
      <c r="AN410" s="150"/>
      <c r="AO410" s="150"/>
      <c r="AP410" s="150"/>
      <c r="AQ410" s="150"/>
      <c r="AR410" s="150"/>
      <c r="AS410" s="150"/>
      <c r="AT410" s="150"/>
      <c r="AU410" s="150"/>
      <c r="AV410" s="150"/>
      <c r="BA410" s="150"/>
      <c r="BB410" s="151"/>
      <c r="BC410" s="151"/>
      <c r="BD410" s="152"/>
    </row>
    <row r="411" spans="5:56" ht="15.75" customHeight="1" x14ac:dyDescent="0.2">
      <c r="E411" s="150"/>
      <c r="F411" s="150"/>
      <c r="G411" s="150"/>
      <c r="H411" s="150"/>
      <c r="I411" s="150"/>
      <c r="J411" s="150"/>
      <c r="K411" s="150"/>
      <c r="L411" s="150"/>
      <c r="M411" s="150"/>
      <c r="N411" s="150"/>
      <c r="O411" s="150"/>
      <c r="P411" s="150"/>
      <c r="Q411" s="150"/>
      <c r="R411" s="150"/>
      <c r="S411" s="150"/>
      <c r="T411" s="150"/>
      <c r="U411" s="150"/>
      <c r="V411" s="150"/>
      <c r="W411" s="150"/>
      <c r="X411" s="150"/>
      <c r="Y411" s="150"/>
      <c r="Z411" s="150"/>
      <c r="AA411" s="150"/>
      <c r="AB411" s="150"/>
      <c r="AC411" s="150"/>
      <c r="AD411" s="150"/>
      <c r="AE411" s="150"/>
      <c r="AF411" s="150"/>
      <c r="AG411" s="150"/>
      <c r="AH411" s="150"/>
      <c r="AI411" s="150"/>
      <c r="AJ411" s="150"/>
      <c r="AK411" s="150"/>
      <c r="AL411" s="150"/>
      <c r="AM411" s="150"/>
      <c r="AN411" s="150"/>
      <c r="AO411" s="150"/>
      <c r="AP411" s="150"/>
      <c r="AQ411" s="150"/>
      <c r="AR411" s="150"/>
      <c r="AS411" s="150"/>
      <c r="AT411" s="150"/>
      <c r="AU411" s="150"/>
      <c r="AV411" s="150"/>
      <c r="BA411" s="150"/>
      <c r="BB411" s="151"/>
      <c r="BC411" s="151"/>
      <c r="BD411" s="152"/>
    </row>
    <row r="412" spans="5:56" ht="15.75" customHeight="1" x14ac:dyDescent="0.2">
      <c r="E412" s="150"/>
      <c r="F412" s="150"/>
      <c r="G412" s="150"/>
      <c r="H412" s="150"/>
      <c r="I412" s="150"/>
      <c r="J412" s="150"/>
      <c r="K412" s="150"/>
      <c r="L412" s="150"/>
      <c r="M412" s="150"/>
      <c r="N412" s="150"/>
      <c r="O412" s="150"/>
      <c r="P412" s="150"/>
      <c r="Q412" s="150"/>
      <c r="R412" s="150"/>
      <c r="S412" s="150"/>
      <c r="T412" s="150"/>
      <c r="U412" s="150"/>
      <c r="V412" s="150"/>
      <c r="W412" s="150"/>
      <c r="X412" s="150"/>
      <c r="Y412" s="150"/>
      <c r="Z412" s="150"/>
      <c r="AA412" s="150"/>
      <c r="AB412" s="150"/>
      <c r="AC412" s="150"/>
      <c r="AD412" s="150"/>
      <c r="AE412" s="150"/>
      <c r="AF412" s="150"/>
      <c r="AG412" s="150"/>
      <c r="AH412" s="150"/>
      <c r="AI412" s="150"/>
      <c r="AJ412" s="150"/>
      <c r="AK412" s="150"/>
      <c r="AL412" s="150"/>
      <c r="AM412" s="150"/>
      <c r="AN412" s="150"/>
      <c r="AO412" s="150"/>
      <c r="AP412" s="150"/>
      <c r="AQ412" s="150"/>
      <c r="AR412" s="150"/>
      <c r="AS412" s="150"/>
      <c r="AT412" s="150"/>
      <c r="AU412" s="150"/>
      <c r="AV412" s="150"/>
      <c r="BA412" s="150"/>
      <c r="BB412" s="151"/>
      <c r="BC412" s="151"/>
      <c r="BD412" s="152"/>
    </row>
    <row r="413" spans="5:56" ht="15.75" customHeight="1" x14ac:dyDescent="0.2">
      <c r="E413" s="150"/>
      <c r="F413" s="150"/>
      <c r="G413" s="150"/>
      <c r="H413" s="150"/>
      <c r="I413" s="150"/>
      <c r="J413" s="150"/>
      <c r="K413" s="150"/>
      <c r="L413" s="150"/>
      <c r="M413" s="150"/>
      <c r="N413" s="150"/>
      <c r="O413" s="150"/>
      <c r="P413" s="150"/>
      <c r="Q413" s="150"/>
      <c r="R413" s="150"/>
      <c r="S413" s="150"/>
      <c r="T413" s="150"/>
      <c r="U413" s="150"/>
      <c r="V413" s="150"/>
      <c r="W413" s="150"/>
      <c r="X413" s="150"/>
      <c r="Y413" s="150"/>
      <c r="Z413" s="150"/>
      <c r="AA413" s="150"/>
      <c r="AB413" s="150"/>
      <c r="AC413" s="150"/>
      <c r="AD413" s="150"/>
      <c r="AE413" s="150"/>
      <c r="AF413" s="150"/>
      <c r="AG413" s="150"/>
      <c r="AH413" s="150"/>
      <c r="AI413" s="150"/>
      <c r="AJ413" s="150"/>
      <c r="AK413" s="150"/>
      <c r="AL413" s="150"/>
      <c r="AM413" s="150"/>
      <c r="AN413" s="150"/>
      <c r="AO413" s="150"/>
      <c r="AP413" s="150"/>
      <c r="AQ413" s="150"/>
      <c r="AR413" s="150"/>
      <c r="AS413" s="150"/>
      <c r="AT413" s="150"/>
      <c r="AU413" s="150"/>
      <c r="AV413" s="150"/>
      <c r="BA413" s="150"/>
      <c r="BB413" s="151"/>
      <c r="BC413" s="151"/>
      <c r="BD413" s="152"/>
    </row>
    <row r="414" spans="5:56" ht="15.75" customHeight="1" x14ac:dyDescent="0.2">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c r="AA414" s="150"/>
      <c r="AB414" s="150"/>
      <c r="AC414" s="150"/>
      <c r="AD414" s="150"/>
      <c r="AE414" s="150"/>
      <c r="AF414" s="150"/>
      <c r="AG414" s="150"/>
      <c r="AH414" s="150"/>
      <c r="AI414" s="150"/>
      <c r="AJ414" s="150"/>
      <c r="AK414" s="150"/>
      <c r="AL414" s="150"/>
      <c r="AM414" s="150"/>
      <c r="AN414" s="150"/>
      <c r="AO414" s="150"/>
      <c r="AP414" s="150"/>
      <c r="AQ414" s="150"/>
      <c r="AR414" s="150"/>
      <c r="AS414" s="150"/>
      <c r="AT414" s="150"/>
      <c r="AU414" s="150"/>
      <c r="AV414" s="150"/>
      <c r="BA414" s="150"/>
      <c r="BB414" s="151"/>
      <c r="BC414" s="151"/>
      <c r="BD414" s="152"/>
    </row>
    <row r="415" spans="5:56" ht="15.75" customHeight="1" x14ac:dyDescent="0.2">
      <c r="E415" s="150"/>
      <c r="F415" s="150"/>
      <c r="G415" s="150"/>
      <c r="H415" s="150"/>
      <c r="I415" s="150"/>
      <c r="J415" s="150"/>
      <c r="K415" s="150"/>
      <c r="L415" s="150"/>
      <c r="M415" s="150"/>
      <c r="N415" s="150"/>
      <c r="O415" s="150"/>
      <c r="P415" s="150"/>
      <c r="Q415" s="150"/>
      <c r="R415" s="150"/>
      <c r="S415" s="150"/>
      <c r="T415" s="150"/>
      <c r="U415" s="150"/>
      <c r="V415" s="150"/>
      <c r="W415" s="150"/>
      <c r="X415" s="150"/>
      <c r="Y415" s="150"/>
      <c r="Z415" s="150"/>
      <c r="AA415" s="150"/>
      <c r="AB415" s="150"/>
      <c r="AC415" s="150"/>
      <c r="AD415" s="150"/>
      <c r="AE415" s="150"/>
      <c r="AF415" s="150"/>
      <c r="AG415" s="150"/>
      <c r="AH415" s="150"/>
      <c r="AI415" s="150"/>
      <c r="AJ415" s="150"/>
      <c r="AK415" s="150"/>
      <c r="AL415" s="150"/>
      <c r="AM415" s="150"/>
      <c r="AN415" s="150"/>
      <c r="AO415" s="150"/>
      <c r="AP415" s="150"/>
      <c r="AQ415" s="150"/>
      <c r="AR415" s="150"/>
      <c r="AS415" s="150"/>
      <c r="AT415" s="150"/>
      <c r="AU415" s="150"/>
      <c r="AV415" s="150"/>
      <c r="BA415" s="150"/>
      <c r="BB415" s="151"/>
      <c r="BC415" s="151"/>
      <c r="BD415" s="152"/>
    </row>
    <row r="416" spans="5:56" ht="15.75" customHeight="1" x14ac:dyDescent="0.2">
      <c r="E416" s="150"/>
      <c r="F416" s="150"/>
      <c r="G416" s="150"/>
      <c r="H416" s="150"/>
      <c r="I416" s="150"/>
      <c r="J416" s="150"/>
      <c r="K416" s="150"/>
      <c r="L416" s="150"/>
      <c r="M416" s="150"/>
      <c r="N416" s="150"/>
      <c r="O416" s="150"/>
      <c r="P416" s="150"/>
      <c r="Q416" s="150"/>
      <c r="R416" s="150"/>
      <c r="S416" s="150"/>
      <c r="T416" s="150"/>
      <c r="U416" s="150"/>
      <c r="V416" s="150"/>
      <c r="W416" s="150"/>
      <c r="X416" s="150"/>
      <c r="Y416" s="150"/>
      <c r="Z416" s="150"/>
      <c r="AA416" s="150"/>
      <c r="AB416" s="150"/>
      <c r="AC416" s="150"/>
      <c r="AD416" s="150"/>
      <c r="AE416" s="150"/>
      <c r="AF416" s="150"/>
      <c r="AG416" s="150"/>
      <c r="AH416" s="150"/>
      <c r="AI416" s="150"/>
      <c r="AJ416" s="150"/>
      <c r="AK416" s="150"/>
      <c r="AL416" s="150"/>
      <c r="AM416" s="150"/>
      <c r="AN416" s="150"/>
      <c r="AO416" s="150"/>
      <c r="AP416" s="150"/>
      <c r="AQ416" s="150"/>
      <c r="AR416" s="150"/>
      <c r="AS416" s="150"/>
      <c r="AT416" s="150"/>
      <c r="AU416" s="150"/>
      <c r="AV416" s="150"/>
      <c r="BA416" s="150"/>
      <c r="BB416" s="151"/>
      <c r="BC416" s="151"/>
      <c r="BD416" s="152"/>
    </row>
    <row r="417" spans="5:56" ht="15.75" customHeight="1" x14ac:dyDescent="0.2">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c r="AA417" s="150"/>
      <c r="AB417" s="150"/>
      <c r="AC417" s="150"/>
      <c r="AD417" s="150"/>
      <c r="AE417" s="150"/>
      <c r="AF417" s="150"/>
      <c r="AG417" s="150"/>
      <c r="AH417" s="150"/>
      <c r="AI417" s="150"/>
      <c r="AJ417" s="150"/>
      <c r="AK417" s="150"/>
      <c r="AL417" s="150"/>
      <c r="AM417" s="150"/>
      <c r="AN417" s="150"/>
      <c r="AO417" s="150"/>
      <c r="AP417" s="150"/>
      <c r="AQ417" s="150"/>
      <c r="AR417" s="150"/>
      <c r="AS417" s="150"/>
      <c r="AT417" s="150"/>
      <c r="AU417" s="150"/>
      <c r="AV417" s="150"/>
      <c r="BA417" s="150"/>
      <c r="BB417" s="151"/>
      <c r="BC417" s="151"/>
      <c r="BD417" s="152"/>
    </row>
    <row r="418" spans="5:56" ht="15.75" customHeight="1" x14ac:dyDescent="0.2">
      <c r="E418" s="150"/>
      <c r="F418" s="150"/>
      <c r="G418" s="150"/>
      <c r="H418" s="150"/>
      <c r="I418" s="150"/>
      <c r="J418" s="150"/>
      <c r="K418" s="150"/>
      <c r="L418" s="150"/>
      <c r="M418" s="150"/>
      <c r="N418" s="150"/>
      <c r="O418" s="150"/>
      <c r="P418" s="150"/>
      <c r="Q418" s="150"/>
      <c r="R418" s="150"/>
      <c r="S418" s="150"/>
      <c r="T418" s="150"/>
      <c r="U418" s="150"/>
      <c r="V418" s="150"/>
      <c r="W418" s="150"/>
      <c r="X418" s="150"/>
      <c r="Y418" s="150"/>
      <c r="Z418" s="150"/>
      <c r="AA418" s="150"/>
      <c r="AB418" s="150"/>
      <c r="AC418" s="150"/>
      <c r="AD418" s="150"/>
      <c r="AE418" s="150"/>
      <c r="AF418" s="150"/>
      <c r="AG418" s="150"/>
      <c r="AH418" s="150"/>
      <c r="AI418" s="150"/>
      <c r="AJ418" s="150"/>
      <c r="AK418" s="150"/>
      <c r="AL418" s="150"/>
      <c r="AM418" s="150"/>
      <c r="AN418" s="150"/>
      <c r="AO418" s="150"/>
      <c r="AP418" s="150"/>
      <c r="AQ418" s="150"/>
      <c r="AR418" s="150"/>
      <c r="AS418" s="150"/>
      <c r="AT418" s="150"/>
      <c r="AU418" s="150"/>
      <c r="AV418" s="150"/>
      <c r="BA418" s="150"/>
      <c r="BB418" s="151"/>
      <c r="BC418" s="151"/>
      <c r="BD418" s="152"/>
    </row>
    <row r="419" spans="5:56" ht="15.75" customHeight="1" x14ac:dyDescent="0.2">
      <c r="E419" s="150"/>
      <c r="F419" s="150"/>
      <c r="G419" s="150"/>
      <c r="H419" s="150"/>
      <c r="I419" s="150"/>
      <c r="J419" s="150"/>
      <c r="K419" s="150"/>
      <c r="L419" s="150"/>
      <c r="M419" s="150"/>
      <c r="N419" s="150"/>
      <c r="O419" s="150"/>
      <c r="P419" s="150"/>
      <c r="Q419" s="150"/>
      <c r="R419" s="150"/>
      <c r="S419" s="150"/>
      <c r="T419" s="150"/>
      <c r="U419" s="150"/>
      <c r="V419" s="150"/>
      <c r="W419" s="150"/>
      <c r="X419" s="150"/>
      <c r="Y419" s="150"/>
      <c r="Z419" s="150"/>
      <c r="AA419" s="150"/>
      <c r="AB419" s="150"/>
      <c r="AC419" s="150"/>
      <c r="AD419" s="150"/>
      <c r="AE419" s="150"/>
      <c r="AF419" s="150"/>
      <c r="AG419" s="150"/>
      <c r="AH419" s="150"/>
      <c r="AI419" s="150"/>
      <c r="AJ419" s="150"/>
      <c r="AK419" s="150"/>
      <c r="AL419" s="150"/>
      <c r="AM419" s="150"/>
      <c r="AN419" s="150"/>
      <c r="AO419" s="150"/>
      <c r="AP419" s="150"/>
      <c r="AQ419" s="150"/>
      <c r="AR419" s="150"/>
      <c r="AS419" s="150"/>
      <c r="AT419" s="150"/>
      <c r="AU419" s="150"/>
      <c r="AV419" s="150"/>
      <c r="BA419" s="150"/>
      <c r="BB419" s="151"/>
      <c r="BC419" s="151"/>
      <c r="BD419" s="152"/>
    </row>
    <row r="420" spans="5:56" ht="15.75" customHeight="1" x14ac:dyDescent="0.2">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c r="AA420" s="150"/>
      <c r="AB420" s="150"/>
      <c r="AC420" s="150"/>
      <c r="AD420" s="150"/>
      <c r="AE420" s="150"/>
      <c r="AF420" s="150"/>
      <c r="AG420" s="150"/>
      <c r="AH420" s="150"/>
      <c r="AI420" s="150"/>
      <c r="AJ420" s="150"/>
      <c r="AK420" s="150"/>
      <c r="AL420" s="150"/>
      <c r="AM420" s="150"/>
      <c r="AN420" s="150"/>
      <c r="AO420" s="150"/>
      <c r="AP420" s="150"/>
      <c r="AQ420" s="150"/>
      <c r="AR420" s="150"/>
      <c r="AS420" s="150"/>
      <c r="AT420" s="150"/>
      <c r="AU420" s="150"/>
      <c r="AV420" s="150"/>
      <c r="BA420" s="150"/>
      <c r="BB420" s="151"/>
      <c r="BC420" s="151"/>
      <c r="BD420" s="152"/>
    </row>
    <row r="421" spans="5:56" ht="15.75" customHeight="1" x14ac:dyDescent="0.2">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c r="AA421" s="150"/>
      <c r="AB421" s="150"/>
      <c r="AC421" s="150"/>
      <c r="AD421" s="150"/>
      <c r="AE421" s="150"/>
      <c r="AF421" s="150"/>
      <c r="AG421" s="150"/>
      <c r="AH421" s="150"/>
      <c r="AI421" s="150"/>
      <c r="AJ421" s="150"/>
      <c r="AK421" s="150"/>
      <c r="AL421" s="150"/>
      <c r="AM421" s="150"/>
      <c r="AN421" s="150"/>
      <c r="AO421" s="150"/>
      <c r="AP421" s="150"/>
      <c r="AQ421" s="150"/>
      <c r="AR421" s="150"/>
      <c r="AS421" s="150"/>
      <c r="AT421" s="150"/>
      <c r="AU421" s="150"/>
      <c r="AV421" s="150"/>
      <c r="BA421" s="150"/>
      <c r="BB421" s="151"/>
      <c r="BC421" s="151"/>
      <c r="BD421" s="152"/>
    </row>
    <row r="422" spans="5:56" ht="15.75" customHeight="1" x14ac:dyDescent="0.2">
      <c r="E422" s="150"/>
      <c r="F422" s="150"/>
      <c r="G422" s="150"/>
      <c r="H422" s="150"/>
      <c r="I422" s="150"/>
      <c r="J422" s="150"/>
      <c r="K422" s="150"/>
      <c r="L422" s="150"/>
      <c r="M422" s="150"/>
      <c r="N422" s="150"/>
      <c r="O422" s="150"/>
      <c r="P422" s="150"/>
      <c r="Q422" s="150"/>
      <c r="R422" s="150"/>
      <c r="S422" s="150"/>
      <c r="T422" s="150"/>
      <c r="U422" s="150"/>
      <c r="V422" s="150"/>
      <c r="W422" s="150"/>
      <c r="X422" s="150"/>
      <c r="Y422" s="150"/>
      <c r="Z422" s="150"/>
      <c r="AA422" s="150"/>
      <c r="AB422" s="150"/>
      <c r="AC422" s="150"/>
      <c r="AD422" s="150"/>
      <c r="AE422" s="150"/>
      <c r="AF422" s="150"/>
      <c r="AG422" s="150"/>
      <c r="AH422" s="150"/>
      <c r="AI422" s="150"/>
      <c r="AJ422" s="150"/>
      <c r="AK422" s="150"/>
      <c r="AL422" s="150"/>
      <c r="AM422" s="150"/>
      <c r="AN422" s="150"/>
      <c r="AO422" s="150"/>
      <c r="AP422" s="150"/>
      <c r="AQ422" s="150"/>
      <c r="AR422" s="150"/>
      <c r="AS422" s="150"/>
      <c r="AT422" s="150"/>
      <c r="AU422" s="150"/>
      <c r="AV422" s="150"/>
      <c r="BA422" s="150"/>
      <c r="BB422" s="151"/>
      <c r="BC422" s="151"/>
      <c r="BD422" s="152"/>
    </row>
    <row r="423" spans="5:56" ht="15.75" customHeight="1" x14ac:dyDescent="0.2">
      <c r="E423" s="150"/>
      <c r="F423" s="150"/>
      <c r="G423" s="150"/>
      <c r="H423" s="150"/>
      <c r="I423" s="150"/>
      <c r="J423" s="150"/>
      <c r="K423" s="150"/>
      <c r="L423" s="150"/>
      <c r="M423" s="150"/>
      <c r="N423" s="150"/>
      <c r="O423" s="150"/>
      <c r="P423" s="150"/>
      <c r="Q423" s="150"/>
      <c r="R423" s="150"/>
      <c r="S423" s="150"/>
      <c r="T423" s="150"/>
      <c r="U423" s="150"/>
      <c r="V423" s="150"/>
      <c r="W423" s="150"/>
      <c r="X423" s="150"/>
      <c r="Y423" s="150"/>
      <c r="Z423" s="150"/>
      <c r="AA423" s="150"/>
      <c r="AB423" s="150"/>
      <c r="AC423" s="150"/>
      <c r="AD423" s="150"/>
      <c r="AE423" s="150"/>
      <c r="AF423" s="150"/>
      <c r="AG423" s="150"/>
      <c r="AH423" s="150"/>
      <c r="AI423" s="150"/>
      <c r="AJ423" s="150"/>
      <c r="AK423" s="150"/>
      <c r="AL423" s="150"/>
      <c r="AM423" s="150"/>
      <c r="AN423" s="150"/>
      <c r="AO423" s="150"/>
      <c r="AP423" s="150"/>
      <c r="AQ423" s="150"/>
      <c r="AR423" s="150"/>
      <c r="AS423" s="150"/>
      <c r="AT423" s="150"/>
      <c r="AU423" s="150"/>
      <c r="AV423" s="150"/>
      <c r="BA423" s="150"/>
      <c r="BB423" s="151"/>
      <c r="BC423" s="151"/>
      <c r="BD423" s="152"/>
    </row>
    <row r="424" spans="5:56" ht="15.75" customHeight="1" x14ac:dyDescent="0.2">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c r="AA424" s="150"/>
      <c r="AB424" s="150"/>
      <c r="AC424" s="150"/>
      <c r="AD424" s="150"/>
      <c r="AE424" s="150"/>
      <c r="AF424" s="150"/>
      <c r="AG424" s="150"/>
      <c r="AH424" s="150"/>
      <c r="AI424" s="150"/>
      <c r="AJ424" s="150"/>
      <c r="AK424" s="150"/>
      <c r="AL424" s="150"/>
      <c r="AM424" s="150"/>
      <c r="AN424" s="150"/>
      <c r="AO424" s="150"/>
      <c r="AP424" s="150"/>
      <c r="AQ424" s="150"/>
      <c r="AR424" s="150"/>
      <c r="AS424" s="150"/>
      <c r="AT424" s="150"/>
      <c r="AU424" s="150"/>
      <c r="AV424" s="150"/>
      <c r="BA424" s="150"/>
      <c r="BB424" s="151"/>
      <c r="BC424" s="151"/>
      <c r="BD424" s="152"/>
    </row>
    <row r="425" spans="5:56" ht="15.75" customHeight="1" x14ac:dyDescent="0.2">
      <c r="E425" s="150"/>
      <c r="F425" s="150"/>
      <c r="G425" s="150"/>
      <c r="H425" s="150"/>
      <c r="I425" s="150"/>
      <c r="J425" s="150"/>
      <c r="K425" s="150"/>
      <c r="L425" s="150"/>
      <c r="M425" s="150"/>
      <c r="N425" s="150"/>
      <c r="O425" s="150"/>
      <c r="P425" s="150"/>
      <c r="Q425" s="150"/>
      <c r="R425" s="150"/>
      <c r="S425" s="150"/>
      <c r="T425" s="150"/>
      <c r="U425" s="150"/>
      <c r="V425" s="150"/>
      <c r="W425" s="150"/>
      <c r="X425" s="150"/>
      <c r="Y425" s="150"/>
      <c r="Z425" s="150"/>
      <c r="AA425" s="150"/>
      <c r="AB425" s="150"/>
      <c r="AC425" s="150"/>
      <c r="AD425" s="150"/>
      <c r="AE425" s="150"/>
      <c r="AF425" s="150"/>
      <c r="AG425" s="150"/>
      <c r="AH425" s="150"/>
      <c r="AI425" s="150"/>
      <c r="AJ425" s="150"/>
      <c r="AK425" s="150"/>
      <c r="AL425" s="150"/>
      <c r="AM425" s="150"/>
      <c r="AN425" s="150"/>
      <c r="AO425" s="150"/>
      <c r="AP425" s="150"/>
      <c r="AQ425" s="150"/>
      <c r="AR425" s="150"/>
      <c r="AS425" s="150"/>
      <c r="AT425" s="150"/>
      <c r="AU425" s="150"/>
      <c r="AV425" s="150"/>
      <c r="BA425" s="150"/>
      <c r="BB425" s="151"/>
      <c r="BC425" s="151"/>
      <c r="BD425" s="152"/>
    </row>
    <row r="426" spans="5:56" ht="15.75" customHeight="1" x14ac:dyDescent="0.2">
      <c r="E426" s="150"/>
      <c r="F426" s="150"/>
      <c r="G426" s="150"/>
      <c r="H426" s="150"/>
      <c r="I426" s="150"/>
      <c r="J426" s="150"/>
      <c r="K426" s="150"/>
      <c r="L426" s="150"/>
      <c r="M426" s="150"/>
      <c r="N426" s="150"/>
      <c r="O426" s="150"/>
      <c r="P426" s="150"/>
      <c r="Q426" s="150"/>
      <c r="R426" s="150"/>
      <c r="S426" s="150"/>
      <c r="T426" s="150"/>
      <c r="U426" s="150"/>
      <c r="V426" s="150"/>
      <c r="W426" s="150"/>
      <c r="X426" s="150"/>
      <c r="Y426" s="150"/>
      <c r="Z426" s="150"/>
      <c r="AA426" s="150"/>
      <c r="AB426" s="150"/>
      <c r="AC426" s="150"/>
      <c r="AD426" s="150"/>
      <c r="AE426" s="150"/>
      <c r="AF426" s="150"/>
      <c r="AG426" s="150"/>
      <c r="AH426" s="150"/>
      <c r="AI426" s="150"/>
      <c r="AJ426" s="150"/>
      <c r="AK426" s="150"/>
      <c r="AL426" s="150"/>
      <c r="AM426" s="150"/>
      <c r="AN426" s="150"/>
      <c r="AO426" s="150"/>
      <c r="AP426" s="150"/>
      <c r="AQ426" s="150"/>
      <c r="AR426" s="150"/>
      <c r="AS426" s="150"/>
      <c r="AT426" s="150"/>
      <c r="AU426" s="150"/>
      <c r="AV426" s="150"/>
      <c r="BA426" s="150"/>
      <c r="BB426" s="151"/>
      <c r="BC426" s="151"/>
      <c r="BD426" s="152"/>
    </row>
    <row r="427" spans="5:56" ht="15.75" customHeight="1" x14ac:dyDescent="0.2">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c r="AA427" s="150"/>
      <c r="AB427" s="150"/>
      <c r="AC427" s="150"/>
      <c r="AD427" s="150"/>
      <c r="AE427" s="150"/>
      <c r="AF427" s="150"/>
      <c r="AG427" s="150"/>
      <c r="AH427" s="150"/>
      <c r="AI427" s="150"/>
      <c r="AJ427" s="150"/>
      <c r="AK427" s="150"/>
      <c r="AL427" s="150"/>
      <c r="AM427" s="150"/>
      <c r="AN427" s="150"/>
      <c r="AO427" s="150"/>
      <c r="AP427" s="150"/>
      <c r="AQ427" s="150"/>
      <c r="AR427" s="150"/>
      <c r="AS427" s="150"/>
      <c r="AT427" s="150"/>
      <c r="AU427" s="150"/>
      <c r="AV427" s="150"/>
      <c r="BA427" s="150"/>
      <c r="BB427" s="151"/>
      <c r="BC427" s="151"/>
      <c r="BD427" s="152"/>
    </row>
    <row r="428" spans="5:56" ht="15.75" customHeight="1" x14ac:dyDescent="0.2">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c r="AA428" s="150"/>
      <c r="AB428" s="150"/>
      <c r="AC428" s="150"/>
      <c r="AD428" s="150"/>
      <c r="AE428" s="150"/>
      <c r="AF428" s="150"/>
      <c r="AG428" s="150"/>
      <c r="AH428" s="150"/>
      <c r="AI428" s="150"/>
      <c r="AJ428" s="150"/>
      <c r="AK428" s="150"/>
      <c r="AL428" s="150"/>
      <c r="AM428" s="150"/>
      <c r="AN428" s="150"/>
      <c r="AO428" s="150"/>
      <c r="AP428" s="150"/>
      <c r="AQ428" s="150"/>
      <c r="AR428" s="150"/>
      <c r="AS428" s="150"/>
      <c r="AT428" s="150"/>
      <c r="AU428" s="150"/>
      <c r="AV428" s="150"/>
      <c r="BA428" s="150"/>
      <c r="BB428" s="151"/>
      <c r="BC428" s="151"/>
      <c r="BD428" s="152"/>
    </row>
    <row r="429" spans="5:56" ht="15.75" customHeight="1" x14ac:dyDescent="0.2">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c r="AA429" s="150"/>
      <c r="AB429" s="150"/>
      <c r="AC429" s="150"/>
      <c r="AD429" s="150"/>
      <c r="AE429" s="150"/>
      <c r="AF429" s="150"/>
      <c r="AG429" s="150"/>
      <c r="AH429" s="150"/>
      <c r="AI429" s="150"/>
      <c r="AJ429" s="150"/>
      <c r="AK429" s="150"/>
      <c r="AL429" s="150"/>
      <c r="AM429" s="150"/>
      <c r="AN429" s="150"/>
      <c r="AO429" s="150"/>
      <c r="AP429" s="150"/>
      <c r="AQ429" s="150"/>
      <c r="AR429" s="150"/>
      <c r="AS429" s="150"/>
      <c r="AT429" s="150"/>
      <c r="AU429" s="150"/>
      <c r="AV429" s="150"/>
      <c r="BA429" s="150"/>
      <c r="BB429" s="151"/>
      <c r="BC429" s="151"/>
      <c r="BD429" s="152"/>
    </row>
    <row r="430" spans="5:56" ht="15.75" customHeight="1" x14ac:dyDescent="0.2">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c r="AA430" s="150"/>
      <c r="AB430" s="150"/>
      <c r="AC430" s="150"/>
      <c r="AD430" s="150"/>
      <c r="AE430" s="150"/>
      <c r="AF430" s="150"/>
      <c r="AG430" s="150"/>
      <c r="AH430" s="150"/>
      <c r="AI430" s="150"/>
      <c r="AJ430" s="150"/>
      <c r="AK430" s="150"/>
      <c r="AL430" s="150"/>
      <c r="AM430" s="150"/>
      <c r="AN430" s="150"/>
      <c r="AO430" s="150"/>
      <c r="AP430" s="150"/>
      <c r="AQ430" s="150"/>
      <c r="AR430" s="150"/>
      <c r="AS430" s="150"/>
      <c r="AT430" s="150"/>
      <c r="AU430" s="150"/>
      <c r="AV430" s="150"/>
      <c r="BA430" s="150"/>
      <c r="BB430" s="151"/>
      <c r="BC430" s="151"/>
      <c r="BD430" s="152"/>
    </row>
    <row r="431" spans="5:56" ht="15.75" customHeight="1" x14ac:dyDescent="0.2">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c r="AA431" s="150"/>
      <c r="AB431" s="150"/>
      <c r="AC431" s="150"/>
      <c r="AD431" s="150"/>
      <c r="AE431" s="150"/>
      <c r="AF431" s="150"/>
      <c r="AG431" s="150"/>
      <c r="AH431" s="150"/>
      <c r="AI431" s="150"/>
      <c r="AJ431" s="150"/>
      <c r="AK431" s="150"/>
      <c r="AL431" s="150"/>
      <c r="AM431" s="150"/>
      <c r="AN431" s="150"/>
      <c r="AO431" s="150"/>
      <c r="AP431" s="150"/>
      <c r="AQ431" s="150"/>
      <c r="AR431" s="150"/>
      <c r="AS431" s="150"/>
      <c r="AT431" s="150"/>
      <c r="AU431" s="150"/>
      <c r="AV431" s="150"/>
      <c r="BA431" s="150"/>
      <c r="BB431" s="151"/>
      <c r="BC431" s="151"/>
      <c r="BD431" s="152"/>
    </row>
    <row r="432" spans="5:56" ht="15.75" customHeight="1" x14ac:dyDescent="0.2">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c r="AA432" s="150"/>
      <c r="AB432" s="150"/>
      <c r="AC432" s="150"/>
      <c r="AD432" s="150"/>
      <c r="AE432" s="150"/>
      <c r="AF432" s="150"/>
      <c r="AG432" s="150"/>
      <c r="AH432" s="150"/>
      <c r="AI432" s="150"/>
      <c r="AJ432" s="150"/>
      <c r="AK432" s="150"/>
      <c r="AL432" s="150"/>
      <c r="AM432" s="150"/>
      <c r="AN432" s="150"/>
      <c r="AO432" s="150"/>
      <c r="AP432" s="150"/>
      <c r="AQ432" s="150"/>
      <c r="AR432" s="150"/>
      <c r="AS432" s="150"/>
      <c r="AT432" s="150"/>
      <c r="AU432" s="150"/>
      <c r="AV432" s="150"/>
      <c r="BA432" s="150"/>
      <c r="BB432" s="151"/>
      <c r="BC432" s="151"/>
      <c r="BD432" s="152"/>
    </row>
    <row r="433" spans="5:56" ht="15.75" customHeight="1" x14ac:dyDescent="0.2">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c r="AA433" s="150"/>
      <c r="AB433" s="150"/>
      <c r="AC433" s="150"/>
      <c r="AD433" s="150"/>
      <c r="AE433" s="150"/>
      <c r="AF433" s="150"/>
      <c r="AG433" s="150"/>
      <c r="AH433" s="150"/>
      <c r="AI433" s="150"/>
      <c r="AJ433" s="150"/>
      <c r="AK433" s="150"/>
      <c r="AL433" s="150"/>
      <c r="AM433" s="150"/>
      <c r="AN433" s="150"/>
      <c r="AO433" s="150"/>
      <c r="AP433" s="150"/>
      <c r="AQ433" s="150"/>
      <c r="AR433" s="150"/>
      <c r="AS433" s="150"/>
      <c r="AT433" s="150"/>
      <c r="AU433" s="150"/>
      <c r="AV433" s="150"/>
      <c r="BA433" s="150"/>
      <c r="BB433" s="151"/>
      <c r="BC433" s="151"/>
      <c r="BD433" s="152"/>
    </row>
    <row r="434" spans="5:56" ht="15.75" customHeight="1" x14ac:dyDescent="0.2">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c r="AA434" s="150"/>
      <c r="AB434" s="150"/>
      <c r="AC434" s="150"/>
      <c r="AD434" s="150"/>
      <c r="AE434" s="150"/>
      <c r="AF434" s="150"/>
      <c r="AG434" s="150"/>
      <c r="AH434" s="150"/>
      <c r="AI434" s="150"/>
      <c r="AJ434" s="150"/>
      <c r="AK434" s="150"/>
      <c r="AL434" s="150"/>
      <c r="AM434" s="150"/>
      <c r="AN434" s="150"/>
      <c r="AO434" s="150"/>
      <c r="AP434" s="150"/>
      <c r="AQ434" s="150"/>
      <c r="AR434" s="150"/>
      <c r="AS434" s="150"/>
      <c r="AT434" s="150"/>
      <c r="AU434" s="150"/>
      <c r="AV434" s="150"/>
      <c r="BA434" s="150"/>
      <c r="BB434" s="151"/>
      <c r="BC434" s="151"/>
      <c r="BD434" s="152"/>
    </row>
    <row r="435" spans="5:56" ht="15.75" customHeight="1" x14ac:dyDescent="0.2">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c r="AA435" s="150"/>
      <c r="AB435" s="150"/>
      <c r="AC435" s="150"/>
      <c r="AD435" s="150"/>
      <c r="AE435" s="150"/>
      <c r="AF435" s="150"/>
      <c r="AG435" s="150"/>
      <c r="AH435" s="150"/>
      <c r="AI435" s="150"/>
      <c r="AJ435" s="150"/>
      <c r="AK435" s="150"/>
      <c r="AL435" s="150"/>
      <c r="AM435" s="150"/>
      <c r="AN435" s="150"/>
      <c r="AO435" s="150"/>
      <c r="AP435" s="150"/>
      <c r="AQ435" s="150"/>
      <c r="AR435" s="150"/>
      <c r="AS435" s="150"/>
      <c r="AT435" s="150"/>
      <c r="AU435" s="150"/>
      <c r="AV435" s="150"/>
      <c r="BA435" s="150"/>
      <c r="BB435" s="151"/>
      <c r="BC435" s="151"/>
      <c r="BD435" s="152"/>
    </row>
    <row r="436" spans="5:56" ht="15.75" customHeight="1" x14ac:dyDescent="0.2">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c r="AA436" s="150"/>
      <c r="AB436" s="150"/>
      <c r="AC436" s="150"/>
      <c r="AD436" s="150"/>
      <c r="AE436" s="150"/>
      <c r="AF436" s="150"/>
      <c r="AG436" s="150"/>
      <c r="AH436" s="150"/>
      <c r="AI436" s="150"/>
      <c r="AJ436" s="150"/>
      <c r="AK436" s="150"/>
      <c r="AL436" s="150"/>
      <c r="AM436" s="150"/>
      <c r="AN436" s="150"/>
      <c r="AO436" s="150"/>
      <c r="AP436" s="150"/>
      <c r="AQ436" s="150"/>
      <c r="AR436" s="150"/>
      <c r="AS436" s="150"/>
      <c r="AT436" s="150"/>
      <c r="AU436" s="150"/>
      <c r="AV436" s="150"/>
      <c r="BA436" s="150"/>
      <c r="BB436" s="151"/>
      <c r="BC436" s="151"/>
      <c r="BD436" s="152"/>
    </row>
    <row r="437" spans="5:56" ht="15.75" customHeight="1" x14ac:dyDescent="0.2">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c r="AA437" s="150"/>
      <c r="AB437" s="150"/>
      <c r="AC437" s="150"/>
      <c r="AD437" s="150"/>
      <c r="AE437" s="150"/>
      <c r="AF437" s="150"/>
      <c r="AG437" s="150"/>
      <c r="AH437" s="150"/>
      <c r="AI437" s="150"/>
      <c r="AJ437" s="150"/>
      <c r="AK437" s="150"/>
      <c r="AL437" s="150"/>
      <c r="AM437" s="150"/>
      <c r="AN437" s="150"/>
      <c r="AO437" s="150"/>
      <c r="AP437" s="150"/>
      <c r="AQ437" s="150"/>
      <c r="AR437" s="150"/>
      <c r="AS437" s="150"/>
      <c r="AT437" s="150"/>
      <c r="AU437" s="150"/>
      <c r="AV437" s="150"/>
      <c r="BA437" s="150"/>
      <c r="BB437" s="151"/>
      <c r="BC437" s="151"/>
      <c r="BD437" s="152"/>
    </row>
    <row r="438" spans="5:56" ht="15.75" customHeight="1" x14ac:dyDescent="0.2">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c r="AA438" s="150"/>
      <c r="AB438" s="150"/>
      <c r="AC438" s="150"/>
      <c r="AD438" s="150"/>
      <c r="AE438" s="150"/>
      <c r="AF438" s="150"/>
      <c r="AG438" s="150"/>
      <c r="AH438" s="150"/>
      <c r="AI438" s="150"/>
      <c r="AJ438" s="150"/>
      <c r="AK438" s="150"/>
      <c r="AL438" s="150"/>
      <c r="AM438" s="150"/>
      <c r="AN438" s="150"/>
      <c r="AO438" s="150"/>
      <c r="AP438" s="150"/>
      <c r="AQ438" s="150"/>
      <c r="AR438" s="150"/>
      <c r="AS438" s="150"/>
      <c r="AT438" s="150"/>
      <c r="AU438" s="150"/>
      <c r="AV438" s="150"/>
      <c r="BA438" s="150"/>
      <c r="BB438" s="151"/>
      <c r="BC438" s="151"/>
      <c r="BD438" s="152"/>
    </row>
    <row r="439" spans="5:56" ht="15.75" customHeight="1" x14ac:dyDescent="0.2">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c r="AA439" s="150"/>
      <c r="AB439" s="150"/>
      <c r="AC439" s="150"/>
      <c r="AD439" s="150"/>
      <c r="AE439" s="150"/>
      <c r="AF439" s="150"/>
      <c r="AG439" s="150"/>
      <c r="AH439" s="150"/>
      <c r="AI439" s="150"/>
      <c r="AJ439" s="150"/>
      <c r="AK439" s="150"/>
      <c r="AL439" s="150"/>
      <c r="AM439" s="150"/>
      <c r="AN439" s="150"/>
      <c r="AO439" s="150"/>
      <c r="AP439" s="150"/>
      <c r="AQ439" s="150"/>
      <c r="AR439" s="150"/>
      <c r="AS439" s="150"/>
      <c r="AT439" s="150"/>
      <c r="AU439" s="150"/>
      <c r="AV439" s="150"/>
      <c r="BA439" s="150"/>
      <c r="BB439" s="151"/>
      <c r="BC439" s="151"/>
      <c r="BD439" s="152"/>
    </row>
    <row r="440" spans="5:56" ht="15.75" customHeight="1" x14ac:dyDescent="0.2">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c r="AA440" s="150"/>
      <c r="AB440" s="150"/>
      <c r="AC440" s="150"/>
      <c r="AD440" s="150"/>
      <c r="AE440" s="150"/>
      <c r="AF440" s="150"/>
      <c r="AG440" s="150"/>
      <c r="AH440" s="150"/>
      <c r="AI440" s="150"/>
      <c r="AJ440" s="150"/>
      <c r="AK440" s="150"/>
      <c r="AL440" s="150"/>
      <c r="AM440" s="150"/>
      <c r="AN440" s="150"/>
      <c r="AO440" s="150"/>
      <c r="AP440" s="150"/>
      <c r="AQ440" s="150"/>
      <c r="AR440" s="150"/>
      <c r="AS440" s="150"/>
      <c r="AT440" s="150"/>
      <c r="AU440" s="150"/>
      <c r="AV440" s="150"/>
      <c r="BA440" s="150"/>
      <c r="BB440" s="151"/>
      <c r="BC440" s="151"/>
      <c r="BD440" s="152"/>
    </row>
    <row r="441" spans="5:56" ht="15.75" customHeight="1" x14ac:dyDescent="0.2">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c r="AA441" s="150"/>
      <c r="AB441" s="150"/>
      <c r="AC441" s="150"/>
      <c r="AD441" s="150"/>
      <c r="AE441" s="150"/>
      <c r="AF441" s="150"/>
      <c r="AG441" s="150"/>
      <c r="AH441" s="150"/>
      <c r="AI441" s="150"/>
      <c r="AJ441" s="150"/>
      <c r="AK441" s="150"/>
      <c r="AL441" s="150"/>
      <c r="AM441" s="150"/>
      <c r="AN441" s="150"/>
      <c r="AO441" s="150"/>
      <c r="AP441" s="150"/>
      <c r="AQ441" s="150"/>
      <c r="AR441" s="150"/>
      <c r="AS441" s="150"/>
      <c r="AT441" s="150"/>
      <c r="AU441" s="150"/>
      <c r="AV441" s="150"/>
      <c r="BA441" s="150"/>
      <c r="BB441" s="151"/>
      <c r="BC441" s="151"/>
      <c r="BD441" s="152"/>
    </row>
    <row r="442" spans="5:56" ht="15.75" customHeight="1" x14ac:dyDescent="0.2">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c r="AA442" s="150"/>
      <c r="AB442" s="150"/>
      <c r="AC442" s="150"/>
      <c r="AD442" s="150"/>
      <c r="AE442" s="150"/>
      <c r="AF442" s="150"/>
      <c r="AG442" s="150"/>
      <c r="AH442" s="150"/>
      <c r="AI442" s="150"/>
      <c r="AJ442" s="150"/>
      <c r="AK442" s="150"/>
      <c r="AL442" s="150"/>
      <c r="AM442" s="150"/>
      <c r="AN442" s="150"/>
      <c r="AO442" s="150"/>
      <c r="AP442" s="150"/>
      <c r="AQ442" s="150"/>
      <c r="AR442" s="150"/>
      <c r="AS442" s="150"/>
      <c r="AT442" s="150"/>
      <c r="AU442" s="150"/>
      <c r="AV442" s="150"/>
      <c r="BA442" s="150"/>
      <c r="BB442" s="151"/>
      <c r="BC442" s="151"/>
      <c r="BD442" s="152"/>
    </row>
    <row r="443" spans="5:56" ht="15.75" customHeight="1" x14ac:dyDescent="0.2">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c r="AA443" s="150"/>
      <c r="AB443" s="150"/>
      <c r="AC443" s="150"/>
      <c r="AD443" s="150"/>
      <c r="AE443" s="150"/>
      <c r="AF443" s="150"/>
      <c r="AG443" s="150"/>
      <c r="AH443" s="150"/>
      <c r="AI443" s="150"/>
      <c r="AJ443" s="150"/>
      <c r="AK443" s="150"/>
      <c r="AL443" s="150"/>
      <c r="AM443" s="150"/>
      <c r="AN443" s="150"/>
      <c r="AO443" s="150"/>
      <c r="AP443" s="150"/>
      <c r="AQ443" s="150"/>
      <c r="AR443" s="150"/>
      <c r="AS443" s="150"/>
      <c r="AT443" s="150"/>
      <c r="AU443" s="150"/>
      <c r="AV443" s="150"/>
      <c r="BA443" s="150"/>
      <c r="BB443" s="151"/>
      <c r="BC443" s="151"/>
      <c r="BD443" s="152"/>
    </row>
    <row r="444" spans="5:56" ht="15.75" customHeight="1" x14ac:dyDescent="0.2">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c r="AA444" s="150"/>
      <c r="AB444" s="150"/>
      <c r="AC444" s="150"/>
      <c r="AD444" s="150"/>
      <c r="AE444" s="150"/>
      <c r="AF444" s="150"/>
      <c r="AG444" s="150"/>
      <c r="AH444" s="150"/>
      <c r="AI444" s="150"/>
      <c r="AJ444" s="150"/>
      <c r="AK444" s="150"/>
      <c r="AL444" s="150"/>
      <c r="AM444" s="150"/>
      <c r="AN444" s="150"/>
      <c r="AO444" s="150"/>
      <c r="AP444" s="150"/>
      <c r="AQ444" s="150"/>
      <c r="AR444" s="150"/>
      <c r="AS444" s="150"/>
      <c r="AT444" s="150"/>
      <c r="AU444" s="150"/>
      <c r="AV444" s="150"/>
      <c r="BA444" s="150"/>
      <c r="BB444" s="151"/>
      <c r="BC444" s="151"/>
      <c r="BD444" s="152"/>
    </row>
    <row r="445" spans="5:56" ht="15.75" customHeight="1" x14ac:dyDescent="0.2">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c r="AA445" s="150"/>
      <c r="AB445" s="150"/>
      <c r="AC445" s="150"/>
      <c r="AD445" s="150"/>
      <c r="AE445" s="150"/>
      <c r="AF445" s="150"/>
      <c r="AG445" s="150"/>
      <c r="AH445" s="150"/>
      <c r="AI445" s="150"/>
      <c r="AJ445" s="150"/>
      <c r="AK445" s="150"/>
      <c r="AL445" s="150"/>
      <c r="AM445" s="150"/>
      <c r="AN445" s="150"/>
      <c r="AO445" s="150"/>
      <c r="AP445" s="150"/>
      <c r="AQ445" s="150"/>
      <c r="AR445" s="150"/>
      <c r="AS445" s="150"/>
      <c r="AT445" s="150"/>
      <c r="AU445" s="150"/>
      <c r="AV445" s="150"/>
      <c r="BA445" s="150"/>
      <c r="BB445" s="151"/>
      <c r="BC445" s="151"/>
      <c r="BD445" s="152"/>
    </row>
    <row r="446" spans="5:56" ht="15.75" customHeight="1" x14ac:dyDescent="0.2">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c r="AA446" s="150"/>
      <c r="AB446" s="150"/>
      <c r="AC446" s="150"/>
      <c r="AD446" s="150"/>
      <c r="AE446" s="150"/>
      <c r="AF446" s="150"/>
      <c r="AG446" s="150"/>
      <c r="AH446" s="150"/>
      <c r="AI446" s="150"/>
      <c r="AJ446" s="150"/>
      <c r="AK446" s="150"/>
      <c r="AL446" s="150"/>
      <c r="AM446" s="150"/>
      <c r="AN446" s="150"/>
      <c r="AO446" s="150"/>
      <c r="AP446" s="150"/>
      <c r="AQ446" s="150"/>
      <c r="AR446" s="150"/>
      <c r="AS446" s="150"/>
      <c r="AT446" s="150"/>
      <c r="AU446" s="150"/>
      <c r="AV446" s="150"/>
      <c r="BA446" s="150"/>
      <c r="BB446" s="151"/>
      <c r="BC446" s="151"/>
      <c r="BD446" s="152"/>
    </row>
    <row r="447" spans="5:56" ht="15.75" customHeight="1" x14ac:dyDescent="0.2">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c r="AA447" s="150"/>
      <c r="AB447" s="150"/>
      <c r="AC447" s="150"/>
      <c r="AD447" s="150"/>
      <c r="AE447" s="150"/>
      <c r="AF447" s="150"/>
      <c r="AG447" s="150"/>
      <c r="AH447" s="150"/>
      <c r="AI447" s="150"/>
      <c r="AJ447" s="150"/>
      <c r="AK447" s="150"/>
      <c r="AL447" s="150"/>
      <c r="AM447" s="150"/>
      <c r="AN447" s="150"/>
      <c r="AO447" s="150"/>
      <c r="AP447" s="150"/>
      <c r="AQ447" s="150"/>
      <c r="AR447" s="150"/>
      <c r="AS447" s="150"/>
      <c r="AT447" s="150"/>
      <c r="AU447" s="150"/>
      <c r="AV447" s="150"/>
      <c r="BA447" s="150"/>
      <c r="BB447" s="151"/>
      <c r="BC447" s="151"/>
      <c r="BD447" s="152"/>
    </row>
    <row r="448" spans="5:56" ht="15.75" customHeight="1" x14ac:dyDescent="0.2">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c r="AA448" s="150"/>
      <c r="AB448" s="150"/>
      <c r="AC448" s="150"/>
      <c r="AD448" s="150"/>
      <c r="AE448" s="150"/>
      <c r="AF448" s="150"/>
      <c r="AG448" s="150"/>
      <c r="AH448" s="150"/>
      <c r="AI448" s="150"/>
      <c r="AJ448" s="150"/>
      <c r="AK448" s="150"/>
      <c r="AL448" s="150"/>
      <c r="AM448" s="150"/>
      <c r="AN448" s="150"/>
      <c r="AO448" s="150"/>
      <c r="AP448" s="150"/>
      <c r="AQ448" s="150"/>
      <c r="AR448" s="150"/>
      <c r="AS448" s="150"/>
      <c r="AT448" s="150"/>
      <c r="AU448" s="150"/>
      <c r="AV448" s="150"/>
      <c r="BA448" s="150"/>
      <c r="BB448" s="151"/>
      <c r="BC448" s="151"/>
      <c r="BD448" s="152"/>
    </row>
    <row r="449" spans="5:56" ht="15.75" customHeight="1" x14ac:dyDescent="0.2">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c r="AA449" s="150"/>
      <c r="AB449" s="150"/>
      <c r="AC449" s="150"/>
      <c r="AD449" s="150"/>
      <c r="AE449" s="150"/>
      <c r="AF449" s="150"/>
      <c r="AG449" s="150"/>
      <c r="AH449" s="150"/>
      <c r="AI449" s="150"/>
      <c r="AJ449" s="150"/>
      <c r="AK449" s="150"/>
      <c r="AL449" s="150"/>
      <c r="AM449" s="150"/>
      <c r="AN449" s="150"/>
      <c r="AO449" s="150"/>
      <c r="AP449" s="150"/>
      <c r="AQ449" s="150"/>
      <c r="AR449" s="150"/>
      <c r="AS449" s="150"/>
      <c r="AT449" s="150"/>
      <c r="AU449" s="150"/>
      <c r="AV449" s="150"/>
      <c r="BA449" s="150"/>
      <c r="BB449" s="151"/>
      <c r="BC449" s="151"/>
      <c r="BD449" s="152"/>
    </row>
    <row r="450" spans="5:56" ht="15.75" customHeight="1" x14ac:dyDescent="0.2">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c r="AA450" s="150"/>
      <c r="AB450" s="150"/>
      <c r="AC450" s="150"/>
      <c r="AD450" s="150"/>
      <c r="AE450" s="150"/>
      <c r="AF450" s="150"/>
      <c r="AG450" s="150"/>
      <c r="AH450" s="150"/>
      <c r="AI450" s="150"/>
      <c r="AJ450" s="150"/>
      <c r="AK450" s="150"/>
      <c r="AL450" s="150"/>
      <c r="AM450" s="150"/>
      <c r="AN450" s="150"/>
      <c r="AO450" s="150"/>
      <c r="AP450" s="150"/>
      <c r="AQ450" s="150"/>
      <c r="AR450" s="150"/>
      <c r="AS450" s="150"/>
      <c r="AT450" s="150"/>
      <c r="AU450" s="150"/>
      <c r="AV450" s="150"/>
      <c r="BA450" s="150"/>
      <c r="BB450" s="151"/>
      <c r="BC450" s="151"/>
      <c r="BD450" s="152"/>
    </row>
    <row r="451" spans="5:56" ht="15.75" customHeight="1" x14ac:dyDescent="0.2">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c r="AA451" s="150"/>
      <c r="AB451" s="150"/>
      <c r="AC451" s="150"/>
      <c r="AD451" s="150"/>
      <c r="AE451" s="150"/>
      <c r="AF451" s="150"/>
      <c r="AG451" s="150"/>
      <c r="AH451" s="150"/>
      <c r="AI451" s="150"/>
      <c r="AJ451" s="150"/>
      <c r="AK451" s="150"/>
      <c r="AL451" s="150"/>
      <c r="AM451" s="150"/>
      <c r="AN451" s="150"/>
      <c r="AO451" s="150"/>
      <c r="AP451" s="150"/>
      <c r="AQ451" s="150"/>
      <c r="AR451" s="150"/>
      <c r="AS451" s="150"/>
      <c r="AT451" s="150"/>
      <c r="AU451" s="150"/>
      <c r="AV451" s="150"/>
      <c r="BA451" s="150"/>
      <c r="BB451" s="151"/>
      <c r="BC451" s="151"/>
      <c r="BD451" s="152"/>
    </row>
    <row r="452" spans="5:56" ht="15.75" customHeight="1" x14ac:dyDescent="0.2">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c r="AA452" s="150"/>
      <c r="AB452" s="150"/>
      <c r="AC452" s="150"/>
      <c r="AD452" s="150"/>
      <c r="AE452" s="150"/>
      <c r="AF452" s="150"/>
      <c r="AG452" s="150"/>
      <c r="AH452" s="150"/>
      <c r="AI452" s="150"/>
      <c r="AJ452" s="150"/>
      <c r="AK452" s="150"/>
      <c r="AL452" s="150"/>
      <c r="AM452" s="150"/>
      <c r="AN452" s="150"/>
      <c r="AO452" s="150"/>
      <c r="AP452" s="150"/>
      <c r="AQ452" s="150"/>
      <c r="AR452" s="150"/>
      <c r="AS452" s="150"/>
      <c r="AT452" s="150"/>
      <c r="AU452" s="150"/>
      <c r="AV452" s="150"/>
      <c r="BA452" s="150"/>
      <c r="BB452" s="151"/>
      <c r="BC452" s="151"/>
      <c r="BD452" s="152"/>
    </row>
    <row r="453" spans="5:56" ht="15.75" customHeight="1" x14ac:dyDescent="0.2">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c r="AA453" s="150"/>
      <c r="AB453" s="150"/>
      <c r="AC453" s="150"/>
      <c r="AD453" s="150"/>
      <c r="AE453" s="150"/>
      <c r="AF453" s="150"/>
      <c r="AG453" s="150"/>
      <c r="AH453" s="150"/>
      <c r="AI453" s="150"/>
      <c r="AJ453" s="150"/>
      <c r="AK453" s="150"/>
      <c r="AL453" s="150"/>
      <c r="AM453" s="150"/>
      <c r="AN453" s="150"/>
      <c r="AO453" s="150"/>
      <c r="AP453" s="150"/>
      <c r="AQ453" s="150"/>
      <c r="AR453" s="150"/>
      <c r="AS453" s="150"/>
      <c r="AT453" s="150"/>
      <c r="AU453" s="150"/>
      <c r="AV453" s="150"/>
      <c r="BA453" s="150"/>
      <c r="BB453" s="151"/>
      <c r="BC453" s="151"/>
      <c r="BD453" s="152"/>
    </row>
    <row r="454" spans="5:56" ht="15.75" customHeight="1" x14ac:dyDescent="0.2">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c r="AA454" s="150"/>
      <c r="AB454" s="150"/>
      <c r="AC454" s="150"/>
      <c r="AD454" s="150"/>
      <c r="AE454" s="150"/>
      <c r="AF454" s="150"/>
      <c r="AG454" s="150"/>
      <c r="AH454" s="150"/>
      <c r="AI454" s="150"/>
      <c r="AJ454" s="150"/>
      <c r="AK454" s="150"/>
      <c r="AL454" s="150"/>
      <c r="AM454" s="150"/>
      <c r="AN454" s="150"/>
      <c r="AO454" s="150"/>
      <c r="AP454" s="150"/>
      <c r="AQ454" s="150"/>
      <c r="AR454" s="150"/>
      <c r="AS454" s="150"/>
      <c r="AT454" s="150"/>
      <c r="AU454" s="150"/>
      <c r="AV454" s="150"/>
      <c r="BA454" s="150"/>
      <c r="BB454" s="151"/>
      <c r="BC454" s="151"/>
      <c r="BD454" s="152"/>
    </row>
    <row r="455" spans="5:56" ht="15.75" customHeight="1" x14ac:dyDescent="0.2">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c r="AA455" s="150"/>
      <c r="AB455" s="150"/>
      <c r="AC455" s="150"/>
      <c r="AD455" s="150"/>
      <c r="AE455" s="150"/>
      <c r="AF455" s="150"/>
      <c r="AG455" s="150"/>
      <c r="AH455" s="150"/>
      <c r="AI455" s="150"/>
      <c r="AJ455" s="150"/>
      <c r="AK455" s="150"/>
      <c r="AL455" s="150"/>
      <c r="AM455" s="150"/>
      <c r="AN455" s="150"/>
      <c r="AO455" s="150"/>
      <c r="AP455" s="150"/>
      <c r="AQ455" s="150"/>
      <c r="AR455" s="150"/>
      <c r="AS455" s="150"/>
      <c r="AT455" s="150"/>
      <c r="AU455" s="150"/>
      <c r="AV455" s="150"/>
      <c r="BA455" s="150"/>
      <c r="BB455" s="151"/>
      <c r="BC455" s="151"/>
      <c r="BD455" s="152"/>
    </row>
    <row r="456" spans="5:56" ht="15.75" customHeight="1" x14ac:dyDescent="0.2">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c r="AA456" s="150"/>
      <c r="AB456" s="150"/>
      <c r="AC456" s="150"/>
      <c r="AD456" s="150"/>
      <c r="AE456" s="150"/>
      <c r="AF456" s="150"/>
      <c r="AG456" s="150"/>
      <c r="AH456" s="150"/>
      <c r="AI456" s="150"/>
      <c r="AJ456" s="150"/>
      <c r="AK456" s="150"/>
      <c r="AL456" s="150"/>
      <c r="AM456" s="150"/>
      <c r="AN456" s="150"/>
      <c r="AO456" s="150"/>
      <c r="AP456" s="150"/>
      <c r="AQ456" s="150"/>
      <c r="AR456" s="150"/>
      <c r="AS456" s="150"/>
      <c r="AT456" s="150"/>
      <c r="AU456" s="150"/>
      <c r="AV456" s="150"/>
      <c r="BA456" s="150"/>
      <c r="BB456" s="151"/>
      <c r="BC456" s="151"/>
      <c r="BD456" s="152"/>
    </row>
    <row r="457" spans="5:56" ht="15.75" customHeight="1" x14ac:dyDescent="0.2">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c r="AA457" s="150"/>
      <c r="AB457" s="150"/>
      <c r="AC457" s="150"/>
      <c r="AD457" s="150"/>
      <c r="AE457" s="150"/>
      <c r="AF457" s="150"/>
      <c r="AG457" s="150"/>
      <c r="AH457" s="150"/>
      <c r="AI457" s="150"/>
      <c r="AJ457" s="150"/>
      <c r="AK457" s="150"/>
      <c r="AL457" s="150"/>
      <c r="AM457" s="150"/>
      <c r="AN457" s="150"/>
      <c r="AO457" s="150"/>
      <c r="AP457" s="150"/>
      <c r="AQ457" s="150"/>
      <c r="AR457" s="150"/>
      <c r="AS457" s="150"/>
      <c r="AT457" s="150"/>
      <c r="AU457" s="150"/>
      <c r="AV457" s="150"/>
      <c r="BA457" s="150"/>
      <c r="BB457" s="151"/>
      <c r="BC457" s="151"/>
      <c r="BD457" s="152"/>
    </row>
    <row r="458" spans="5:56" ht="15.75" customHeight="1" x14ac:dyDescent="0.2">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c r="AA458" s="150"/>
      <c r="AB458" s="150"/>
      <c r="AC458" s="150"/>
      <c r="AD458" s="150"/>
      <c r="AE458" s="150"/>
      <c r="AF458" s="150"/>
      <c r="AG458" s="150"/>
      <c r="AH458" s="150"/>
      <c r="AI458" s="150"/>
      <c r="AJ458" s="150"/>
      <c r="AK458" s="150"/>
      <c r="AL458" s="150"/>
      <c r="AM458" s="150"/>
      <c r="AN458" s="150"/>
      <c r="AO458" s="150"/>
      <c r="AP458" s="150"/>
      <c r="AQ458" s="150"/>
      <c r="AR458" s="150"/>
      <c r="AS458" s="150"/>
      <c r="AT458" s="150"/>
      <c r="AU458" s="150"/>
      <c r="AV458" s="150"/>
      <c r="BA458" s="150"/>
      <c r="BB458" s="151"/>
      <c r="BC458" s="151"/>
      <c r="BD458" s="152"/>
    </row>
    <row r="459" spans="5:56" ht="15.75" customHeight="1" x14ac:dyDescent="0.2">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c r="AA459" s="150"/>
      <c r="AB459" s="150"/>
      <c r="AC459" s="150"/>
      <c r="AD459" s="150"/>
      <c r="AE459" s="150"/>
      <c r="AF459" s="150"/>
      <c r="AG459" s="150"/>
      <c r="AH459" s="150"/>
      <c r="AI459" s="150"/>
      <c r="AJ459" s="150"/>
      <c r="AK459" s="150"/>
      <c r="AL459" s="150"/>
      <c r="AM459" s="150"/>
      <c r="AN459" s="150"/>
      <c r="AO459" s="150"/>
      <c r="AP459" s="150"/>
      <c r="AQ459" s="150"/>
      <c r="AR459" s="150"/>
      <c r="AS459" s="150"/>
      <c r="AT459" s="150"/>
      <c r="AU459" s="150"/>
      <c r="AV459" s="150"/>
      <c r="BA459" s="150"/>
      <c r="BB459" s="151"/>
      <c r="BC459" s="151"/>
      <c r="BD459" s="152"/>
    </row>
    <row r="460" spans="5:56" ht="15.75" customHeight="1" x14ac:dyDescent="0.2">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c r="AA460" s="150"/>
      <c r="AB460" s="150"/>
      <c r="AC460" s="150"/>
      <c r="AD460" s="150"/>
      <c r="AE460" s="150"/>
      <c r="AF460" s="150"/>
      <c r="AG460" s="150"/>
      <c r="AH460" s="150"/>
      <c r="AI460" s="150"/>
      <c r="AJ460" s="150"/>
      <c r="AK460" s="150"/>
      <c r="AL460" s="150"/>
      <c r="AM460" s="150"/>
      <c r="AN460" s="150"/>
      <c r="AO460" s="150"/>
      <c r="AP460" s="150"/>
      <c r="AQ460" s="150"/>
      <c r="AR460" s="150"/>
      <c r="AS460" s="150"/>
      <c r="AT460" s="150"/>
      <c r="AU460" s="150"/>
      <c r="AV460" s="150"/>
      <c r="BA460" s="150"/>
      <c r="BB460" s="151"/>
      <c r="BC460" s="151"/>
      <c r="BD460" s="152"/>
    </row>
    <row r="461" spans="5:56" ht="15.75" customHeight="1" x14ac:dyDescent="0.2">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c r="AA461" s="150"/>
      <c r="AB461" s="150"/>
      <c r="AC461" s="150"/>
      <c r="AD461" s="150"/>
      <c r="AE461" s="150"/>
      <c r="AF461" s="150"/>
      <c r="AG461" s="150"/>
      <c r="AH461" s="150"/>
      <c r="AI461" s="150"/>
      <c r="AJ461" s="150"/>
      <c r="AK461" s="150"/>
      <c r="AL461" s="150"/>
      <c r="AM461" s="150"/>
      <c r="AN461" s="150"/>
      <c r="AO461" s="150"/>
      <c r="AP461" s="150"/>
      <c r="AQ461" s="150"/>
      <c r="AR461" s="150"/>
      <c r="AS461" s="150"/>
      <c r="AT461" s="150"/>
      <c r="AU461" s="150"/>
      <c r="AV461" s="150"/>
      <c r="BA461" s="150"/>
      <c r="BB461" s="151"/>
      <c r="BC461" s="151"/>
      <c r="BD461" s="152"/>
    </row>
    <row r="462" spans="5:56" ht="15.75" customHeight="1" x14ac:dyDescent="0.2">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c r="AA462" s="150"/>
      <c r="AB462" s="150"/>
      <c r="AC462" s="150"/>
      <c r="AD462" s="150"/>
      <c r="AE462" s="150"/>
      <c r="AF462" s="150"/>
      <c r="AG462" s="150"/>
      <c r="AH462" s="150"/>
      <c r="AI462" s="150"/>
      <c r="AJ462" s="150"/>
      <c r="AK462" s="150"/>
      <c r="AL462" s="150"/>
      <c r="AM462" s="150"/>
      <c r="AN462" s="150"/>
      <c r="AO462" s="150"/>
      <c r="AP462" s="150"/>
      <c r="AQ462" s="150"/>
      <c r="AR462" s="150"/>
      <c r="AS462" s="150"/>
      <c r="AT462" s="150"/>
      <c r="AU462" s="150"/>
      <c r="AV462" s="150"/>
      <c r="BA462" s="150"/>
      <c r="BB462" s="151"/>
      <c r="BC462" s="151"/>
      <c r="BD462" s="152"/>
    </row>
    <row r="463" spans="5:56" ht="15.75" customHeight="1" x14ac:dyDescent="0.2">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c r="AA463" s="150"/>
      <c r="AB463" s="150"/>
      <c r="AC463" s="150"/>
      <c r="AD463" s="150"/>
      <c r="AE463" s="150"/>
      <c r="AF463" s="150"/>
      <c r="AG463" s="150"/>
      <c r="AH463" s="150"/>
      <c r="AI463" s="150"/>
      <c r="AJ463" s="150"/>
      <c r="AK463" s="150"/>
      <c r="AL463" s="150"/>
      <c r="AM463" s="150"/>
      <c r="AN463" s="150"/>
      <c r="AO463" s="150"/>
      <c r="AP463" s="150"/>
      <c r="AQ463" s="150"/>
      <c r="AR463" s="150"/>
      <c r="AS463" s="150"/>
      <c r="AT463" s="150"/>
      <c r="AU463" s="150"/>
      <c r="AV463" s="150"/>
      <c r="BA463" s="150"/>
      <c r="BB463" s="151"/>
      <c r="BC463" s="151"/>
      <c r="BD463" s="152"/>
    </row>
    <row r="464" spans="5:56" ht="15.75" customHeight="1" x14ac:dyDescent="0.2">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c r="AA464" s="150"/>
      <c r="AB464" s="150"/>
      <c r="AC464" s="150"/>
      <c r="AD464" s="150"/>
      <c r="AE464" s="150"/>
      <c r="AF464" s="150"/>
      <c r="AG464" s="150"/>
      <c r="AH464" s="150"/>
      <c r="AI464" s="150"/>
      <c r="AJ464" s="150"/>
      <c r="AK464" s="150"/>
      <c r="AL464" s="150"/>
      <c r="AM464" s="150"/>
      <c r="AN464" s="150"/>
      <c r="AO464" s="150"/>
      <c r="AP464" s="150"/>
      <c r="AQ464" s="150"/>
      <c r="AR464" s="150"/>
      <c r="AS464" s="150"/>
      <c r="AT464" s="150"/>
      <c r="AU464" s="150"/>
      <c r="AV464" s="150"/>
      <c r="BA464" s="150"/>
      <c r="BB464" s="151"/>
      <c r="BC464" s="151"/>
      <c r="BD464" s="152"/>
    </row>
    <row r="465" spans="5:56" ht="15.75" customHeight="1" x14ac:dyDescent="0.2">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c r="AA465" s="150"/>
      <c r="AB465" s="150"/>
      <c r="AC465" s="150"/>
      <c r="AD465" s="150"/>
      <c r="AE465" s="150"/>
      <c r="AF465" s="150"/>
      <c r="AG465" s="150"/>
      <c r="AH465" s="150"/>
      <c r="AI465" s="150"/>
      <c r="AJ465" s="150"/>
      <c r="AK465" s="150"/>
      <c r="AL465" s="150"/>
      <c r="AM465" s="150"/>
      <c r="AN465" s="150"/>
      <c r="AO465" s="150"/>
      <c r="AP465" s="150"/>
      <c r="AQ465" s="150"/>
      <c r="AR465" s="150"/>
      <c r="AS465" s="150"/>
      <c r="AT465" s="150"/>
      <c r="AU465" s="150"/>
      <c r="AV465" s="150"/>
      <c r="BA465" s="150"/>
      <c r="BB465" s="151"/>
      <c r="BC465" s="151"/>
      <c r="BD465" s="152"/>
    </row>
    <row r="466" spans="5:56" ht="15.75" customHeight="1" x14ac:dyDescent="0.2">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c r="AA466" s="150"/>
      <c r="AB466" s="150"/>
      <c r="AC466" s="150"/>
      <c r="AD466" s="150"/>
      <c r="AE466" s="150"/>
      <c r="AF466" s="150"/>
      <c r="AG466" s="150"/>
      <c r="AH466" s="150"/>
      <c r="AI466" s="150"/>
      <c r="AJ466" s="150"/>
      <c r="AK466" s="150"/>
      <c r="AL466" s="150"/>
      <c r="AM466" s="150"/>
      <c r="AN466" s="150"/>
      <c r="AO466" s="150"/>
      <c r="AP466" s="150"/>
      <c r="AQ466" s="150"/>
      <c r="AR466" s="150"/>
      <c r="AS466" s="150"/>
      <c r="AT466" s="150"/>
      <c r="AU466" s="150"/>
      <c r="AV466" s="150"/>
      <c r="BA466" s="150"/>
      <c r="BB466" s="151"/>
      <c r="BC466" s="151"/>
      <c r="BD466" s="152"/>
    </row>
    <row r="467" spans="5:56" ht="15.75" customHeight="1" x14ac:dyDescent="0.2">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c r="AA467" s="150"/>
      <c r="AB467" s="150"/>
      <c r="AC467" s="150"/>
      <c r="AD467" s="150"/>
      <c r="AE467" s="150"/>
      <c r="AF467" s="150"/>
      <c r="AG467" s="150"/>
      <c r="AH467" s="150"/>
      <c r="AI467" s="150"/>
      <c r="AJ467" s="150"/>
      <c r="AK467" s="150"/>
      <c r="AL467" s="150"/>
      <c r="AM467" s="150"/>
      <c r="AN467" s="150"/>
      <c r="AO467" s="150"/>
      <c r="AP467" s="150"/>
      <c r="AQ467" s="150"/>
      <c r="AR467" s="150"/>
      <c r="AS467" s="150"/>
      <c r="AT467" s="150"/>
      <c r="AU467" s="150"/>
      <c r="AV467" s="150"/>
      <c r="BA467" s="150"/>
      <c r="BB467" s="151"/>
      <c r="BC467" s="151"/>
      <c r="BD467" s="152"/>
    </row>
    <row r="468" spans="5:56" ht="15.75" customHeight="1" x14ac:dyDescent="0.2">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c r="AA468" s="150"/>
      <c r="AB468" s="150"/>
      <c r="AC468" s="150"/>
      <c r="AD468" s="150"/>
      <c r="AE468" s="150"/>
      <c r="AF468" s="150"/>
      <c r="AG468" s="150"/>
      <c r="AH468" s="150"/>
      <c r="AI468" s="150"/>
      <c r="AJ468" s="150"/>
      <c r="AK468" s="150"/>
      <c r="AL468" s="150"/>
      <c r="AM468" s="150"/>
      <c r="AN468" s="150"/>
      <c r="AO468" s="150"/>
      <c r="AP468" s="150"/>
      <c r="AQ468" s="150"/>
      <c r="AR468" s="150"/>
      <c r="AS468" s="150"/>
      <c r="AT468" s="150"/>
      <c r="AU468" s="150"/>
      <c r="AV468" s="150"/>
      <c r="BA468" s="150"/>
      <c r="BB468" s="151"/>
      <c r="BC468" s="151"/>
      <c r="BD468" s="152"/>
    </row>
    <row r="469" spans="5:56" ht="15.75" customHeight="1" x14ac:dyDescent="0.2">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c r="AA469" s="150"/>
      <c r="AB469" s="150"/>
      <c r="AC469" s="150"/>
      <c r="AD469" s="150"/>
      <c r="AE469" s="150"/>
      <c r="AF469" s="150"/>
      <c r="AG469" s="150"/>
      <c r="AH469" s="150"/>
      <c r="AI469" s="150"/>
      <c r="AJ469" s="150"/>
      <c r="AK469" s="150"/>
      <c r="AL469" s="150"/>
      <c r="AM469" s="150"/>
      <c r="AN469" s="150"/>
      <c r="AO469" s="150"/>
      <c r="AP469" s="150"/>
      <c r="AQ469" s="150"/>
      <c r="AR469" s="150"/>
      <c r="AS469" s="150"/>
      <c r="AT469" s="150"/>
      <c r="AU469" s="150"/>
      <c r="AV469" s="150"/>
      <c r="BA469" s="150"/>
      <c r="BB469" s="151"/>
      <c r="BC469" s="151"/>
      <c r="BD469" s="152"/>
    </row>
    <row r="470" spans="5:56" ht="15.75" customHeight="1" x14ac:dyDescent="0.2">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c r="AA470" s="150"/>
      <c r="AB470" s="150"/>
      <c r="AC470" s="150"/>
      <c r="AD470" s="150"/>
      <c r="AE470" s="150"/>
      <c r="AF470" s="150"/>
      <c r="AG470" s="150"/>
      <c r="AH470" s="150"/>
      <c r="AI470" s="150"/>
      <c r="AJ470" s="150"/>
      <c r="AK470" s="150"/>
      <c r="AL470" s="150"/>
      <c r="AM470" s="150"/>
      <c r="AN470" s="150"/>
      <c r="AO470" s="150"/>
      <c r="AP470" s="150"/>
      <c r="AQ470" s="150"/>
      <c r="AR470" s="150"/>
      <c r="AS470" s="150"/>
      <c r="AT470" s="150"/>
      <c r="AU470" s="150"/>
      <c r="AV470" s="150"/>
      <c r="BA470" s="150"/>
      <c r="BB470" s="151"/>
      <c r="BC470" s="151"/>
      <c r="BD470" s="152"/>
    </row>
    <row r="471" spans="5:56" ht="15.75" customHeight="1" x14ac:dyDescent="0.2">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c r="AA471" s="150"/>
      <c r="AB471" s="150"/>
      <c r="AC471" s="150"/>
      <c r="AD471" s="150"/>
      <c r="AE471" s="150"/>
      <c r="AF471" s="150"/>
      <c r="AG471" s="150"/>
      <c r="AH471" s="150"/>
      <c r="AI471" s="150"/>
      <c r="AJ471" s="150"/>
      <c r="AK471" s="150"/>
      <c r="AL471" s="150"/>
      <c r="AM471" s="150"/>
      <c r="AN471" s="150"/>
      <c r="AO471" s="150"/>
      <c r="AP471" s="150"/>
      <c r="AQ471" s="150"/>
      <c r="AR471" s="150"/>
      <c r="AS471" s="150"/>
      <c r="AT471" s="150"/>
      <c r="AU471" s="150"/>
      <c r="AV471" s="150"/>
      <c r="BA471" s="150"/>
      <c r="BB471" s="151"/>
      <c r="BC471" s="151"/>
      <c r="BD471" s="152"/>
    </row>
    <row r="472" spans="5:56" ht="15.75" customHeight="1" x14ac:dyDescent="0.2">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c r="AA472" s="150"/>
      <c r="AB472" s="150"/>
      <c r="AC472" s="150"/>
      <c r="AD472" s="150"/>
      <c r="AE472" s="150"/>
      <c r="AF472" s="150"/>
      <c r="AG472" s="150"/>
      <c r="AH472" s="150"/>
      <c r="AI472" s="150"/>
      <c r="AJ472" s="150"/>
      <c r="AK472" s="150"/>
      <c r="AL472" s="150"/>
      <c r="AM472" s="150"/>
      <c r="AN472" s="150"/>
      <c r="AO472" s="150"/>
      <c r="AP472" s="150"/>
      <c r="AQ472" s="150"/>
      <c r="AR472" s="150"/>
      <c r="AS472" s="150"/>
      <c r="AT472" s="150"/>
      <c r="AU472" s="150"/>
      <c r="AV472" s="150"/>
      <c r="BA472" s="150"/>
      <c r="BB472" s="151"/>
      <c r="BC472" s="151"/>
      <c r="BD472" s="152"/>
    </row>
    <row r="473" spans="5:56" ht="15.75" customHeight="1" x14ac:dyDescent="0.2">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c r="AA473" s="150"/>
      <c r="AB473" s="150"/>
      <c r="AC473" s="150"/>
      <c r="AD473" s="150"/>
      <c r="AE473" s="150"/>
      <c r="AF473" s="150"/>
      <c r="AG473" s="150"/>
      <c r="AH473" s="150"/>
      <c r="AI473" s="150"/>
      <c r="AJ473" s="150"/>
      <c r="AK473" s="150"/>
      <c r="AL473" s="150"/>
      <c r="AM473" s="150"/>
      <c r="AN473" s="150"/>
      <c r="AO473" s="150"/>
      <c r="AP473" s="150"/>
      <c r="AQ473" s="150"/>
      <c r="AR473" s="150"/>
      <c r="AS473" s="150"/>
      <c r="AT473" s="150"/>
      <c r="AU473" s="150"/>
      <c r="AV473" s="150"/>
      <c r="BA473" s="150"/>
      <c r="BB473" s="151"/>
      <c r="BC473" s="151"/>
      <c r="BD473" s="152"/>
    </row>
    <row r="474" spans="5:56" ht="15.75" customHeight="1" x14ac:dyDescent="0.2">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c r="AA474" s="150"/>
      <c r="AB474" s="150"/>
      <c r="AC474" s="150"/>
      <c r="AD474" s="150"/>
      <c r="AE474" s="150"/>
      <c r="AF474" s="150"/>
      <c r="AG474" s="150"/>
      <c r="AH474" s="150"/>
      <c r="AI474" s="150"/>
      <c r="AJ474" s="150"/>
      <c r="AK474" s="150"/>
      <c r="AL474" s="150"/>
      <c r="AM474" s="150"/>
      <c r="AN474" s="150"/>
      <c r="AO474" s="150"/>
      <c r="AP474" s="150"/>
      <c r="AQ474" s="150"/>
      <c r="AR474" s="150"/>
      <c r="AS474" s="150"/>
      <c r="AT474" s="150"/>
      <c r="AU474" s="150"/>
      <c r="AV474" s="150"/>
      <c r="BA474" s="150"/>
      <c r="BB474" s="151"/>
      <c r="BC474" s="151"/>
      <c r="BD474" s="152"/>
    </row>
    <row r="475" spans="5:56" ht="15.75" customHeight="1" x14ac:dyDescent="0.2">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c r="AA475" s="150"/>
      <c r="AB475" s="150"/>
      <c r="AC475" s="150"/>
      <c r="AD475" s="150"/>
      <c r="AE475" s="150"/>
      <c r="AF475" s="150"/>
      <c r="AG475" s="150"/>
      <c r="AH475" s="150"/>
      <c r="AI475" s="150"/>
      <c r="AJ475" s="150"/>
      <c r="AK475" s="150"/>
      <c r="AL475" s="150"/>
      <c r="AM475" s="150"/>
      <c r="AN475" s="150"/>
      <c r="AO475" s="150"/>
      <c r="AP475" s="150"/>
      <c r="AQ475" s="150"/>
      <c r="AR475" s="150"/>
      <c r="AS475" s="150"/>
      <c r="AT475" s="150"/>
      <c r="AU475" s="150"/>
      <c r="AV475" s="150"/>
      <c r="BA475" s="150"/>
      <c r="BB475" s="151"/>
      <c r="BC475" s="151"/>
      <c r="BD475" s="152"/>
    </row>
    <row r="476" spans="5:56" ht="15.75" customHeight="1" x14ac:dyDescent="0.2">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c r="AA476" s="150"/>
      <c r="AB476" s="150"/>
      <c r="AC476" s="150"/>
      <c r="AD476" s="150"/>
      <c r="AE476" s="150"/>
      <c r="AF476" s="150"/>
      <c r="AG476" s="150"/>
      <c r="AH476" s="150"/>
      <c r="AI476" s="150"/>
      <c r="AJ476" s="150"/>
      <c r="AK476" s="150"/>
      <c r="AL476" s="150"/>
      <c r="AM476" s="150"/>
      <c r="AN476" s="150"/>
      <c r="AO476" s="150"/>
      <c r="AP476" s="150"/>
      <c r="AQ476" s="150"/>
      <c r="AR476" s="150"/>
      <c r="AS476" s="150"/>
      <c r="AT476" s="150"/>
      <c r="AU476" s="150"/>
      <c r="AV476" s="150"/>
      <c r="BA476" s="150"/>
      <c r="BB476" s="151"/>
      <c r="BC476" s="151"/>
      <c r="BD476" s="152"/>
    </row>
    <row r="477" spans="5:56" ht="15.75" customHeight="1" x14ac:dyDescent="0.2">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c r="AA477" s="150"/>
      <c r="AB477" s="150"/>
      <c r="AC477" s="150"/>
      <c r="AD477" s="150"/>
      <c r="AE477" s="150"/>
      <c r="AF477" s="150"/>
      <c r="AG477" s="150"/>
      <c r="AH477" s="150"/>
      <c r="AI477" s="150"/>
      <c r="AJ477" s="150"/>
      <c r="AK477" s="150"/>
      <c r="AL477" s="150"/>
      <c r="AM477" s="150"/>
      <c r="AN477" s="150"/>
      <c r="AO477" s="150"/>
      <c r="AP477" s="150"/>
      <c r="AQ477" s="150"/>
      <c r="AR477" s="150"/>
      <c r="AS477" s="150"/>
      <c r="AT477" s="150"/>
      <c r="AU477" s="150"/>
      <c r="AV477" s="150"/>
      <c r="BA477" s="150"/>
      <c r="BB477" s="151"/>
      <c r="BC477" s="151"/>
      <c r="BD477" s="152"/>
    </row>
    <row r="478" spans="5:56" ht="15.75" customHeight="1" x14ac:dyDescent="0.2">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c r="AA478" s="150"/>
      <c r="AB478" s="150"/>
      <c r="AC478" s="150"/>
      <c r="AD478" s="150"/>
      <c r="AE478" s="150"/>
      <c r="AF478" s="150"/>
      <c r="AG478" s="150"/>
      <c r="AH478" s="150"/>
      <c r="AI478" s="150"/>
      <c r="AJ478" s="150"/>
      <c r="AK478" s="150"/>
      <c r="AL478" s="150"/>
      <c r="AM478" s="150"/>
      <c r="AN478" s="150"/>
      <c r="AO478" s="150"/>
      <c r="AP478" s="150"/>
      <c r="AQ478" s="150"/>
      <c r="AR478" s="150"/>
      <c r="AS478" s="150"/>
      <c r="AT478" s="150"/>
      <c r="AU478" s="150"/>
      <c r="AV478" s="150"/>
      <c r="BA478" s="150"/>
      <c r="BB478" s="151"/>
      <c r="BC478" s="151"/>
      <c r="BD478" s="152"/>
    </row>
    <row r="479" spans="5:56" ht="15.75" customHeight="1" x14ac:dyDescent="0.2">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c r="AA479" s="150"/>
      <c r="AB479" s="150"/>
      <c r="AC479" s="150"/>
      <c r="AD479" s="150"/>
      <c r="AE479" s="150"/>
      <c r="AF479" s="150"/>
      <c r="AG479" s="150"/>
      <c r="AH479" s="150"/>
      <c r="AI479" s="150"/>
      <c r="AJ479" s="150"/>
      <c r="AK479" s="150"/>
      <c r="AL479" s="150"/>
      <c r="AM479" s="150"/>
      <c r="AN479" s="150"/>
      <c r="AO479" s="150"/>
      <c r="AP479" s="150"/>
      <c r="AQ479" s="150"/>
      <c r="AR479" s="150"/>
      <c r="AS479" s="150"/>
      <c r="AT479" s="150"/>
      <c r="AU479" s="150"/>
      <c r="AV479" s="150"/>
      <c r="BA479" s="150"/>
      <c r="BB479" s="151"/>
      <c r="BC479" s="151"/>
      <c r="BD479" s="152"/>
    </row>
    <row r="480" spans="5:56" ht="15.75" customHeight="1" x14ac:dyDescent="0.2">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c r="AA480" s="150"/>
      <c r="AB480" s="150"/>
      <c r="AC480" s="150"/>
      <c r="AD480" s="150"/>
      <c r="AE480" s="150"/>
      <c r="AF480" s="150"/>
      <c r="AG480" s="150"/>
      <c r="AH480" s="150"/>
      <c r="AI480" s="150"/>
      <c r="AJ480" s="150"/>
      <c r="AK480" s="150"/>
      <c r="AL480" s="150"/>
      <c r="AM480" s="150"/>
      <c r="AN480" s="150"/>
      <c r="AO480" s="150"/>
      <c r="AP480" s="150"/>
      <c r="AQ480" s="150"/>
      <c r="AR480" s="150"/>
      <c r="AS480" s="150"/>
      <c r="AT480" s="150"/>
      <c r="AU480" s="150"/>
      <c r="AV480" s="150"/>
      <c r="BA480" s="150"/>
      <c r="BB480" s="151"/>
      <c r="BC480" s="151"/>
      <c r="BD480" s="152"/>
    </row>
    <row r="481" spans="5:56" ht="15.75" customHeight="1" x14ac:dyDescent="0.2">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c r="AA481" s="150"/>
      <c r="AB481" s="150"/>
      <c r="AC481" s="150"/>
      <c r="AD481" s="150"/>
      <c r="AE481" s="150"/>
      <c r="AF481" s="150"/>
      <c r="AG481" s="150"/>
      <c r="AH481" s="150"/>
      <c r="AI481" s="150"/>
      <c r="AJ481" s="150"/>
      <c r="AK481" s="150"/>
      <c r="AL481" s="150"/>
      <c r="AM481" s="150"/>
      <c r="AN481" s="150"/>
      <c r="AO481" s="150"/>
      <c r="AP481" s="150"/>
      <c r="AQ481" s="150"/>
      <c r="AR481" s="150"/>
      <c r="AS481" s="150"/>
      <c r="AT481" s="150"/>
      <c r="AU481" s="150"/>
      <c r="AV481" s="150"/>
      <c r="BA481" s="150"/>
      <c r="BB481" s="151"/>
      <c r="BC481" s="151"/>
      <c r="BD481" s="152"/>
    </row>
    <row r="482" spans="5:56" ht="15.75" customHeight="1" x14ac:dyDescent="0.2">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c r="AA482" s="150"/>
      <c r="AB482" s="150"/>
      <c r="AC482" s="150"/>
      <c r="AD482" s="150"/>
      <c r="AE482" s="150"/>
      <c r="AF482" s="150"/>
      <c r="AG482" s="150"/>
      <c r="AH482" s="150"/>
      <c r="AI482" s="150"/>
      <c r="AJ482" s="150"/>
      <c r="AK482" s="150"/>
      <c r="AL482" s="150"/>
      <c r="AM482" s="150"/>
      <c r="AN482" s="150"/>
      <c r="AO482" s="150"/>
      <c r="AP482" s="150"/>
      <c r="AQ482" s="150"/>
      <c r="AR482" s="150"/>
      <c r="AS482" s="150"/>
      <c r="AT482" s="150"/>
      <c r="AU482" s="150"/>
      <c r="AV482" s="150"/>
      <c r="BA482" s="150"/>
      <c r="BB482" s="151"/>
      <c r="BC482" s="151"/>
      <c r="BD482" s="152"/>
    </row>
    <row r="483" spans="5:56" ht="15.75" customHeight="1" x14ac:dyDescent="0.2">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c r="AA483" s="150"/>
      <c r="AB483" s="150"/>
      <c r="AC483" s="150"/>
      <c r="AD483" s="150"/>
      <c r="AE483" s="150"/>
      <c r="AF483" s="150"/>
      <c r="AG483" s="150"/>
      <c r="AH483" s="150"/>
      <c r="AI483" s="150"/>
      <c r="AJ483" s="150"/>
      <c r="AK483" s="150"/>
      <c r="AL483" s="150"/>
      <c r="AM483" s="150"/>
      <c r="AN483" s="150"/>
      <c r="AO483" s="150"/>
      <c r="AP483" s="150"/>
      <c r="AQ483" s="150"/>
      <c r="AR483" s="150"/>
      <c r="AS483" s="150"/>
      <c r="AT483" s="150"/>
      <c r="AU483" s="150"/>
      <c r="AV483" s="150"/>
      <c r="BA483" s="150"/>
      <c r="BB483" s="151"/>
      <c r="BC483" s="151"/>
      <c r="BD483" s="152"/>
    </row>
    <row r="484" spans="5:56" ht="15.75" customHeight="1" x14ac:dyDescent="0.2">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c r="AA484" s="150"/>
      <c r="AB484" s="150"/>
      <c r="AC484" s="150"/>
      <c r="AD484" s="150"/>
      <c r="AE484" s="150"/>
      <c r="AF484" s="150"/>
      <c r="AG484" s="150"/>
      <c r="AH484" s="150"/>
      <c r="AI484" s="150"/>
      <c r="AJ484" s="150"/>
      <c r="AK484" s="150"/>
      <c r="AL484" s="150"/>
      <c r="AM484" s="150"/>
      <c r="AN484" s="150"/>
      <c r="AO484" s="150"/>
      <c r="AP484" s="150"/>
      <c r="AQ484" s="150"/>
      <c r="AR484" s="150"/>
      <c r="AS484" s="150"/>
      <c r="AT484" s="150"/>
      <c r="AU484" s="150"/>
      <c r="AV484" s="150"/>
      <c r="BA484" s="150"/>
      <c r="BB484" s="151"/>
      <c r="BC484" s="151"/>
      <c r="BD484" s="152"/>
    </row>
    <row r="485" spans="5:56" ht="15.75" customHeight="1" x14ac:dyDescent="0.2">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c r="AA485" s="150"/>
      <c r="AB485" s="150"/>
      <c r="AC485" s="150"/>
      <c r="AD485" s="150"/>
      <c r="AE485" s="150"/>
      <c r="AF485" s="150"/>
      <c r="AG485" s="150"/>
      <c r="AH485" s="150"/>
      <c r="AI485" s="150"/>
      <c r="AJ485" s="150"/>
      <c r="AK485" s="150"/>
      <c r="AL485" s="150"/>
      <c r="AM485" s="150"/>
      <c r="AN485" s="150"/>
      <c r="AO485" s="150"/>
      <c r="AP485" s="150"/>
      <c r="AQ485" s="150"/>
      <c r="AR485" s="150"/>
      <c r="AS485" s="150"/>
      <c r="AT485" s="150"/>
      <c r="AU485" s="150"/>
      <c r="AV485" s="150"/>
      <c r="BA485" s="150"/>
      <c r="BB485" s="151"/>
      <c r="BC485" s="151"/>
      <c r="BD485" s="152"/>
    </row>
    <row r="486" spans="5:56" ht="15.75" customHeight="1" x14ac:dyDescent="0.2">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c r="AA486" s="150"/>
      <c r="AB486" s="150"/>
      <c r="AC486" s="150"/>
      <c r="AD486" s="150"/>
      <c r="AE486" s="150"/>
      <c r="AF486" s="150"/>
      <c r="AG486" s="150"/>
      <c r="AH486" s="150"/>
      <c r="AI486" s="150"/>
      <c r="AJ486" s="150"/>
      <c r="AK486" s="150"/>
      <c r="AL486" s="150"/>
      <c r="AM486" s="150"/>
      <c r="AN486" s="150"/>
      <c r="AO486" s="150"/>
      <c r="AP486" s="150"/>
      <c r="AQ486" s="150"/>
      <c r="AR486" s="150"/>
      <c r="AS486" s="150"/>
      <c r="AT486" s="150"/>
      <c r="AU486" s="150"/>
      <c r="AV486" s="150"/>
      <c r="BA486" s="150"/>
      <c r="BB486" s="151"/>
      <c r="BC486" s="151"/>
      <c r="BD486" s="152"/>
    </row>
    <row r="487" spans="5:56" ht="15.75" customHeight="1" x14ac:dyDescent="0.2">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c r="AA487" s="150"/>
      <c r="AB487" s="150"/>
      <c r="AC487" s="150"/>
      <c r="AD487" s="150"/>
      <c r="AE487" s="150"/>
      <c r="AF487" s="150"/>
      <c r="AG487" s="150"/>
      <c r="AH487" s="150"/>
      <c r="AI487" s="150"/>
      <c r="AJ487" s="150"/>
      <c r="AK487" s="150"/>
      <c r="AL487" s="150"/>
      <c r="AM487" s="150"/>
      <c r="AN487" s="150"/>
      <c r="AO487" s="150"/>
      <c r="AP487" s="150"/>
      <c r="AQ487" s="150"/>
      <c r="AR487" s="150"/>
      <c r="AS487" s="150"/>
      <c r="AT487" s="150"/>
      <c r="AU487" s="150"/>
      <c r="AV487" s="150"/>
      <c r="BA487" s="150"/>
      <c r="BB487" s="151"/>
      <c r="BC487" s="151"/>
      <c r="BD487" s="152"/>
    </row>
    <row r="488" spans="5:56" ht="15.75" customHeight="1" x14ac:dyDescent="0.2">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c r="AA488" s="150"/>
      <c r="AB488" s="150"/>
      <c r="AC488" s="150"/>
      <c r="AD488" s="150"/>
      <c r="AE488" s="150"/>
      <c r="AF488" s="150"/>
      <c r="AG488" s="150"/>
      <c r="AH488" s="150"/>
      <c r="AI488" s="150"/>
      <c r="AJ488" s="150"/>
      <c r="AK488" s="150"/>
      <c r="AL488" s="150"/>
      <c r="AM488" s="150"/>
      <c r="AN488" s="150"/>
      <c r="AO488" s="150"/>
      <c r="AP488" s="150"/>
      <c r="AQ488" s="150"/>
      <c r="AR488" s="150"/>
      <c r="AS488" s="150"/>
      <c r="AT488" s="150"/>
      <c r="AU488" s="150"/>
      <c r="AV488" s="150"/>
      <c r="BA488" s="150"/>
      <c r="BB488" s="151"/>
      <c r="BC488" s="151"/>
      <c r="BD488" s="152"/>
    </row>
    <row r="489" spans="5:56" ht="15.75" customHeight="1" x14ac:dyDescent="0.2">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c r="AA489" s="150"/>
      <c r="AB489" s="150"/>
      <c r="AC489" s="150"/>
      <c r="AD489" s="150"/>
      <c r="AE489" s="150"/>
      <c r="AF489" s="150"/>
      <c r="AG489" s="150"/>
      <c r="AH489" s="150"/>
      <c r="AI489" s="150"/>
      <c r="AJ489" s="150"/>
      <c r="AK489" s="150"/>
      <c r="AL489" s="150"/>
      <c r="AM489" s="150"/>
      <c r="AN489" s="150"/>
      <c r="AO489" s="150"/>
      <c r="AP489" s="150"/>
      <c r="AQ489" s="150"/>
      <c r="AR489" s="150"/>
      <c r="AS489" s="150"/>
      <c r="AT489" s="150"/>
      <c r="AU489" s="150"/>
      <c r="AV489" s="150"/>
      <c r="BA489" s="150"/>
      <c r="BB489" s="151"/>
      <c r="BC489" s="151"/>
      <c r="BD489" s="152"/>
    </row>
    <row r="490" spans="5:56" ht="15.75" customHeight="1" x14ac:dyDescent="0.2">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c r="AA490" s="150"/>
      <c r="AB490" s="150"/>
      <c r="AC490" s="150"/>
      <c r="AD490" s="150"/>
      <c r="AE490" s="150"/>
      <c r="AF490" s="150"/>
      <c r="AG490" s="150"/>
      <c r="AH490" s="150"/>
      <c r="AI490" s="150"/>
      <c r="AJ490" s="150"/>
      <c r="AK490" s="150"/>
      <c r="AL490" s="150"/>
      <c r="AM490" s="150"/>
      <c r="AN490" s="150"/>
      <c r="AO490" s="150"/>
      <c r="AP490" s="150"/>
      <c r="AQ490" s="150"/>
      <c r="AR490" s="150"/>
      <c r="AS490" s="150"/>
      <c r="AT490" s="150"/>
      <c r="AU490" s="150"/>
      <c r="AV490" s="150"/>
      <c r="BA490" s="150"/>
      <c r="BB490" s="151"/>
      <c r="BC490" s="151"/>
      <c r="BD490" s="152"/>
    </row>
    <row r="491" spans="5:56" ht="15.75" customHeight="1" x14ac:dyDescent="0.2">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c r="AA491" s="150"/>
      <c r="AB491" s="150"/>
      <c r="AC491" s="150"/>
      <c r="AD491" s="150"/>
      <c r="AE491" s="150"/>
      <c r="AF491" s="150"/>
      <c r="AG491" s="150"/>
      <c r="AH491" s="150"/>
      <c r="AI491" s="150"/>
      <c r="AJ491" s="150"/>
      <c r="AK491" s="150"/>
      <c r="AL491" s="150"/>
      <c r="AM491" s="150"/>
      <c r="AN491" s="150"/>
      <c r="AO491" s="150"/>
      <c r="AP491" s="150"/>
      <c r="AQ491" s="150"/>
      <c r="AR491" s="150"/>
      <c r="AS491" s="150"/>
      <c r="AT491" s="150"/>
      <c r="AU491" s="150"/>
      <c r="AV491" s="150"/>
      <c r="BA491" s="150"/>
      <c r="BB491" s="151"/>
      <c r="BC491" s="151"/>
      <c r="BD491" s="152"/>
    </row>
    <row r="492" spans="5:56" ht="15.75" customHeight="1" x14ac:dyDescent="0.2">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c r="AA492" s="150"/>
      <c r="AB492" s="150"/>
      <c r="AC492" s="150"/>
      <c r="AD492" s="150"/>
      <c r="AE492" s="150"/>
      <c r="AF492" s="150"/>
      <c r="AG492" s="150"/>
      <c r="AH492" s="150"/>
      <c r="AI492" s="150"/>
      <c r="AJ492" s="150"/>
      <c r="AK492" s="150"/>
      <c r="AL492" s="150"/>
      <c r="AM492" s="150"/>
      <c r="AN492" s="150"/>
      <c r="AO492" s="150"/>
      <c r="AP492" s="150"/>
      <c r="AQ492" s="150"/>
      <c r="AR492" s="150"/>
      <c r="AS492" s="150"/>
      <c r="AT492" s="150"/>
      <c r="AU492" s="150"/>
      <c r="AV492" s="150"/>
      <c r="BA492" s="150"/>
      <c r="BB492" s="151"/>
      <c r="BC492" s="151"/>
      <c r="BD492" s="152"/>
    </row>
    <row r="493" spans="5:56" ht="15.75" customHeight="1" x14ac:dyDescent="0.2">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c r="AA493" s="150"/>
      <c r="AB493" s="150"/>
      <c r="AC493" s="150"/>
      <c r="AD493" s="150"/>
      <c r="AE493" s="150"/>
      <c r="AF493" s="150"/>
      <c r="AG493" s="150"/>
      <c r="AH493" s="150"/>
      <c r="AI493" s="150"/>
      <c r="AJ493" s="150"/>
      <c r="AK493" s="150"/>
      <c r="AL493" s="150"/>
      <c r="AM493" s="150"/>
      <c r="AN493" s="150"/>
      <c r="AO493" s="150"/>
      <c r="AP493" s="150"/>
      <c r="AQ493" s="150"/>
      <c r="AR493" s="150"/>
      <c r="AS493" s="150"/>
      <c r="AT493" s="150"/>
      <c r="AU493" s="150"/>
      <c r="AV493" s="150"/>
      <c r="BA493" s="150"/>
      <c r="BB493" s="151"/>
      <c r="BC493" s="151"/>
      <c r="BD493" s="152"/>
    </row>
    <row r="494" spans="5:56" ht="15.75" customHeight="1" x14ac:dyDescent="0.2">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c r="AA494" s="150"/>
      <c r="AB494" s="150"/>
      <c r="AC494" s="150"/>
      <c r="AD494" s="150"/>
      <c r="AE494" s="150"/>
      <c r="AF494" s="150"/>
      <c r="AG494" s="150"/>
      <c r="AH494" s="150"/>
      <c r="AI494" s="150"/>
      <c r="AJ494" s="150"/>
      <c r="AK494" s="150"/>
      <c r="AL494" s="150"/>
      <c r="AM494" s="150"/>
      <c r="AN494" s="150"/>
      <c r="AO494" s="150"/>
      <c r="AP494" s="150"/>
      <c r="AQ494" s="150"/>
      <c r="AR494" s="150"/>
      <c r="AS494" s="150"/>
      <c r="AT494" s="150"/>
      <c r="AU494" s="150"/>
      <c r="AV494" s="150"/>
      <c r="BA494" s="150"/>
      <c r="BB494" s="151"/>
      <c r="BC494" s="151"/>
      <c r="BD494" s="152"/>
    </row>
    <row r="495" spans="5:56" ht="15.75" customHeight="1" x14ac:dyDescent="0.2">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c r="AA495" s="150"/>
      <c r="AB495" s="150"/>
      <c r="AC495" s="150"/>
      <c r="AD495" s="150"/>
      <c r="AE495" s="150"/>
      <c r="AF495" s="150"/>
      <c r="AG495" s="150"/>
      <c r="AH495" s="150"/>
      <c r="AI495" s="150"/>
      <c r="AJ495" s="150"/>
      <c r="AK495" s="150"/>
      <c r="AL495" s="150"/>
      <c r="AM495" s="150"/>
      <c r="AN495" s="150"/>
      <c r="AO495" s="150"/>
      <c r="AP495" s="150"/>
      <c r="AQ495" s="150"/>
      <c r="AR495" s="150"/>
      <c r="AS495" s="150"/>
      <c r="AT495" s="150"/>
      <c r="AU495" s="150"/>
      <c r="AV495" s="150"/>
      <c r="BA495" s="150"/>
      <c r="BB495" s="151"/>
      <c r="BC495" s="151"/>
      <c r="BD495" s="152"/>
    </row>
    <row r="496" spans="5:56" ht="15.75" customHeight="1" x14ac:dyDescent="0.2">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c r="AA496" s="150"/>
      <c r="AB496" s="150"/>
      <c r="AC496" s="150"/>
      <c r="AD496" s="150"/>
      <c r="AE496" s="150"/>
      <c r="AF496" s="150"/>
      <c r="AG496" s="150"/>
      <c r="AH496" s="150"/>
      <c r="AI496" s="150"/>
      <c r="AJ496" s="150"/>
      <c r="AK496" s="150"/>
      <c r="AL496" s="150"/>
      <c r="AM496" s="150"/>
      <c r="AN496" s="150"/>
      <c r="AO496" s="150"/>
      <c r="AP496" s="150"/>
      <c r="AQ496" s="150"/>
      <c r="AR496" s="150"/>
      <c r="AS496" s="150"/>
      <c r="AT496" s="150"/>
      <c r="AU496" s="150"/>
      <c r="AV496" s="150"/>
      <c r="BA496" s="150"/>
      <c r="BB496" s="151"/>
      <c r="BC496" s="151"/>
      <c r="BD496" s="152"/>
    </row>
    <row r="497" spans="5:56" ht="15.75" customHeight="1" x14ac:dyDescent="0.2">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c r="AA497" s="150"/>
      <c r="AB497" s="150"/>
      <c r="AC497" s="150"/>
      <c r="AD497" s="150"/>
      <c r="AE497" s="150"/>
      <c r="AF497" s="150"/>
      <c r="AG497" s="150"/>
      <c r="AH497" s="150"/>
      <c r="AI497" s="150"/>
      <c r="AJ497" s="150"/>
      <c r="AK497" s="150"/>
      <c r="AL497" s="150"/>
      <c r="AM497" s="150"/>
      <c r="AN497" s="150"/>
      <c r="AO497" s="150"/>
      <c r="AP497" s="150"/>
      <c r="AQ497" s="150"/>
      <c r="AR497" s="150"/>
      <c r="AS497" s="150"/>
      <c r="AT497" s="150"/>
      <c r="AU497" s="150"/>
      <c r="AV497" s="150"/>
      <c r="BA497" s="150"/>
      <c r="BB497" s="151"/>
      <c r="BC497" s="151"/>
      <c r="BD497" s="152"/>
    </row>
    <row r="498" spans="5:56" ht="15.75" customHeight="1" x14ac:dyDescent="0.2">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c r="AA498" s="150"/>
      <c r="AB498" s="150"/>
      <c r="AC498" s="150"/>
      <c r="AD498" s="150"/>
      <c r="AE498" s="150"/>
      <c r="AF498" s="150"/>
      <c r="AG498" s="150"/>
      <c r="AH498" s="150"/>
      <c r="AI498" s="150"/>
      <c r="AJ498" s="150"/>
      <c r="AK498" s="150"/>
      <c r="AL498" s="150"/>
      <c r="AM498" s="150"/>
      <c r="AN498" s="150"/>
      <c r="AO498" s="150"/>
      <c r="AP498" s="150"/>
      <c r="AQ498" s="150"/>
      <c r="AR498" s="150"/>
      <c r="AS498" s="150"/>
      <c r="AT498" s="150"/>
      <c r="AU498" s="150"/>
      <c r="AV498" s="150"/>
      <c r="BA498" s="150"/>
      <c r="BB498" s="151"/>
      <c r="BC498" s="151"/>
      <c r="BD498" s="152"/>
    </row>
    <row r="499" spans="5:56" ht="15.75" customHeight="1" x14ac:dyDescent="0.2">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c r="AA499" s="150"/>
      <c r="AB499" s="150"/>
      <c r="AC499" s="150"/>
      <c r="AD499" s="150"/>
      <c r="AE499" s="150"/>
      <c r="AF499" s="150"/>
      <c r="AG499" s="150"/>
      <c r="AH499" s="150"/>
      <c r="AI499" s="150"/>
      <c r="AJ499" s="150"/>
      <c r="AK499" s="150"/>
      <c r="AL499" s="150"/>
      <c r="AM499" s="150"/>
      <c r="AN499" s="150"/>
      <c r="AO499" s="150"/>
      <c r="AP499" s="150"/>
      <c r="AQ499" s="150"/>
      <c r="AR499" s="150"/>
      <c r="AS499" s="150"/>
      <c r="AT499" s="150"/>
      <c r="AU499" s="150"/>
      <c r="AV499" s="150"/>
      <c r="BA499" s="150"/>
      <c r="BB499" s="151"/>
      <c r="BC499" s="151"/>
      <c r="BD499" s="152"/>
    </row>
    <row r="500" spans="5:56" ht="15.75" customHeight="1" x14ac:dyDescent="0.2">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c r="AA500" s="150"/>
      <c r="AB500" s="150"/>
      <c r="AC500" s="150"/>
      <c r="AD500" s="150"/>
      <c r="AE500" s="150"/>
      <c r="AF500" s="150"/>
      <c r="AG500" s="150"/>
      <c r="AH500" s="150"/>
      <c r="AI500" s="150"/>
      <c r="AJ500" s="150"/>
      <c r="AK500" s="150"/>
      <c r="AL500" s="150"/>
      <c r="AM500" s="150"/>
      <c r="AN500" s="150"/>
      <c r="AO500" s="150"/>
      <c r="AP500" s="150"/>
      <c r="AQ500" s="150"/>
      <c r="AR500" s="150"/>
      <c r="AS500" s="150"/>
      <c r="AT500" s="150"/>
      <c r="AU500" s="150"/>
      <c r="AV500" s="150"/>
      <c r="BA500" s="150"/>
      <c r="BB500" s="151"/>
      <c r="BC500" s="151"/>
      <c r="BD500" s="152"/>
    </row>
    <row r="501" spans="5:56" ht="15.75" customHeight="1" x14ac:dyDescent="0.2">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c r="AA501" s="150"/>
      <c r="AB501" s="150"/>
      <c r="AC501" s="150"/>
      <c r="AD501" s="150"/>
      <c r="AE501" s="150"/>
      <c r="AF501" s="150"/>
      <c r="AG501" s="150"/>
      <c r="AH501" s="150"/>
      <c r="AI501" s="150"/>
      <c r="AJ501" s="150"/>
      <c r="AK501" s="150"/>
      <c r="AL501" s="150"/>
      <c r="AM501" s="150"/>
      <c r="AN501" s="150"/>
      <c r="AO501" s="150"/>
      <c r="AP501" s="150"/>
      <c r="AQ501" s="150"/>
      <c r="AR501" s="150"/>
      <c r="AS501" s="150"/>
      <c r="AT501" s="150"/>
      <c r="AU501" s="150"/>
      <c r="AV501" s="150"/>
      <c r="BA501" s="150"/>
      <c r="BB501" s="151"/>
      <c r="BC501" s="151"/>
      <c r="BD501" s="152"/>
    </row>
    <row r="502" spans="5:56" ht="15.75" customHeight="1" x14ac:dyDescent="0.2">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c r="AA502" s="150"/>
      <c r="AB502" s="150"/>
      <c r="AC502" s="150"/>
      <c r="AD502" s="150"/>
      <c r="AE502" s="150"/>
      <c r="AF502" s="150"/>
      <c r="AG502" s="150"/>
      <c r="AH502" s="150"/>
      <c r="AI502" s="150"/>
      <c r="AJ502" s="150"/>
      <c r="AK502" s="150"/>
      <c r="AL502" s="150"/>
      <c r="AM502" s="150"/>
      <c r="AN502" s="150"/>
      <c r="AO502" s="150"/>
      <c r="AP502" s="150"/>
      <c r="AQ502" s="150"/>
      <c r="AR502" s="150"/>
      <c r="AS502" s="150"/>
      <c r="AT502" s="150"/>
      <c r="AU502" s="150"/>
      <c r="AV502" s="150"/>
      <c r="BA502" s="150"/>
      <c r="BB502" s="151"/>
      <c r="BC502" s="151"/>
      <c r="BD502" s="152"/>
    </row>
    <row r="503" spans="5:56" ht="15.75" customHeight="1" x14ac:dyDescent="0.2">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c r="AA503" s="150"/>
      <c r="AB503" s="150"/>
      <c r="AC503" s="150"/>
      <c r="AD503" s="150"/>
      <c r="AE503" s="150"/>
      <c r="AF503" s="150"/>
      <c r="AG503" s="150"/>
      <c r="AH503" s="150"/>
      <c r="AI503" s="150"/>
      <c r="AJ503" s="150"/>
      <c r="AK503" s="150"/>
      <c r="AL503" s="150"/>
      <c r="AM503" s="150"/>
      <c r="AN503" s="150"/>
      <c r="AO503" s="150"/>
      <c r="AP503" s="150"/>
      <c r="AQ503" s="150"/>
      <c r="AR503" s="150"/>
      <c r="AS503" s="150"/>
      <c r="AT503" s="150"/>
      <c r="AU503" s="150"/>
      <c r="AV503" s="150"/>
      <c r="BA503" s="150"/>
      <c r="BB503" s="151"/>
      <c r="BC503" s="151"/>
      <c r="BD503" s="152"/>
    </row>
    <row r="504" spans="5:56" ht="15.75" customHeight="1" x14ac:dyDescent="0.2">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c r="AA504" s="150"/>
      <c r="AB504" s="150"/>
      <c r="AC504" s="150"/>
      <c r="AD504" s="150"/>
      <c r="AE504" s="150"/>
      <c r="AF504" s="150"/>
      <c r="AG504" s="150"/>
      <c r="AH504" s="150"/>
      <c r="AI504" s="150"/>
      <c r="AJ504" s="150"/>
      <c r="AK504" s="150"/>
      <c r="AL504" s="150"/>
      <c r="AM504" s="150"/>
      <c r="AN504" s="150"/>
      <c r="AO504" s="150"/>
      <c r="AP504" s="150"/>
      <c r="AQ504" s="150"/>
      <c r="AR504" s="150"/>
      <c r="AS504" s="150"/>
      <c r="AT504" s="150"/>
      <c r="AU504" s="150"/>
      <c r="AV504" s="150"/>
      <c r="BA504" s="150"/>
      <c r="BB504" s="151"/>
      <c r="BC504" s="151"/>
      <c r="BD504" s="152"/>
    </row>
    <row r="505" spans="5:56" ht="15.75" customHeight="1" x14ac:dyDescent="0.2">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c r="AA505" s="150"/>
      <c r="AB505" s="150"/>
      <c r="AC505" s="150"/>
      <c r="AD505" s="150"/>
      <c r="AE505" s="150"/>
      <c r="AF505" s="150"/>
      <c r="AG505" s="150"/>
      <c r="AH505" s="150"/>
      <c r="AI505" s="150"/>
      <c r="AJ505" s="150"/>
      <c r="AK505" s="150"/>
      <c r="AL505" s="150"/>
      <c r="AM505" s="150"/>
      <c r="AN505" s="150"/>
      <c r="AO505" s="150"/>
      <c r="AP505" s="150"/>
      <c r="AQ505" s="150"/>
      <c r="AR505" s="150"/>
      <c r="AS505" s="150"/>
      <c r="AT505" s="150"/>
      <c r="AU505" s="150"/>
      <c r="AV505" s="150"/>
      <c r="BA505" s="150"/>
      <c r="BB505" s="151"/>
      <c r="BC505" s="151"/>
      <c r="BD505" s="152"/>
    </row>
    <row r="506" spans="5:56" ht="15.75" customHeight="1" x14ac:dyDescent="0.2">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c r="AA506" s="150"/>
      <c r="AB506" s="150"/>
      <c r="AC506" s="150"/>
      <c r="AD506" s="150"/>
      <c r="AE506" s="150"/>
      <c r="AF506" s="150"/>
      <c r="AG506" s="150"/>
      <c r="AH506" s="150"/>
      <c r="AI506" s="150"/>
      <c r="AJ506" s="150"/>
      <c r="AK506" s="150"/>
      <c r="AL506" s="150"/>
      <c r="AM506" s="150"/>
      <c r="AN506" s="150"/>
      <c r="AO506" s="150"/>
      <c r="AP506" s="150"/>
      <c r="AQ506" s="150"/>
      <c r="AR506" s="150"/>
      <c r="AS506" s="150"/>
      <c r="AT506" s="150"/>
      <c r="AU506" s="150"/>
      <c r="AV506" s="150"/>
      <c r="BA506" s="150"/>
      <c r="BB506" s="151"/>
      <c r="BC506" s="151"/>
      <c r="BD506" s="152"/>
    </row>
    <row r="507" spans="5:56" ht="15.75" customHeight="1" x14ac:dyDescent="0.2">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c r="AA507" s="150"/>
      <c r="AB507" s="150"/>
      <c r="AC507" s="150"/>
      <c r="AD507" s="150"/>
      <c r="AE507" s="150"/>
      <c r="AF507" s="150"/>
      <c r="AG507" s="150"/>
      <c r="AH507" s="150"/>
      <c r="AI507" s="150"/>
      <c r="AJ507" s="150"/>
      <c r="AK507" s="150"/>
      <c r="AL507" s="150"/>
      <c r="AM507" s="150"/>
      <c r="AN507" s="150"/>
      <c r="AO507" s="150"/>
      <c r="AP507" s="150"/>
      <c r="AQ507" s="150"/>
      <c r="AR507" s="150"/>
      <c r="AS507" s="150"/>
      <c r="AT507" s="150"/>
      <c r="AU507" s="150"/>
      <c r="AV507" s="150"/>
      <c r="BA507" s="150"/>
      <c r="BB507" s="151"/>
      <c r="BC507" s="151"/>
      <c r="BD507" s="152"/>
    </row>
    <row r="508" spans="5:56" ht="15.75" customHeight="1" x14ac:dyDescent="0.2">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c r="AA508" s="150"/>
      <c r="AB508" s="150"/>
      <c r="AC508" s="150"/>
      <c r="AD508" s="150"/>
      <c r="AE508" s="150"/>
      <c r="AF508" s="150"/>
      <c r="AG508" s="150"/>
      <c r="AH508" s="150"/>
      <c r="AI508" s="150"/>
      <c r="AJ508" s="150"/>
      <c r="AK508" s="150"/>
      <c r="AL508" s="150"/>
      <c r="AM508" s="150"/>
      <c r="AN508" s="150"/>
      <c r="AO508" s="150"/>
      <c r="AP508" s="150"/>
      <c r="AQ508" s="150"/>
      <c r="AR508" s="150"/>
      <c r="AS508" s="150"/>
      <c r="AT508" s="150"/>
      <c r="AU508" s="150"/>
      <c r="AV508" s="150"/>
      <c r="BA508" s="150"/>
      <c r="BB508" s="151"/>
      <c r="BC508" s="151"/>
      <c r="BD508" s="152"/>
    </row>
    <row r="509" spans="5:56" ht="15.75" customHeight="1" x14ac:dyDescent="0.2">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c r="AA509" s="150"/>
      <c r="AB509" s="150"/>
      <c r="AC509" s="150"/>
      <c r="AD509" s="150"/>
      <c r="AE509" s="150"/>
      <c r="AF509" s="150"/>
      <c r="AG509" s="150"/>
      <c r="AH509" s="150"/>
      <c r="AI509" s="150"/>
      <c r="AJ509" s="150"/>
      <c r="AK509" s="150"/>
      <c r="AL509" s="150"/>
      <c r="AM509" s="150"/>
      <c r="AN509" s="150"/>
      <c r="AO509" s="150"/>
      <c r="AP509" s="150"/>
      <c r="AQ509" s="150"/>
      <c r="AR509" s="150"/>
      <c r="AS509" s="150"/>
      <c r="AT509" s="150"/>
      <c r="AU509" s="150"/>
      <c r="AV509" s="150"/>
      <c r="BA509" s="150"/>
      <c r="BB509" s="151"/>
      <c r="BC509" s="151"/>
      <c r="BD509" s="152"/>
    </row>
    <row r="510" spans="5:56" ht="15.75" customHeight="1" x14ac:dyDescent="0.2">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c r="AA510" s="150"/>
      <c r="AB510" s="150"/>
      <c r="AC510" s="150"/>
      <c r="AD510" s="150"/>
      <c r="AE510" s="150"/>
      <c r="AF510" s="150"/>
      <c r="AG510" s="150"/>
      <c r="AH510" s="150"/>
      <c r="AI510" s="150"/>
      <c r="AJ510" s="150"/>
      <c r="AK510" s="150"/>
      <c r="AL510" s="150"/>
      <c r="AM510" s="150"/>
      <c r="AN510" s="150"/>
      <c r="AO510" s="150"/>
      <c r="AP510" s="150"/>
      <c r="AQ510" s="150"/>
      <c r="AR510" s="150"/>
      <c r="AS510" s="150"/>
      <c r="AT510" s="150"/>
      <c r="AU510" s="150"/>
      <c r="AV510" s="150"/>
      <c r="BA510" s="150"/>
      <c r="BB510" s="151"/>
      <c r="BC510" s="151"/>
      <c r="BD510" s="152"/>
    </row>
    <row r="511" spans="5:56" ht="15.75" customHeight="1" x14ac:dyDescent="0.2">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c r="AA511" s="150"/>
      <c r="AB511" s="150"/>
      <c r="AC511" s="150"/>
      <c r="AD511" s="150"/>
      <c r="AE511" s="150"/>
      <c r="AF511" s="150"/>
      <c r="AG511" s="150"/>
      <c r="AH511" s="150"/>
      <c r="AI511" s="150"/>
      <c r="AJ511" s="150"/>
      <c r="AK511" s="150"/>
      <c r="AL511" s="150"/>
      <c r="AM511" s="150"/>
      <c r="AN511" s="150"/>
      <c r="AO511" s="150"/>
      <c r="AP511" s="150"/>
      <c r="AQ511" s="150"/>
      <c r="AR511" s="150"/>
      <c r="AS511" s="150"/>
      <c r="AT511" s="150"/>
      <c r="AU511" s="150"/>
      <c r="AV511" s="150"/>
      <c r="BA511" s="150"/>
      <c r="BB511" s="151"/>
      <c r="BC511" s="151"/>
      <c r="BD511" s="152"/>
    </row>
    <row r="512" spans="5:56" ht="15.75" customHeight="1" x14ac:dyDescent="0.2">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c r="AA512" s="150"/>
      <c r="AB512" s="150"/>
      <c r="AC512" s="150"/>
      <c r="AD512" s="150"/>
      <c r="AE512" s="150"/>
      <c r="AF512" s="150"/>
      <c r="AG512" s="150"/>
      <c r="AH512" s="150"/>
      <c r="AI512" s="150"/>
      <c r="AJ512" s="150"/>
      <c r="AK512" s="150"/>
      <c r="AL512" s="150"/>
      <c r="AM512" s="150"/>
      <c r="AN512" s="150"/>
      <c r="AO512" s="150"/>
      <c r="AP512" s="150"/>
      <c r="AQ512" s="150"/>
      <c r="AR512" s="150"/>
      <c r="AS512" s="150"/>
      <c r="AT512" s="150"/>
      <c r="AU512" s="150"/>
      <c r="AV512" s="150"/>
      <c r="BA512" s="150"/>
      <c r="BB512" s="151"/>
      <c r="BC512" s="151"/>
      <c r="BD512" s="152"/>
    </row>
    <row r="513" spans="5:56" ht="15.75" customHeight="1" x14ac:dyDescent="0.2">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c r="AA513" s="150"/>
      <c r="AB513" s="150"/>
      <c r="AC513" s="150"/>
      <c r="AD513" s="150"/>
      <c r="AE513" s="150"/>
      <c r="AF513" s="150"/>
      <c r="AG513" s="150"/>
      <c r="AH513" s="150"/>
      <c r="AI513" s="150"/>
      <c r="AJ513" s="150"/>
      <c r="AK513" s="150"/>
      <c r="AL513" s="150"/>
      <c r="AM513" s="150"/>
      <c r="AN513" s="150"/>
      <c r="AO513" s="150"/>
      <c r="AP513" s="150"/>
      <c r="AQ513" s="150"/>
      <c r="AR513" s="150"/>
      <c r="AS513" s="150"/>
      <c r="AT513" s="150"/>
      <c r="AU513" s="150"/>
      <c r="AV513" s="150"/>
      <c r="BA513" s="150"/>
      <c r="BB513" s="151"/>
      <c r="BC513" s="151"/>
      <c r="BD513" s="152"/>
    </row>
    <row r="514" spans="5:56" ht="15.75" customHeight="1" x14ac:dyDescent="0.2">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c r="AA514" s="150"/>
      <c r="AB514" s="150"/>
      <c r="AC514" s="150"/>
      <c r="AD514" s="150"/>
      <c r="AE514" s="150"/>
      <c r="AF514" s="150"/>
      <c r="AG514" s="150"/>
      <c r="AH514" s="150"/>
      <c r="AI514" s="150"/>
      <c r="AJ514" s="150"/>
      <c r="AK514" s="150"/>
      <c r="AL514" s="150"/>
      <c r="AM514" s="150"/>
      <c r="AN514" s="150"/>
      <c r="AO514" s="150"/>
      <c r="AP514" s="150"/>
      <c r="AQ514" s="150"/>
      <c r="AR514" s="150"/>
      <c r="AS514" s="150"/>
      <c r="AT514" s="150"/>
      <c r="AU514" s="150"/>
      <c r="AV514" s="150"/>
      <c r="BA514" s="150"/>
      <c r="BB514" s="151"/>
      <c r="BC514" s="151"/>
      <c r="BD514" s="152"/>
    </row>
    <row r="515" spans="5:56" ht="15.75" customHeight="1" x14ac:dyDescent="0.2">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c r="AA515" s="150"/>
      <c r="AB515" s="150"/>
      <c r="AC515" s="150"/>
      <c r="AD515" s="150"/>
      <c r="AE515" s="150"/>
      <c r="AF515" s="150"/>
      <c r="AG515" s="150"/>
      <c r="AH515" s="150"/>
      <c r="AI515" s="150"/>
      <c r="AJ515" s="150"/>
      <c r="AK515" s="150"/>
      <c r="AL515" s="150"/>
      <c r="AM515" s="150"/>
      <c r="AN515" s="150"/>
      <c r="AO515" s="150"/>
      <c r="AP515" s="150"/>
      <c r="AQ515" s="150"/>
      <c r="AR515" s="150"/>
      <c r="AS515" s="150"/>
      <c r="AT515" s="150"/>
      <c r="AU515" s="150"/>
      <c r="AV515" s="150"/>
      <c r="BA515" s="150"/>
      <c r="BB515" s="151"/>
      <c r="BC515" s="151"/>
      <c r="BD515" s="152"/>
    </row>
    <row r="516" spans="5:56" ht="15.75" customHeight="1" x14ac:dyDescent="0.2">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c r="AA516" s="150"/>
      <c r="AB516" s="150"/>
      <c r="AC516" s="150"/>
      <c r="AD516" s="150"/>
      <c r="AE516" s="150"/>
      <c r="AF516" s="150"/>
      <c r="AG516" s="150"/>
      <c r="AH516" s="150"/>
      <c r="AI516" s="150"/>
      <c r="AJ516" s="150"/>
      <c r="AK516" s="150"/>
      <c r="AL516" s="150"/>
      <c r="AM516" s="150"/>
      <c r="AN516" s="150"/>
      <c r="AO516" s="150"/>
      <c r="AP516" s="150"/>
      <c r="AQ516" s="150"/>
      <c r="AR516" s="150"/>
      <c r="AS516" s="150"/>
      <c r="AT516" s="150"/>
      <c r="AU516" s="150"/>
      <c r="AV516" s="150"/>
      <c r="BA516" s="150"/>
      <c r="BB516" s="151"/>
      <c r="BC516" s="151"/>
      <c r="BD516" s="152"/>
    </row>
    <row r="517" spans="5:56" ht="15.75" customHeight="1" x14ac:dyDescent="0.2">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c r="AA517" s="150"/>
      <c r="AB517" s="150"/>
      <c r="AC517" s="150"/>
      <c r="AD517" s="150"/>
      <c r="AE517" s="150"/>
      <c r="AF517" s="150"/>
      <c r="AG517" s="150"/>
      <c r="AH517" s="150"/>
      <c r="AI517" s="150"/>
      <c r="AJ517" s="150"/>
      <c r="AK517" s="150"/>
      <c r="AL517" s="150"/>
      <c r="AM517" s="150"/>
      <c r="AN517" s="150"/>
      <c r="AO517" s="150"/>
      <c r="AP517" s="150"/>
      <c r="AQ517" s="150"/>
      <c r="AR517" s="150"/>
      <c r="AS517" s="150"/>
      <c r="AT517" s="150"/>
      <c r="AU517" s="150"/>
      <c r="AV517" s="150"/>
      <c r="BA517" s="150"/>
      <c r="BB517" s="151"/>
      <c r="BC517" s="151"/>
      <c r="BD517" s="152"/>
    </row>
    <row r="518" spans="5:56" ht="15.75" customHeight="1" x14ac:dyDescent="0.2">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c r="AA518" s="150"/>
      <c r="AB518" s="150"/>
      <c r="AC518" s="150"/>
      <c r="AD518" s="150"/>
      <c r="AE518" s="150"/>
      <c r="AF518" s="150"/>
      <c r="AG518" s="150"/>
      <c r="AH518" s="150"/>
      <c r="AI518" s="150"/>
      <c r="AJ518" s="150"/>
      <c r="AK518" s="150"/>
      <c r="AL518" s="150"/>
      <c r="AM518" s="150"/>
      <c r="AN518" s="150"/>
      <c r="AO518" s="150"/>
      <c r="AP518" s="150"/>
      <c r="AQ518" s="150"/>
      <c r="AR518" s="150"/>
      <c r="AS518" s="150"/>
      <c r="AT518" s="150"/>
      <c r="AU518" s="150"/>
      <c r="AV518" s="150"/>
      <c r="BA518" s="150"/>
      <c r="BB518" s="151"/>
      <c r="BC518" s="151"/>
      <c r="BD518" s="152"/>
    </row>
    <row r="519" spans="5:56" ht="15.75" customHeight="1" x14ac:dyDescent="0.2">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c r="AA519" s="150"/>
      <c r="AB519" s="150"/>
      <c r="AC519" s="150"/>
      <c r="AD519" s="150"/>
      <c r="AE519" s="150"/>
      <c r="AF519" s="150"/>
      <c r="AG519" s="150"/>
      <c r="AH519" s="150"/>
      <c r="AI519" s="150"/>
      <c r="AJ519" s="150"/>
      <c r="AK519" s="150"/>
      <c r="AL519" s="150"/>
      <c r="AM519" s="150"/>
      <c r="AN519" s="150"/>
      <c r="AO519" s="150"/>
      <c r="AP519" s="150"/>
      <c r="AQ519" s="150"/>
      <c r="AR519" s="150"/>
      <c r="AS519" s="150"/>
      <c r="AT519" s="150"/>
      <c r="AU519" s="150"/>
      <c r="AV519" s="150"/>
      <c r="BA519" s="150"/>
      <c r="BB519" s="151"/>
      <c r="BC519" s="151"/>
      <c r="BD519" s="152"/>
    </row>
    <row r="520" spans="5:56" ht="15.75" customHeight="1" x14ac:dyDescent="0.2">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c r="AA520" s="150"/>
      <c r="AB520" s="150"/>
      <c r="AC520" s="150"/>
      <c r="AD520" s="150"/>
      <c r="AE520" s="150"/>
      <c r="AF520" s="150"/>
      <c r="AG520" s="150"/>
      <c r="AH520" s="150"/>
      <c r="AI520" s="150"/>
      <c r="AJ520" s="150"/>
      <c r="AK520" s="150"/>
      <c r="AL520" s="150"/>
      <c r="AM520" s="150"/>
      <c r="AN520" s="150"/>
      <c r="AO520" s="150"/>
      <c r="AP520" s="150"/>
      <c r="AQ520" s="150"/>
      <c r="AR520" s="150"/>
      <c r="AS520" s="150"/>
      <c r="AT520" s="150"/>
      <c r="AU520" s="150"/>
      <c r="AV520" s="150"/>
      <c r="BA520" s="150"/>
      <c r="BB520" s="151"/>
      <c r="BC520" s="151"/>
      <c r="BD520" s="152"/>
    </row>
    <row r="521" spans="5:56" ht="15.75" customHeight="1" x14ac:dyDescent="0.2">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c r="AA521" s="150"/>
      <c r="AB521" s="150"/>
      <c r="AC521" s="150"/>
      <c r="AD521" s="150"/>
      <c r="AE521" s="150"/>
      <c r="AF521" s="150"/>
      <c r="AG521" s="150"/>
      <c r="AH521" s="150"/>
      <c r="AI521" s="150"/>
      <c r="AJ521" s="150"/>
      <c r="AK521" s="150"/>
      <c r="AL521" s="150"/>
      <c r="AM521" s="150"/>
      <c r="AN521" s="150"/>
      <c r="AO521" s="150"/>
      <c r="AP521" s="150"/>
      <c r="AQ521" s="150"/>
      <c r="AR521" s="150"/>
      <c r="AS521" s="150"/>
      <c r="AT521" s="150"/>
      <c r="AU521" s="150"/>
      <c r="AV521" s="150"/>
      <c r="BA521" s="150"/>
      <c r="BB521" s="151"/>
      <c r="BC521" s="151"/>
      <c r="BD521" s="152"/>
    </row>
    <row r="522" spans="5:56" ht="15.75" customHeight="1" x14ac:dyDescent="0.2">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c r="AA522" s="150"/>
      <c r="AB522" s="150"/>
      <c r="AC522" s="150"/>
      <c r="AD522" s="150"/>
      <c r="AE522" s="150"/>
      <c r="AF522" s="150"/>
      <c r="AG522" s="150"/>
      <c r="AH522" s="150"/>
      <c r="AI522" s="150"/>
      <c r="AJ522" s="150"/>
      <c r="AK522" s="150"/>
      <c r="AL522" s="150"/>
      <c r="AM522" s="150"/>
      <c r="AN522" s="150"/>
      <c r="AO522" s="150"/>
      <c r="AP522" s="150"/>
      <c r="AQ522" s="150"/>
      <c r="AR522" s="150"/>
      <c r="AS522" s="150"/>
      <c r="AT522" s="150"/>
      <c r="AU522" s="150"/>
      <c r="AV522" s="150"/>
      <c r="BA522" s="150"/>
      <c r="BB522" s="151"/>
      <c r="BC522" s="151"/>
      <c r="BD522" s="152"/>
    </row>
    <row r="523" spans="5:56" ht="15.75" customHeight="1" x14ac:dyDescent="0.2">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c r="AA523" s="150"/>
      <c r="AB523" s="150"/>
      <c r="AC523" s="150"/>
      <c r="AD523" s="150"/>
      <c r="AE523" s="150"/>
      <c r="AF523" s="150"/>
      <c r="AG523" s="150"/>
      <c r="AH523" s="150"/>
      <c r="AI523" s="150"/>
      <c r="AJ523" s="150"/>
      <c r="AK523" s="150"/>
      <c r="AL523" s="150"/>
      <c r="AM523" s="150"/>
      <c r="AN523" s="150"/>
      <c r="AO523" s="150"/>
      <c r="AP523" s="150"/>
      <c r="AQ523" s="150"/>
      <c r="AR523" s="150"/>
      <c r="AS523" s="150"/>
      <c r="AT523" s="150"/>
      <c r="AU523" s="150"/>
      <c r="AV523" s="150"/>
      <c r="BA523" s="150"/>
      <c r="BB523" s="151"/>
      <c r="BC523" s="151"/>
      <c r="BD523" s="152"/>
    </row>
    <row r="524" spans="5:56" ht="15.75" customHeight="1" x14ac:dyDescent="0.2">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c r="AA524" s="150"/>
      <c r="AB524" s="150"/>
      <c r="AC524" s="150"/>
      <c r="AD524" s="150"/>
      <c r="AE524" s="150"/>
      <c r="AF524" s="150"/>
      <c r="AG524" s="150"/>
      <c r="AH524" s="150"/>
      <c r="AI524" s="150"/>
      <c r="AJ524" s="150"/>
      <c r="AK524" s="150"/>
      <c r="AL524" s="150"/>
      <c r="AM524" s="150"/>
      <c r="AN524" s="150"/>
      <c r="AO524" s="150"/>
      <c r="AP524" s="150"/>
      <c r="AQ524" s="150"/>
      <c r="AR524" s="150"/>
      <c r="AS524" s="150"/>
      <c r="AT524" s="150"/>
      <c r="AU524" s="150"/>
      <c r="AV524" s="150"/>
      <c r="BA524" s="150"/>
      <c r="BB524" s="151"/>
      <c r="BC524" s="151"/>
      <c r="BD524" s="152"/>
    </row>
    <row r="525" spans="5:56" ht="15.75" customHeight="1" x14ac:dyDescent="0.2">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c r="AA525" s="150"/>
      <c r="AB525" s="150"/>
      <c r="AC525" s="150"/>
      <c r="AD525" s="150"/>
      <c r="AE525" s="150"/>
      <c r="AF525" s="150"/>
      <c r="AG525" s="150"/>
      <c r="AH525" s="150"/>
      <c r="AI525" s="150"/>
      <c r="AJ525" s="150"/>
      <c r="AK525" s="150"/>
      <c r="AL525" s="150"/>
      <c r="AM525" s="150"/>
      <c r="AN525" s="150"/>
      <c r="AO525" s="150"/>
      <c r="AP525" s="150"/>
      <c r="AQ525" s="150"/>
      <c r="AR525" s="150"/>
      <c r="AS525" s="150"/>
      <c r="AT525" s="150"/>
      <c r="AU525" s="150"/>
      <c r="AV525" s="150"/>
      <c r="BA525" s="150"/>
      <c r="BB525" s="151"/>
      <c r="BC525" s="151"/>
      <c r="BD525" s="152"/>
    </row>
    <row r="526" spans="5:56" ht="15.75" customHeight="1" x14ac:dyDescent="0.2">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c r="AA526" s="150"/>
      <c r="AB526" s="150"/>
      <c r="AC526" s="150"/>
      <c r="AD526" s="150"/>
      <c r="AE526" s="150"/>
      <c r="AF526" s="150"/>
      <c r="AG526" s="150"/>
      <c r="AH526" s="150"/>
      <c r="AI526" s="150"/>
      <c r="AJ526" s="150"/>
      <c r="AK526" s="150"/>
      <c r="AL526" s="150"/>
      <c r="AM526" s="150"/>
      <c r="AN526" s="150"/>
      <c r="AO526" s="150"/>
      <c r="AP526" s="150"/>
      <c r="AQ526" s="150"/>
      <c r="AR526" s="150"/>
      <c r="AS526" s="150"/>
      <c r="AT526" s="150"/>
      <c r="AU526" s="150"/>
      <c r="AV526" s="150"/>
      <c r="BA526" s="150"/>
      <c r="BB526" s="151"/>
      <c r="BC526" s="151"/>
      <c r="BD526" s="152"/>
    </row>
    <row r="527" spans="5:56" ht="15.75" customHeight="1" x14ac:dyDescent="0.2">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c r="AA527" s="150"/>
      <c r="AB527" s="150"/>
      <c r="AC527" s="150"/>
      <c r="AD527" s="150"/>
      <c r="AE527" s="150"/>
      <c r="AF527" s="150"/>
      <c r="AG527" s="150"/>
      <c r="AH527" s="150"/>
      <c r="AI527" s="150"/>
      <c r="AJ527" s="150"/>
      <c r="AK527" s="150"/>
      <c r="AL527" s="150"/>
      <c r="AM527" s="150"/>
      <c r="AN527" s="150"/>
      <c r="AO527" s="150"/>
      <c r="AP527" s="150"/>
      <c r="AQ527" s="150"/>
      <c r="AR527" s="150"/>
      <c r="AS527" s="150"/>
      <c r="AT527" s="150"/>
      <c r="AU527" s="150"/>
      <c r="AV527" s="150"/>
      <c r="BA527" s="150"/>
      <c r="BB527" s="151"/>
      <c r="BC527" s="151"/>
      <c r="BD527" s="152"/>
    </row>
    <row r="528" spans="5:56" ht="15.75" customHeight="1" x14ac:dyDescent="0.2">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c r="AA528" s="150"/>
      <c r="AB528" s="150"/>
      <c r="AC528" s="150"/>
      <c r="AD528" s="150"/>
      <c r="AE528" s="150"/>
      <c r="AF528" s="150"/>
      <c r="AG528" s="150"/>
      <c r="AH528" s="150"/>
      <c r="AI528" s="150"/>
      <c r="AJ528" s="150"/>
      <c r="AK528" s="150"/>
      <c r="AL528" s="150"/>
      <c r="AM528" s="150"/>
      <c r="AN528" s="150"/>
      <c r="AO528" s="150"/>
      <c r="AP528" s="150"/>
      <c r="AQ528" s="150"/>
      <c r="AR528" s="150"/>
      <c r="AS528" s="150"/>
      <c r="AT528" s="150"/>
      <c r="AU528" s="150"/>
      <c r="AV528" s="150"/>
      <c r="BA528" s="150"/>
      <c r="BB528" s="151"/>
      <c r="BC528" s="151"/>
      <c r="BD528" s="152"/>
    </row>
    <row r="529" spans="5:56" ht="15.75" customHeight="1" x14ac:dyDescent="0.2">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c r="AA529" s="150"/>
      <c r="AB529" s="150"/>
      <c r="AC529" s="150"/>
      <c r="AD529" s="150"/>
      <c r="AE529" s="150"/>
      <c r="AF529" s="150"/>
      <c r="AG529" s="150"/>
      <c r="AH529" s="150"/>
      <c r="AI529" s="150"/>
      <c r="AJ529" s="150"/>
      <c r="AK529" s="150"/>
      <c r="AL529" s="150"/>
      <c r="AM529" s="150"/>
      <c r="AN529" s="150"/>
      <c r="AO529" s="150"/>
      <c r="AP529" s="150"/>
      <c r="AQ529" s="150"/>
      <c r="AR529" s="150"/>
      <c r="AS529" s="150"/>
      <c r="AT529" s="150"/>
      <c r="AU529" s="150"/>
      <c r="AV529" s="150"/>
      <c r="BA529" s="150"/>
      <c r="BB529" s="151"/>
      <c r="BC529" s="151"/>
      <c r="BD529" s="152"/>
    </row>
    <row r="530" spans="5:56" ht="15.75" customHeight="1" x14ac:dyDescent="0.2">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c r="AA530" s="150"/>
      <c r="AB530" s="150"/>
      <c r="AC530" s="150"/>
      <c r="AD530" s="150"/>
      <c r="AE530" s="150"/>
      <c r="AF530" s="150"/>
      <c r="AG530" s="150"/>
      <c r="AH530" s="150"/>
      <c r="AI530" s="150"/>
      <c r="AJ530" s="150"/>
      <c r="AK530" s="150"/>
      <c r="AL530" s="150"/>
      <c r="AM530" s="150"/>
      <c r="AN530" s="150"/>
      <c r="AO530" s="150"/>
      <c r="AP530" s="150"/>
      <c r="AQ530" s="150"/>
      <c r="AR530" s="150"/>
      <c r="AS530" s="150"/>
      <c r="AT530" s="150"/>
      <c r="AU530" s="150"/>
      <c r="AV530" s="150"/>
      <c r="BA530" s="150"/>
      <c r="BB530" s="151"/>
      <c r="BC530" s="151"/>
      <c r="BD530" s="152"/>
    </row>
    <row r="531" spans="5:56" ht="15.75" customHeight="1" x14ac:dyDescent="0.2">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c r="AA531" s="150"/>
      <c r="AB531" s="150"/>
      <c r="AC531" s="150"/>
      <c r="AD531" s="150"/>
      <c r="AE531" s="150"/>
      <c r="AF531" s="150"/>
      <c r="AG531" s="150"/>
      <c r="AH531" s="150"/>
      <c r="AI531" s="150"/>
      <c r="AJ531" s="150"/>
      <c r="AK531" s="150"/>
      <c r="AL531" s="150"/>
      <c r="AM531" s="150"/>
      <c r="AN531" s="150"/>
      <c r="AO531" s="150"/>
      <c r="AP531" s="150"/>
      <c r="AQ531" s="150"/>
      <c r="AR531" s="150"/>
      <c r="AS531" s="150"/>
      <c r="AT531" s="150"/>
      <c r="AU531" s="150"/>
      <c r="AV531" s="150"/>
      <c r="BA531" s="150"/>
      <c r="BB531" s="151"/>
      <c r="BC531" s="151"/>
      <c r="BD531" s="152"/>
    </row>
    <row r="532" spans="5:56" ht="15.75" customHeight="1" x14ac:dyDescent="0.2">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c r="AA532" s="150"/>
      <c r="AB532" s="150"/>
      <c r="AC532" s="150"/>
      <c r="AD532" s="150"/>
      <c r="AE532" s="150"/>
      <c r="AF532" s="150"/>
      <c r="AG532" s="150"/>
      <c r="AH532" s="150"/>
      <c r="AI532" s="150"/>
      <c r="AJ532" s="150"/>
      <c r="AK532" s="150"/>
      <c r="AL532" s="150"/>
      <c r="AM532" s="150"/>
      <c r="AN532" s="150"/>
      <c r="AO532" s="150"/>
      <c r="AP532" s="150"/>
      <c r="AQ532" s="150"/>
      <c r="AR532" s="150"/>
      <c r="AS532" s="150"/>
      <c r="AT532" s="150"/>
      <c r="AU532" s="150"/>
      <c r="AV532" s="150"/>
      <c r="BA532" s="150"/>
      <c r="BB532" s="151"/>
      <c r="BC532" s="151"/>
      <c r="BD532" s="152"/>
    </row>
    <row r="533" spans="5:56" ht="15.75" customHeight="1" x14ac:dyDescent="0.2">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c r="AA533" s="150"/>
      <c r="AB533" s="150"/>
      <c r="AC533" s="150"/>
      <c r="AD533" s="150"/>
      <c r="AE533" s="150"/>
      <c r="AF533" s="150"/>
      <c r="AG533" s="150"/>
      <c r="AH533" s="150"/>
      <c r="AI533" s="150"/>
      <c r="AJ533" s="150"/>
      <c r="AK533" s="150"/>
      <c r="AL533" s="150"/>
      <c r="AM533" s="150"/>
      <c r="AN533" s="150"/>
      <c r="AO533" s="150"/>
      <c r="AP533" s="150"/>
      <c r="AQ533" s="150"/>
      <c r="AR533" s="150"/>
      <c r="AS533" s="150"/>
      <c r="AT533" s="150"/>
      <c r="AU533" s="150"/>
      <c r="AV533" s="150"/>
      <c r="BA533" s="150"/>
      <c r="BB533" s="151"/>
      <c r="BC533" s="151"/>
      <c r="BD533" s="152"/>
    </row>
    <row r="534" spans="5:56" ht="15.75" customHeight="1" x14ac:dyDescent="0.2">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c r="AA534" s="150"/>
      <c r="AB534" s="150"/>
      <c r="AC534" s="150"/>
      <c r="AD534" s="150"/>
      <c r="AE534" s="150"/>
      <c r="AF534" s="150"/>
      <c r="AG534" s="150"/>
      <c r="AH534" s="150"/>
      <c r="AI534" s="150"/>
      <c r="AJ534" s="150"/>
      <c r="AK534" s="150"/>
      <c r="AL534" s="150"/>
      <c r="AM534" s="150"/>
      <c r="AN534" s="150"/>
      <c r="AO534" s="150"/>
      <c r="AP534" s="150"/>
      <c r="AQ534" s="150"/>
      <c r="AR534" s="150"/>
      <c r="AS534" s="150"/>
      <c r="AT534" s="150"/>
      <c r="AU534" s="150"/>
      <c r="AV534" s="150"/>
      <c r="BA534" s="150"/>
      <c r="BB534" s="151"/>
      <c r="BC534" s="151"/>
      <c r="BD534" s="152"/>
    </row>
    <row r="535" spans="5:56" ht="15.75" customHeight="1" x14ac:dyDescent="0.2">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c r="AA535" s="150"/>
      <c r="AB535" s="150"/>
      <c r="AC535" s="150"/>
      <c r="AD535" s="150"/>
      <c r="AE535" s="150"/>
      <c r="AF535" s="150"/>
      <c r="AG535" s="150"/>
      <c r="AH535" s="150"/>
      <c r="AI535" s="150"/>
      <c r="AJ535" s="150"/>
      <c r="AK535" s="150"/>
      <c r="AL535" s="150"/>
      <c r="AM535" s="150"/>
      <c r="AN535" s="150"/>
      <c r="AO535" s="150"/>
      <c r="AP535" s="150"/>
      <c r="AQ535" s="150"/>
      <c r="AR535" s="150"/>
      <c r="AS535" s="150"/>
      <c r="AT535" s="150"/>
      <c r="AU535" s="150"/>
      <c r="AV535" s="150"/>
      <c r="BA535" s="150"/>
      <c r="BB535" s="151"/>
      <c r="BC535" s="151"/>
      <c r="BD535" s="152"/>
    </row>
    <row r="536" spans="5:56" ht="15.75" customHeight="1" x14ac:dyDescent="0.2">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c r="AA536" s="150"/>
      <c r="AB536" s="150"/>
      <c r="AC536" s="150"/>
      <c r="AD536" s="150"/>
      <c r="AE536" s="150"/>
      <c r="AF536" s="150"/>
      <c r="AG536" s="150"/>
      <c r="AH536" s="150"/>
      <c r="AI536" s="150"/>
      <c r="AJ536" s="150"/>
      <c r="AK536" s="150"/>
      <c r="AL536" s="150"/>
      <c r="AM536" s="150"/>
      <c r="AN536" s="150"/>
      <c r="AO536" s="150"/>
      <c r="AP536" s="150"/>
      <c r="AQ536" s="150"/>
      <c r="AR536" s="150"/>
      <c r="AS536" s="150"/>
      <c r="AT536" s="150"/>
      <c r="AU536" s="150"/>
      <c r="AV536" s="150"/>
      <c r="BA536" s="150"/>
      <c r="BB536" s="151"/>
      <c r="BC536" s="151"/>
      <c r="BD536" s="152"/>
    </row>
    <row r="537" spans="5:56" ht="15.75" customHeight="1" x14ac:dyDescent="0.2">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c r="AA537" s="150"/>
      <c r="AB537" s="150"/>
      <c r="AC537" s="150"/>
      <c r="AD537" s="150"/>
      <c r="AE537" s="150"/>
      <c r="AF537" s="150"/>
      <c r="AG537" s="150"/>
      <c r="AH537" s="150"/>
      <c r="AI537" s="150"/>
      <c r="AJ537" s="150"/>
      <c r="AK537" s="150"/>
      <c r="AL537" s="150"/>
      <c r="AM537" s="150"/>
      <c r="AN537" s="150"/>
      <c r="AO537" s="150"/>
      <c r="AP537" s="150"/>
      <c r="AQ537" s="150"/>
      <c r="AR537" s="150"/>
      <c r="AS537" s="150"/>
      <c r="AT537" s="150"/>
      <c r="AU537" s="150"/>
      <c r="AV537" s="150"/>
      <c r="BA537" s="150"/>
      <c r="BB537" s="151"/>
      <c r="BC537" s="151"/>
      <c r="BD537" s="152"/>
    </row>
    <row r="538" spans="5:56" ht="15.75" customHeight="1" x14ac:dyDescent="0.2">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c r="AA538" s="150"/>
      <c r="AB538" s="150"/>
      <c r="AC538" s="150"/>
      <c r="AD538" s="150"/>
      <c r="AE538" s="150"/>
      <c r="AF538" s="150"/>
      <c r="AG538" s="150"/>
      <c r="AH538" s="150"/>
      <c r="AI538" s="150"/>
      <c r="AJ538" s="150"/>
      <c r="AK538" s="150"/>
      <c r="AL538" s="150"/>
      <c r="AM538" s="150"/>
      <c r="AN538" s="150"/>
      <c r="AO538" s="150"/>
      <c r="AP538" s="150"/>
      <c r="AQ538" s="150"/>
      <c r="AR538" s="150"/>
      <c r="AS538" s="150"/>
      <c r="AT538" s="150"/>
      <c r="AU538" s="150"/>
      <c r="AV538" s="150"/>
      <c r="BA538" s="150"/>
      <c r="BB538" s="151"/>
      <c r="BC538" s="151"/>
      <c r="BD538" s="152"/>
    </row>
    <row r="539" spans="5:56" ht="15.75" customHeight="1" x14ac:dyDescent="0.2">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c r="AA539" s="150"/>
      <c r="AB539" s="150"/>
      <c r="AC539" s="150"/>
      <c r="AD539" s="150"/>
      <c r="AE539" s="150"/>
      <c r="AF539" s="150"/>
      <c r="AG539" s="150"/>
      <c r="AH539" s="150"/>
      <c r="AI539" s="150"/>
      <c r="AJ539" s="150"/>
      <c r="AK539" s="150"/>
      <c r="AL539" s="150"/>
      <c r="AM539" s="150"/>
      <c r="AN539" s="150"/>
      <c r="AO539" s="150"/>
      <c r="AP539" s="150"/>
      <c r="AQ539" s="150"/>
      <c r="AR539" s="150"/>
      <c r="AS539" s="150"/>
      <c r="AT539" s="150"/>
      <c r="AU539" s="150"/>
      <c r="AV539" s="150"/>
      <c r="BA539" s="150"/>
      <c r="BB539" s="151"/>
      <c r="BC539" s="151"/>
      <c r="BD539" s="152"/>
    </row>
    <row r="540" spans="5:56" ht="15.75" customHeight="1" x14ac:dyDescent="0.2">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c r="AA540" s="150"/>
      <c r="AB540" s="150"/>
      <c r="AC540" s="150"/>
      <c r="AD540" s="150"/>
      <c r="AE540" s="150"/>
      <c r="AF540" s="150"/>
      <c r="AG540" s="150"/>
      <c r="AH540" s="150"/>
      <c r="AI540" s="150"/>
      <c r="AJ540" s="150"/>
      <c r="AK540" s="150"/>
      <c r="AL540" s="150"/>
      <c r="AM540" s="150"/>
      <c r="AN540" s="150"/>
      <c r="AO540" s="150"/>
      <c r="AP540" s="150"/>
      <c r="AQ540" s="150"/>
      <c r="AR540" s="150"/>
      <c r="AS540" s="150"/>
      <c r="AT540" s="150"/>
      <c r="AU540" s="150"/>
      <c r="AV540" s="150"/>
      <c r="BA540" s="150"/>
      <c r="BB540" s="151"/>
      <c r="BC540" s="151"/>
      <c r="BD540" s="152"/>
    </row>
    <row r="541" spans="5:56" ht="15.75" customHeight="1" x14ac:dyDescent="0.2">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c r="AA541" s="150"/>
      <c r="AB541" s="150"/>
      <c r="AC541" s="150"/>
      <c r="AD541" s="150"/>
      <c r="AE541" s="150"/>
      <c r="AF541" s="150"/>
      <c r="AG541" s="150"/>
      <c r="AH541" s="150"/>
      <c r="AI541" s="150"/>
      <c r="AJ541" s="150"/>
      <c r="AK541" s="150"/>
      <c r="AL541" s="150"/>
      <c r="AM541" s="150"/>
      <c r="AN541" s="150"/>
      <c r="AO541" s="150"/>
      <c r="AP541" s="150"/>
      <c r="AQ541" s="150"/>
      <c r="AR541" s="150"/>
      <c r="AS541" s="150"/>
      <c r="AT541" s="150"/>
      <c r="AU541" s="150"/>
      <c r="AV541" s="150"/>
      <c r="BA541" s="150"/>
      <c r="BB541" s="151"/>
      <c r="BC541" s="151"/>
      <c r="BD541" s="152"/>
    </row>
    <row r="542" spans="5:56" ht="15.75" customHeight="1" x14ac:dyDescent="0.2">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c r="AA542" s="150"/>
      <c r="AB542" s="150"/>
      <c r="AC542" s="150"/>
      <c r="AD542" s="150"/>
      <c r="AE542" s="150"/>
      <c r="AF542" s="150"/>
      <c r="AG542" s="150"/>
      <c r="AH542" s="150"/>
      <c r="AI542" s="150"/>
      <c r="AJ542" s="150"/>
      <c r="AK542" s="150"/>
      <c r="AL542" s="150"/>
      <c r="AM542" s="150"/>
      <c r="AN542" s="150"/>
      <c r="AO542" s="150"/>
      <c r="AP542" s="150"/>
      <c r="AQ542" s="150"/>
      <c r="AR542" s="150"/>
      <c r="AS542" s="150"/>
      <c r="AT542" s="150"/>
      <c r="AU542" s="150"/>
      <c r="AV542" s="150"/>
      <c r="BA542" s="150"/>
      <c r="BB542" s="151"/>
      <c r="BC542" s="151"/>
      <c r="BD542" s="152"/>
    </row>
    <row r="543" spans="5:56" ht="15.75" customHeight="1" x14ac:dyDescent="0.2">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c r="AA543" s="150"/>
      <c r="AB543" s="150"/>
      <c r="AC543" s="150"/>
      <c r="AD543" s="150"/>
      <c r="AE543" s="150"/>
      <c r="AF543" s="150"/>
      <c r="AG543" s="150"/>
      <c r="AH543" s="150"/>
      <c r="AI543" s="150"/>
      <c r="AJ543" s="150"/>
      <c r="AK543" s="150"/>
      <c r="AL543" s="150"/>
      <c r="AM543" s="150"/>
      <c r="AN543" s="150"/>
      <c r="AO543" s="150"/>
      <c r="AP543" s="150"/>
      <c r="AQ543" s="150"/>
      <c r="AR543" s="150"/>
      <c r="AS543" s="150"/>
      <c r="AT543" s="150"/>
      <c r="AU543" s="150"/>
      <c r="AV543" s="150"/>
      <c r="BA543" s="150"/>
      <c r="BB543" s="151"/>
      <c r="BC543" s="151"/>
      <c r="BD543" s="152"/>
    </row>
    <row r="544" spans="5:56" ht="15.75" customHeight="1" x14ac:dyDescent="0.2">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c r="AA544" s="150"/>
      <c r="AB544" s="150"/>
      <c r="AC544" s="150"/>
      <c r="AD544" s="150"/>
      <c r="AE544" s="150"/>
      <c r="AF544" s="150"/>
      <c r="AG544" s="150"/>
      <c r="AH544" s="150"/>
      <c r="AI544" s="150"/>
      <c r="AJ544" s="150"/>
      <c r="AK544" s="150"/>
      <c r="AL544" s="150"/>
      <c r="AM544" s="150"/>
      <c r="AN544" s="150"/>
      <c r="AO544" s="150"/>
      <c r="AP544" s="150"/>
      <c r="AQ544" s="150"/>
      <c r="AR544" s="150"/>
      <c r="AS544" s="150"/>
      <c r="AT544" s="150"/>
      <c r="AU544" s="150"/>
      <c r="AV544" s="150"/>
      <c r="BA544" s="150"/>
      <c r="BB544" s="151"/>
      <c r="BC544" s="151"/>
      <c r="BD544" s="152"/>
    </row>
    <row r="545" spans="5:56" ht="15.75" customHeight="1" x14ac:dyDescent="0.2">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c r="AA545" s="150"/>
      <c r="AB545" s="150"/>
      <c r="AC545" s="150"/>
      <c r="AD545" s="150"/>
      <c r="AE545" s="150"/>
      <c r="AF545" s="150"/>
      <c r="AG545" s="150"/>
      <c r="AH545" s="150"/>
      <c r="AI545" s="150"/>
      <c r="AJ545" s="150"/>
      <c r="AK545" s="150"/>
      <c r="AL545" s="150"/>
      <c r="AM545" s="150"/>
      <c r="AN545" s="150"/>
      <c r="AO545" s="150"/>
      <c r="AP545" s="150"/>
      <c r="AQ545" s="150"/>
      <c r="AR545" s="150"/>
      <c r="AS545" s="150"/>
      <c r="AT545" s="150"/>
      <c r="AU545" s="150"/>
      <c r="AV545" s="150"/>
      <c r="BA545" s="150"/>
      <c r="BB545" s="151"/>
      <c r="BC545" s="151"/>
      <c r="BD545" s="152"/>
    </row>
    <row r="546" spans="5:56" ht="15.75" customHeight="1" x14ac:dyDescent="0.2">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c r="AA546" s="150"/>
      <c r="AB546" s="150"/>
      <c r="AC546" s="150"/>
      <c r="AD546" s="150"/>
      <c r="AE546" s="150"/>
      <c r="AF546" s="150"/>
      <c r="AG546" s="150"/>
      <c r="AH546" s="150"/>
      <c r="AI546" s="150"/>
      <c r="AJ546" s="150"/>
      <c r="AK546" s="150"/>
      <c r="AL546" s="150"/>
      <c r="AM546" s="150"/>
      <c r="AN546" s="150"/>
      <c r="AO546" s="150"/>
      <c r="AP546" s="150"/>
      <c r="AQ546" s="150"/>
      <c r="AR546" s="150"/>
      <c r="AS546" s="150"/>
      <c r="AT546" s="150"/>
      <c r="AU546" s="150"/>
      <c r="AV546" s="150"/>
      <c r="BA546" s="150"/>
      <c r="BB546" s="151"/>
      <c r="BC546" s="151"/>
      <c r="BD546" s="152"/>
    </row>
    <row r="547" spans="5:56" ht="15.75" customHeight="1" x14ac:dyDescent="0.2">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c r="AA547" s="150"/>
      <c r="AB547" s="150"/>
      <c r="AC547" s="150"/>
      <c r="AD547" s="150"/>
      <c r="AE547" s="150"/>
      <c r="AF547" s="150"/>
      <c r="AG547" s="150"/>
      <c r="AH547" s="150"/>
      <c r="AI547" s="150"/>
      <c r="AJ547" s="150"/>
      <c r="AK547" s="150"/>
      <c r="AL547" s="150"/>
      <c r="AM547" s="150"/>
      <c r="AN547" s="150"/>
      <c r="AO547" s="150"/>
      <c r="AP547" s="150"/>
      <c r="AQ547" s="150"/>
      <c r="AR547" s="150"/>
      <c r="AS547" s="150"/>
      <c r="AT547" s="150"/>
      <c r="AU547" s="150"/>
      <c r="AV547" s="150"/>
      <c r="BA547" s="150"/>
      <c r="BB547" s="151"/>
      <c r="BC547" s="151"/>
      <c r="BD547" s="152"/>
    </row>
    <row r="548" spans="5:56" ht="15.75" customHeight="1" x14ac:dyDescent="0.2">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c r="AA548" s="150"/>
      <c r="AB548" s="150"/>
      <c r="AC548" s="150"/>
      <c r="AD548" s="150"/>
      <c r="AE548" s="150"/>
      <c r="AF548" s="150"/>
      <c r="AG548" s="150"/>
      <c r="AH548" s="150"/>
      <c r="AI548" s="150"/>
      <c r="AJ548" s="150"/>
      <c r="AK548" s="150"/>
      <c r="AL548" s="150"/>
      <c r="AM548" s="150"/>
      <c r="AN548" s="150"/>
      <c r="AO548" s="150"/>
      <c r="AP548" s="150"/>
      <c r="AQ548" s="150"/>
      <c r="AR548" s="150"/>
      <c r="AS548" s="150"/>
      <c r="AT548" s="150"/>
      <c r="AU548" s="150"/>
      <c r="AV548" s="150"/>
      <c r="BA548" s="150"/>
      <c r="BB548" s="151"/>
      <c r="BC548" s="151"/>
      <c r="BD548" s="152"/>
    </row>
    <row r="549" spans="5:56" ht="15.75" customHeight="1" x14ac:dyDescent="0.2">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c r="AA549" s="150"/>
      <c r="AB549" s="150"/>
      <c r="AC549" s="150"/>
      <c r="AD549" s="150"/>
      <c r="AE549" s="150"/>
      <c r="AF549" s="150"/>
      <c r="AG549" s="150"/>
      <c r="AH549" s="150"/>
      <c r="AI549" s="150"/>
      <c r="AJ549" s="150"/>
      <c r="AK549" s="150"/>
      <c r="AL549" s="150"/>
      <c r="AM549" s="150"/>
      <c r="AN549" s="150"/>
      <c r="AO549" s="150"/>
      <c r="AP549" s="150"/>
      <c r="AQ549" s="150"/>
      <c r="AR549" s="150"/>
      <c r="AS549" s="150"/>
      <c r="AT549" s="150"/>
      <c r="AU549" s="150"/>
      <c r="AV549" s="150"/>
      <c r="BA549" s="150"/>
      <c r="BB549" s="151"/>
      <c r="BC549" s="151"/>
      <c r="BD549" s="152"/>
    </row>
    <row r="550" spans="5:56" ht="15.75" customHeight="1" x14ac:dyDescent="0.2">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c r="AA550" s="150"/>
      <c r="AB550" s="150"/>
      <c r="AC550" s="150"/>
      <c r="AD550" s="150"/>
      <c r="AE550" s="150"/>
      <c r="AF550" s="150"/>
      <c r="AG550" s="150"/>
      <c r="AH550" s="150"/>
      <c r="AI550" s="150"/>
      <c r="AJ550" s="150"/>
      <c r="AK550" s="150"/>
      <c r="AL550" s="150"/>
      <c r="AM550" s="150"/>
      <c r="AN550" s="150"/>
      <c r="AO550" s="150"/>
      <c r="AP550" s="150"/>
      <c r="AQ550" s="150"/>
      <c r="AR550" s="150"/>
      <c r="AS550" s="150"/>
      <c r="AT550" s="150"/>
      <c r="AU550" s="150"/>
      <c r="AV550" s="150"/>
      <c r="BA550" s="150"/>
      <c r="BB550" s="151"/>
      <c r="BC550" s="151"/>
      <c r="BD550" s="152"/>
    </row>
    <row r="551" spans="5:56" ht="15.75" customHeight="1" x14ac:dyDescent="0.2">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c r="AA551" s="150"/>
      <c r="AB551" s="150"/>
      <c r="AC551" s="150"/>
      <c r="AD551" s="150"/>
      <c r="AE551" s="150"/>
      <c r="AF551" s="150"/>
      <c r="AG551" s="150"/>
      <c r="AH551" s="150"/>
      <c r="AI551" s="150"/>
      <c r="AJ551" s="150"/>
      <c r="AK551" s="150"/>
      <c r="AL551" s="150"/>
      <c r="AM551" s="150"/>
      <c r="AN551" s="150"/>
      <c r="AO551" s="150"/>
      <c r="AP551" s="150"/>
      <c r="AQ551" s="150"/>
      <c r="AR551" s="150"/>
      <c r="AS551" s="150"/>
      <c r="AT551" s="150"/>
      <c r="AU551" s="150"/>
      <c r="AV551" s="150"/>
      <c r="BA551" s="150"/>
      <c r="BB551" s="151"/>
      <c r="BC551" s="151"/>
      <c r="BD551" s="152"/>
    </row>
    <row r="552" spans="5:56" ht="15.75" customHeight="1" x14ac:dyDescent="0.2">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c r="AA552" s="150"/>
      <c r="AB552" s="150"/>
      <c r="AC552" s="150"/>
      <c r="AD552" s="150"/>
      <c r="AE552" s="150"/>
      <c r="AF552" s="150"/>
      <c r="AG552" s="150"/>
      <c r="AH552" s="150"/>
      <c r="AI552" s="150"/>
      <c r="AJ552" s="150"/>
      <c r="AK552" s="150"/>
      <c r="AL552" s="150"/>
      <c r="AM552" s="150"/>
      <c r="AN552" s="150"/>
      <c r="AO552" s="150"/>
      <c r="AP552" s="150"/>
      <c r="AQ552" s="150"/>
      <c r="AR552" s="150"/>
      <c r="AS552" s="150"/>
      <c r="AT552" s="150"/>
      <c r="AU552" s="150"/>
      <c r="AV552" s="150"/>
      <c r="BA552" s="150"/>
      <c r="BB552" s="151"/>
      <c r="BC552" s="151"/>
      <c r="BD552" s="152"/>
    </row>
    <row r="553" spans="5:56" ht="15.75" customHeight="1" x14ac:dyDescent="0.2">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c r="AA553" s="150"/>
      <c r="AB553" s="150"/>
      <c r="AC553" s="150"/>
      <c r="AD553" s="150"/>
      <c r="AE553" s="150"/>
      <c r="AF553" s="150"/>
      <c r="AG553" s="150"/>
      <c r="AH553" s="150"/>
      <c r="AI553" s="150"/>
      <c r="AJ553" s="150"/>
      <c r="AK553" s="150"/>
      <c r="AL553" s="150"/>
      <c r="AM553" s="150"/>
      <c r="AN553" s="150"/>
      <c r="AO553" s="150"/>
      <c r="AP553" s="150"/>
      <c r="AQ553" s="150"/>
      <c r="AR553" s="150"/>
      <c r="AS553" s="150"/>
      <c r="AT553" s="150"/>
      <c r="AU553" s="150"/>
      <c r="AV553" s="150"/>
      <c r="BA553" s="150"/>
      <c r="BB553" s="151"/>
      <c r="BC553" s="151"/>
      <c r="BD553" s="152"/>
    </row>
    <row r="554" spans="5:56" ht="15.75" customHeight="1" x14ac:dyDescent="0.2">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c r="AA554" s="150"/>
      <c r="AB554" s="150"/>
      <c r="AC554" s="150"/>
      <c r="AD554" s="150"/>
      <c r="AE554" s="150"/>
      <c r="AF554" s="150"/>
      <c r="AG554" s="150"/>
      <c r="AH554" s="150"/>
      <c r="AI554" s="150"/>
      <c r="AJ554" s="150"/>
      <c r="AK554" s="150"/>
      <c r="AL554" s="150"/>
      <c r="AM554" s="150"/>
      <c r="AN554" s="150"/>
      <c r="AO554" s="150"/>
      <c r="AP554" s="150"/>
      <c r="AQ554" s="150"/>
      <c r="AR554" s="150"/>
      <c r="AS554" s="150"/>
      <c r="AT554" s="150"/>
      <c r="AU554" s="150"/>
      <c r="AV554" s="150"/>
      <c r="BA554" s="150"/>
      <c r="BB554" s="151"/>
      <c r="BC554" s="151"/>
      <c r="BD554" s="152"/>
    </row>
    <row r="555" spans="5:56" ht="15.75" customHeight="1" x14ac:dyDescent="0.2">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c r="AA555" s="150"/>
      <c r="AB555" s="150"/>
      <c r="AC555" s="150"/>
      <c r="AD555" s="150"/>
      <c r="AE555" s="150"/>
      <c r="AF555" s="150"/>
      <c r="AG555" s="150"/>
      <c r="AH555" s="150"/>
      <c r="AI555" s="150"/>
      <c r="AJ555" s="150"/>
      <c r="AK555" s="150"/>
      <c r="AL555" s="150"/>
      <c r="AM555" s="150"/>
      <c r="AN555" s="150"/>
      <c r="AO555" s="150"/>
      <c r="AP555" s="150"/>
      <c r="AQ555" s="150"/>
      <c r="AR555" s="150"/>
      <c r="AS555" s="150"/>
      <c r="AT555" s="150"/>
      <c r="AU555" s="150"/>
      <c r="AV555" s="150"/>
      <c r="BA555" s="150"/>
      <c r="BB555" s="151"/>
      <c r="BC555" s="151"/>
      <c r="BD555" s="152"/>
    </row>
    <row r="556" spans="5:56" ht="15.75" customHeight="1" x14ac:dyDescent="0.2">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c r="AA556" s="150"/>
      <c r="AB556" s="150"/>
      <c r="AC556" s="150"/>
      <c r="AD556" s="150"/>
      <c r="AE556" s="150"/>
      <c r="AF556" s="150"/>
      <c r="AG556" s="150"/>
      <c r="AH556" s="150"/>
      <c r="AI556" s="150"/>
      <c r="AJ556" s="150"/>
      <c r="AK556" s="150"/>
      <c r="AL556" s="150"/>
      <c r="AM556" s="150"/>
      <c r="AN556" s="150"/>
      <c r="AO556" s="150"/>
      <c r="AP556" s="150"/>
      <c r="AQ556" s="150"/>
      <c r="AR556" s="150"/>
      <c r="AS556" s="150"/>
      <c r="AT556" s="150"/>
      <c r="AU556" s="150"/>
      <c r="AV556" s="150"/>
      <c r="BA556" s="150"/>
      <c r="BB556" s="151"/>
      <c r="BC556" s="151"/>
      <c r="BD556" s="152"/>
    </row>
    <row r="557" spans="5:56" ht="15.75" customHeight="1" x14ac:dyDescent="0.2">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c r="AA557" s="150"/>
      <c r="AB557" s="150"/>
      <c r="AC557" s="150"/>
      <c r="AD557" s="150"/>
      <c r="AE557" s="150"/>
      <c r="AF557" s="150"/>
      <c r="AG557" s="150"/>
      <c r="AH557" s="150"/>
      <c r="AI557" s="150"/>
      <c r="AJ557" s="150"/>
      <c r="AK557" s="150"/>
      <c r="AL557" s="150"/>
      <c r="AM557" s="150"/>
      <c r="AN557" s="150"/>
      <c r="AO557" s="150"/>
      <c r="AP557" s="150"/>
      <c r="AQ557" s="150"/>
      <c r="AR557" s="150"/>
      <c r="AS557" s="150"/>
      <c r="AT557" s="150"/>
      <c r="AU557" s="150"/>
      <c r="AV557" s="150"/>
      <c r="BA557" s="150"/>
      <c r="BB557" s="151"/>
      <c r="BC557" s="151"/>
      <c r="BD557" s="152"/>
    </row>
    <row r="558" spans="5:56" ht="15.75" customHeight="1" x14ac:dyDescent="0.2">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c r="AA558" s="150"/>
      <c r="AB558" s="150"/>
      <c r="AC558" s="150"/>
      <c r="AD558" s="150"/>
      <c r="AE558" s="150"/>
      <c r="AF558" s="150"/>
      <c r="AG558" s="150"/>
      <c r="AH558" s="150"/>
      <c r="AI558" s="150"/>
      <c r="AJ558" s="150"/>
      <c r="AK558" s="150"/>
      <c r="AL558" s="150"/>
      <c r="AM558" s="150"/>
      <c r="AN558" s="150"/>
      <c r="AO558" s="150"/>
      <c r="AP558" s="150"/>
      <c r="AQ558" s="150"/>
      <c r="AR558" s="150"/>
      <c r="AS558" s="150"/>
      <c r="AT558" s="150"/>
      <c r="AU558" s="150"/>
      <c r="AV558" s="150"/>
      <c r="BA558" s="150"/>
      <c r="BB558" s="151"/>
      <c r="BC558" s="151"/>
      <c r="BD558" s="152"/>
    </row>
    <row r="559" spans="5:56" ht="15.75" customHeight="1" x14ac:dyDescent="0.2">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c r="AA559" s="150"/>
      <c r="AB559" s="150"/>
      <c r="AC559" s="150"/>
      <c r="AD559" s="150"/>
      <c r="AE559" s="150"/>
      <c r="AF559" s="150"/>
      <c r="AG559" s="150"/>
      <c r="AH559" s="150"/>
      <c r="AI559" s="150"/>
      <c r="AJ559" s="150"/>
      <c r="AK559" s="150"/>
      <c r="AL559" s="150"/>
      <c r="AM559" s="150"/>
      <c r="AN559" s="150"/>
      <c r="AO559" s="150"/>
      <c r="AP559" s="150"/>
      <c r="AQ559" s="150"/>
      <c r="AR559" s="150"/>
      <c r="AS559" s="150"/>
      <c r="AT559" s="150"/>
      <c r="AU559" s="150"/>
      <c r="AV559" s="150"/>
      <c r="BA559" s="150"/>
      <c r="BB559" s="151"/>
      <c r="BC559" s="151"/>
      <c r="BD559" s="152"/>
    </row>
    <row r="560" spans="5:56" ht="15.75" customHeight="1" x14ac:dyDescent="0.2">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c r="AA560" s="150"/>
      <c r="AB560" s="150"/>
      <c r="AC560" s="150"/>
      <c r="AD560" s="150"/>
      <c r="AE560" s="150"/>
      <c r="AF560" s="150"/>
      <c r="AG560" s="150"/>
      <c r="AH560" s="150"/>
      <c r="AI560" s="150"/>
      <c r="AJ560" s="150"/>
      <c r="AK560" s="150"/>
      <c r="AL560" s="150"/>
      <c r="AM560" s="150"/>
      <c r="AN560" s="150"/>
      <c r="AO560" s="150"/>
      <c r="AP560" s="150"/>
      <c r="AQ560" s="150"/>
      <c r="AR560" s="150"/>
      <c r="AS560" s="150"/>
      <c r="AT560" s="150"/>
      <c r="AU560" s="150"/>
      <c r="AV560" s="150"/>
      <c r="BA560" s="150"/>
      <c r="BB560" s="151"/>
      <c r="BC560" s="151"/>
      <c r="BD560" s="152"/>
    </row>
    <row r="561" spans="5:56" ht="15.75" customHeight="1" x14ac:dyDescent="0.2">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c r="AA561" s="150"/>
      <c r="AB561" s="150"/>
      <c r="AC561" s="150"/>
      <c r="AD561" s="150"/>
      <c r="AE561" s="150"/>
      <c r="AF561" s="150"/>
      <c r="AG561" s="150"/>
      <c r="AH561" s="150"/>
      <c r="AI561" s="150"/>
      <c r="AJ561" s="150"/>
      <c r="AK561" s="150"/>
      <c r="AL561" s="150"/>
      <c r="AM561" s="150"/>
      <c r="AN561" s="150"/>
      <c r="AO561" s="150"/>
      <c r="AP561" s="150"/>
      <c r="AQ561" s="150"/>
      <c r="AR561" s="150"/>
      <c r="AS561" s="150"/>
      <c r="AT561" s="150"/>
      <c r="AU561" s="150"/>
      <c r="AV561" s="150"/>
      <c r="BA561" s="150"/>
      <c r="BB561" s="151"/>
      <c r="BC561" s="151"/>
      <c r="BD561" s="152"/>
    </row>
    <row r="562" spans="5:56" ht="15.75" customHeight="1" x14ac:dyDescent="0.2">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c r="AA562" s="150"/>
      <c r="AB562" s="150"/>
      <c r="AC562" s="150"/>
      <c r="AD562" s="150"/>
      <c r="AE562" s="150"/>
      <c r="AF562" s="150"/>
      <c r="AG562" s="150"/>
      <c r="AH562" s="150"/>
      <c r="AI562" s="150"/>
      <c r="AJ562" s="150"/>
      <c r="AK562" s="150"/>
      <c r="AL562" s="150"/>
      <c r="AM562" s="150"/>
      <c r="AN562" s="150"/>
      <c r="AO562" s="150"/>
      <c r="AP562" s="150"/>
      <c r="AQ562" s="150"/>
      <c r="AR562" s="150"/>
      <c r="AS562" s="150"/>
      <c r="AT562" s="150"/>
      <c r="AU562" s="150"/>
      <c r="AV562" s="150"/>
      <c r="BA562" s="150"/>
      <c r="BB562" s="151"/>
      <c r="BC562" s="151"/>
      <c r="BD562" s="152"/>
    </row>
    <row r="563" spans="5:56" ht="15.75" customHeight="1" x14ac:dyDescent="0.2">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c r="AA563" s="150"/>
      <c r="AB563" s="150"/>
      <c r="AC563" s="150"/>
      <c r="AD563" s="150"/>
      <c r="AE563" s="150"/>
      <c r="AF563" s="150"/>
      <c r="AG563" s="150"/>
      <c r="AH563" s="150"/>
      <c r="AI563" s="150"/>
      <c r="AJ563" s="150"/>
      <c r="AK563" s="150"/>
      <c r="AL563" s="150"/>
      <c r="AM563" s="150"/>
      <c r="AN563" s="150"/>
      <c r="AO563" s="150"/>
      <c r="AP563" s="150"/>
      <c r="AQ563" s="150"/>
      <c r="AR563" s="150"/>
      <c r="AS563" s="150"/>
      <c r="AT563" s="150"/>
      <c r="AU563" s="150"/>
      <c r="AV563" s="150"/>
      <c r="BA563" s="150"/>
      <c r="BB563" s="151"/>
      <c r="BC563" s="151"/>
      <c r="BD563" s="152"/>
    </row>
    <row r="564" spans="5:56" ht="15.75" customHeight="1" x14ac:dyDescent="0.2">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c r="AA564" s="150"/>
      <c r="AB564" s="150"/>
      <c r="AC564" s="150"/>
      <c r="AD564" s="150"/>
      <c r="AE564" s="150"/>
      <c r="AF564" s="150"/>
      <c r="AG564" s="150"/>
      <c r="AH564" s="150"/>
      <c r="AI564" s="150"/>
      <c r="AJ564" s="150"/>
      <c r="AK564" s="150"/>
      <c r="AL564" s="150"/>
      <c r="AM564" s="150"/>
      <c r="AN564" s="150"/>
      <c r="AO564" s="150"/>
      <c r="AP564" s="150"/>
      <c r="AQ564" s="150"/>
      <c r="AR564" s="150"/>
      <c r="AS564" s="150"/>
      <c r="AT564" s="150"/>
      <c r="AU564" s="150"/>
      <c r="AV564" s="150"/>
      <c r="BA564" s="150"/>
      <c r="BB564" s="151"/>
      <c r="BC564" s="151"/>
      <c r="BD564" s="152"/>
    </row>
    <row r="565" spans="5:56" ht="15.75" customHeight="1" x14ac:dyDescent="0.2">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c r="AA565" s="150"/>
      <c r="AB565" s="150"/>
      <c r="AC565" s="150"/>
      <c r="AD565" s="150"/>
      <c r="AE565" s="150"/>
      <c r="AF565" s="150"/>
      <c r="AG565" s="150"/>
      <c r="AH565" s="150"/>
      <c r="AI565" s="150"/>
      <c r="AJ565" s="150"/>
      <c r="AK565" s="150"/>
      <c r="AL565" s="150"/>
      <c r="AM565" s="150"/>
      <c r="AN565" s="150"/>
      <c r="AO565" s="150"/>
      <c r="AP565" s="150"/>
      <c r="AQ565" s="150"/>
      <c r="AR565" s="150"/>
      <c r="AS565" s="150"/>
      <c r="AT565" s="150"/>
      <c r="AU565" s="150"/>
      <c r="AV565" s="150"/>
      <c r="BA565" s="150"/>
      <c r="BB565" s="151"/>
      <c r="BC565" s="151"/>
      <c r="BD565" s="152"/>
    </row>
    <row r="566" spans="5:56" ht="15.75" customHeight="1" x14ac:dyDescent="0.2">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c r="AA566" s="150"/>
      <c r="AB566" s="150"/>
      <c r="AC566" s="150"/>
      <c r="AD566" s="150"/>
      <c r="AE566" s="150"/>
      <c r="AF566" s="150"/>
      <c r="AG566" s="150"/>
      <c r="AH566" s="150"/>
      <c r="AI566" s="150"/>
      <c r="AJ566" s="150"/>
      <c r="AK566" s="150"/>
      <c r="AL566" s="150"/>
      <c r="AM566" s="150"/>
      <c r="AN566" s="150"/>
      <c r="AO566" s="150"/>
      <c r="AP566" s="150"/>
      <c r="AQ566" s="150"/>
      <c r="AR566" s="150"/>
      <c r="AS566" s="150"/>
      <c r="AT566" s="150"/>
      <c r="AU566" s="150"/>
      <c r="AV566" s="150"/>
      <c r="BA566" s="150"/>
      <c r="BB566" s="151"/>
      <c r="BC566" s="151"/>
      <c r="BD566" s="152"/>
    </row>
    <row r="567" spans="5:56" ht="15.75" customHeight="1" x14ac:dyDescent="0.2">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c r="AA567" s="150"/>
      <c r="AB567" s="150"/>
      <c r="AC567" s="150"/>
      <c r="AD567" s="150"/>
      <c r="AE567" s="150"/>
      <c r="AF567" s="150"/>
      <c r="AG567" s="150"/>
      <c r="AH567" s="150"/>
      <c r="AI567" s="150"/>
      <c r="AJ567" s="150"/>
      <c r="AK567" s="150"/>
      <c r="AL567" s="150"/>
      <c r="AM567" s="150"/>
      <c r="AN567" s="150"/>
      <c r="AO567" s="150"/>
      <c r="AP567" s="150"/>
      <c r="AQ567" s="150"/>
      <c r="AR567" s="150"/>
      <c r="AS567" s="150"/>
      <c r="AT567" s="150"/>
      <c r="AU567" s="150"/>
      <c r="AV567" s="150"/>
      <c r="BA567" s="150"/>
      <c r="BB567" s="151"/>
      <c r="BC567" s="151"/>
      <c r="BD567" s="152"/>
    </row>
    <row r="568" spans="5:56" ht="15.75" customHeight="1" x14ac:dyDescent="0.2">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c r="AA568" s="150"/>
      <c r="AB568" s="150"/>
      <c r="AC568" s="150"/>
      <c r="AD568" s="150"/>
      <c r="AE568" s="150"/>
      <c r="AF568" s="150"/>
      <c r="AG568" s="150"/>
      <c r="AH568" s="150"/>
      <c r="AI568" s="150"/>
      <c r="AJ568" s="150"/>
      <c r="AK568" s="150"/>
      <c r="AL568" s="150"/>
      <c r="AM568" s="150"/>
      <c r="AN568" s="150"/>
      <c r="AO568" s="150"/>
      <c r="AP568" s="150"/>
      <c r="AQ568" s="150"/>
      <c r="AR568" s="150"/>
      <c r="AS568" s="150"/>
      <c r="AT568" s="150"/>
      <c r="AU568" s="150"/>
      <c r="AV568" s="150"/>
      <c r="BA568" s="150"/>
      <c r="BB568" s="151"/>
      <c r="BC568" s="151"/>
      <c r="BD568" s="152"/>
    </row>
    <row r="569" spans="5:56" ht="15.75" customHeight="1" x14ac:dyDescent="0.2">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c r="AA569" s="150"/>
      <c r="AB569" s="150"/>
      <c r="AC569" s="150"/>
      <c r="AD569" s="150"/>
      <c r="AE569" s="150"/>
      <c r="AF569" s="150"/>
      <c r="AG569" s="150"/>
      <c r="AH569" s="150"/>
      <c r="AI569" s="150"/>
      <c r="AJ569" s="150"/>
      <c r="AK569" s="150"/>
      <c r="AL569" s="150"/>
      <c r="AM569" s="150"/>
      <c r="AN569" s="150"/>
      <c r="AO569" s="150"/>
      <c r="AP569" s="150"/>
      <c r="AQ569" s="150"/>
      <c r="AR569" s="150"/>
      <c r="AS569" s="150"/>
      <c r="AT569" s="150"/>
      <c r="AU569" s="150"/>
      <c r="AV569" s="150"/>
      <c r="BA569" s="150"/>
      <c r="BB569" s="151"/>
      <c r="BC569" s="151"/>
      <c r="BD569" s="152"/>
    </row>
    <row r="570" spans="5:56" ht="15.75" customHeight="1" x14ac:dyDescent="0.2">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c r="AA570" s="150"/>
      <c r="AB570" s="150"/>
      <c r="AC570" s="150"/>
      <c r="AD570" s="150"/>
      <c r="AE570" s="150"/>
      <c r="AF570" s="150"/>
      <c r="AG570" s="150"/>
      <c r="AH570" s="150"/>
      <c r="AI570" s="150"/>
      <c r="AJ570" s="150"/>
      <c r="AK570" s="150"/>
      <c r="AL570" s="150"/>
      <c r="AM570" s="150"/>
      <c r="AN570" s="150"/>
      <c r="AO570" s="150"/>
      <c r="AP570" s="150"/>
      <c r="AQ570" s="150"/>
      <c r="AR570" s="150"/>
      <c r="AS570" s="150"/>
      <c r="AT570" s="150"/>
      <c r="AU570" s="150"/>
      <c r="AV570" s="150"/>
      <c r="BA570" s="150"/>
      <c r="BB570" s="151"/>
      <c r="BC570" s="151"/>
      <c r="BD570" s="152"/>
    </row>
    <row r="571" spans="5:56" ht="15.75" customHeight="1" x14ac:dyDescent="0.2">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c r="AA571" s="150"/>
      <c r="AB571" s="150"/>
      <c r="AC571" s="150"/>
      <c r="AD571" s="150"/>
      <c r="AE571" s="150"/>
      <c r="AF571" s="150"/>
      <c r="AG571" s="150"/>
      <c r="AH571" s="150"/>
      <c r="AI571" s="150"/>
      <c r="AJ571" s="150"/>
      <c r="AK571" s="150"/>
      <c r="AL571" s="150"/>
      <c r="AM571" s="150"/>
      <c r="AN571" s="150"/>
      <c r="AO571" s="150"/>
      <c r="AP571" s="150"/>
      <c r="AQ571" s="150"/>
      <c r="AR571" s="150"/>
      <c r="AS571" s="150"/>
      <c r="AT571" s="150"/>
      <c r="AU571" s="150"/>
      <c r="AV571" s="150"/>
      <c r="BA571" s="150"/>
      <c r="BB571" s="151"/>
      <c r="BC571" s="151"/>
      <c r="BD571" s="152"/>
    </row>
    <row r="572" spans="5:56" ht="15.75" customHeight="1" x14ac:dyDescent="0.2">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c r="AA572" s="150"/>
      <c r="AB572" s="150"/>
      <c r="AC572" s="150"/>
      <c r="AD572" s="150"/>
      <c r="AE572" s="150"/>
      <c r="AF572" s="150"/>
      <c r="AG572" s="150"/>
      <c r="AH572" s="150"/>
      <c r="AI572" s="150"/>
      <c r="AJ572" s="150"/>
      <c r="AK572" s="150"/>
      <c r="AL572" s="150"/>
      <c r="AM572" s="150"/>
      <c r="AN572" s="150"/>
      <c r="AO572" s="150"/>
      <c r="AP572" s="150"/>
      <c r="AQ572" s="150"/>
      <c r="AR572" s="150"/>
      <c r="AS572" s="150"/>
      <c r="AT572" s="150"/>
      <c r="AU572" s="150"/>
      <c r="AV572" s="150"/>
      <c r="BA572" s="150"/>
      <c r="BB572" s="151"/>
      <c r="BC572" s="151"/>
      <c r="BD572" s="152"/>
    </row>
    <row r="573" spans="5:56" ht="15.75" customHeight="1" x14ac:dyDescent="0.2">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c r="AA573" s="150"/>
      <c r="AB573" s="150"/>
      <c r="AC573" s="150"/>
      <c r="AD573" s="150"/>
      <c r="AE573" s="150"/>
      <c r="AF573" s="150"/>
      <c r="AG573" s="150"/>
      <c r="AH573" s="150"/>
      <c r="AI573" s="150"/>
      <c r="AJ573" s="150"/>
      <c r="AK573" s="150"/>
      <c r="AL573" s="150"/>
      <c r="AM573" s="150"/>
      <c r="AN573" s="150"/>
      <c r="AO573" s="150"/>
      <c r="AP573" s="150"/>
      <c r="AQ573" s="150"/>
      <c r="AR573" s="150"/>
      <c r="AS573" s="150"/>
      <c r="AT573" s="150"/>
      <c r="AU573" s="150"/>
      <c r="AV573" s="150"/>
      <c r="BA573" s="150"/>
      <c r="BB573" s="151"/>
      <c r="BC573" s="151"/>
      <c r="BD573" s="152"/>
    </row>
    <row r="574" spans="5:56" ht="15.75" customHeight="1" x14ac:dyDescent="0.2">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c r="AA574" s="150"/>
      <c r="AB574" s="150"/>
      <c r="AC574" s="150"/>
      <c r="AD574" s="150"/>
      <c r="AE574" s="150"/>
      <c r="AF574" s="150"/>
      <c r="AG574" s="150"/>
      <c r="AH574" s="150"/>
      <c r="AI574" s="150"/>
      <c r="AJ574" s="150"/>
      <c r="AK574" s="150"/>
      <c r="AL574" s="150"/>
      <c r="AM574" s="150"/>
      <c r="AN574" s="150"/>
      <c r="AO574" s="150"/>
      <c r="AP574" s="150"/>
      <c r="AQ574" s="150"/>
      <c r="AR574" s="150"/>
      <c r="AS574" s="150"/>
      <c r="AT574" s="150"/>
      <c r="AU574" s="150"/>
      <c r="AV574" s="150"/>
      <c r="BA574" s="150"/>
      <c r="BB574" s="151"/>
      <c r="BC574" s="151"/>
      <c r="BD574" s="152"/>
    </row>
    <row r="575" spans="5:56" ht="15.75" customHeight="1" x14ac:dyDescent="0.2">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c r="AA575" s="150"/>
      <c r="AB575" s="150"/>
      <c r="AC575" s="150"/>
      <c r="AD575" s="150"/>
      <c r="AE575" s="150"/>
      <c r="AF575" s="150"/>
      <c r="AG575" s="150"/>
      <c r="AH575" s="150"/>
      <c r="AI575" s="150"/>
      <c r="AJ575" s="150"/>
      <c r="AK575" s="150"/>
      <c r="AL575" s="150"/>
      <c r="AM575" s="150"/>
      <c r="AN575" s="150"/>
      <c r="AO575" s="150"/>
      <c r="AP575" s="150"/>
      <c r="AQ575" s="150"/>
      <c r="AR575" s="150"/>
      <c r="AS575" s="150"/>
      <c r="AT575" s="150"/>
      <c r="AU575" s="150"/>
      <c r="AV575" s="150"/>
      <c r="BA575" s="150"/>
      <c r="BB575" s="151"/>
      <c r="BC575" s="151"/>
      <c r="BD575" s="152"/>
    </row>
    <row r="576" spans="5:56" ht="15.75" customHeight="1" x14ac:dyDescent="0.2">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c r="AA576" s="150"/>
      <c r="AB576" s="150"/>
      <c r="AC576" s="150"/>
      <c r="AD576" s="150"/>
      <c r="AE576" s="150"/>
      <c r="AF576" s="150"/>
      <c r="AG576" s="150"/>
      <c r="AH576" s="150"/>
      <c r="AI576" s="150"/>
      <c r="AJ576" s="150"/>
      <c r="AK576" s="150"/>
      <c r="AL576" s="150"/>
      <c r="AM576" s="150"/>
      <c r="AN576" s="150"/>
      <c r="AO576" s="150"/>
      <c r="AP576" s="150"/>
      <c r="AQ576" s="150"/>
      <c r="AR576" s="150"/>
      <c r="AS576" s="150"/>
      <c r="AT576" s="150"/>
      <c r="AU576" s="150"/>
      <c r="AV576" s="150"/>
      <c r="BA576" s="150"/>
      <c r="BB576" s="151"/>
      <c r="BC576" s="151"/>
      <c r="BD576" s="152"/>
    </row>
    <row r="577" spans="5:56" ht="15.75" customHeight="1" x14ac:dyDescent="0.2">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c r="AA577" s="150"/>
      <c r="AB577" s="150"/>
      <c r="AC577" s="150"/>
      <c r="AD577" s="150"/>
      <c r="AE577" s="150"/>
      <c r="AF577" s="150"/>
      <c r="AG577" s="150"/>
      <c r="AH577" s="150"/>
      <c r="AI577" s="150"/>
      <c r="AJ577" s="150"/>
      <c r="AK577" s="150"/>
      <c r="AL577" s="150"/>
      <c r="AM577" s="150"/>
      <c r="AN577" s="150"/>
      <c r="AO577" s="150"/>
      <c r="AP577" s="150"/>
      <c r="AQ577" s="150"/>
      <c r="AR577" s="150"/>
      <c r="AS577" s="150"/>
      <c r="AT577" s="150"/>
      <c r="AU577" s="150"/>
      <c r="AV577" s="150"/>
      <c r="BA577" s="150"/>
      <c r="BB577" s="151"/>
      <c r="BC577" s="151"/>
      <c r="BD577" s="152"/>
    </row>
    <row r="578" spans="5:56" ht="15.75" customHeight="1" x14ac:dyDescent="0.2">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c r="AA578" s="150"/>
      <c r="AB578" s="150"/>
      <c r="AC578" s="150"/>
      <c r="AD578" s="150"/>
      <c r="AE578" s="150"/>
      <c r="AF578" s="150"/>
      <c r="AG578" s="150"/>
      <c r="AH578" s="150"/>
      <c r="AI578" s="150"/>
      <c r="AJ578" s="150"/>
      <c r="AK578" s="150"/>
      <c r="AL578" s="150"/>
      <c r="AM578" s="150"/>
      <c r="AN578" s="150"/>
      <c r="AO578" s="150"/>
      <c r="AP578" s="150"/>
      <c r="AQ578" s="150"/>
      <c r="AR578" s="150"/>
      <c r="AS578" s="150"/>
      <c r="AT578" s="150"/>
      <c r="AU578" s="150"/>
      <c r="AV578" s="150"/>
      <c r="BA578" s="150"/>
      <c r="BB578" s="151"/>
      <c r="BC578" s="151"/>
      <c r="BD578" s="152"/>
    </row>
    <row r="579" spans="5:56" ht="15.75" customHeight="1" x14ac:dyDescent="0.2">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c r="AA579" s="150"/>
      <c r="AB579" s="150"/>
      <c r="AC579" s="150"/>
      <c r="AD579" s="150"/>
      <c r="AE579" s="150"/>
      <c r="AF579" s="150"/>
      <c r="AG579" s="150"/>
      <c r="AH579" s="150"/>
      <c r="AI579" s="150"/>
      <c r="AJ579" s="150"/>
      <c r="AK579" s="150"/>
      <c r="AL579" s="150"/>
      <c r="AM579" s="150"/>
      <c r="AN579" s="150"/>
      <c r="AO579" s="150"/>
      <c r="AP579" s="150"/>
      <c r="AQ579" s="150"/>
      <c r="AR579" s="150"/>
      <c r="AS579" s="150"/>
      <c r="AT579" s="150"/>
      <c r="AU579" s="150"/>
      <c r="AV579" s="150"/>
      <c r="BA579" s="150"/>
      <c r="BB579" s="151"/>
      <c r="BC579" s="151"/>
      <c r="BD579" s="152"/>
    </row>
    <row r="580" spans="5:56" ht="15.75" customHeight="1" x14ac:dyDescent="0.2">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c r="AA580" s="150"/>
      <c r="AB580" s="150"/>
      <c r="AC580" s="150"/>
      <c r="AD580" s="150"/>
      <c r="AE580" s="150"/>
      <c r="AF580" s="150"/>
      <c r="AG580" s="150"/>
      <c r="AH580" s="150"/>
      <c r="AI580" s="150"/>
      <c r="AJ580" s="150"/>
      <c r="AK580" s="150"/>
      <c r="AL580" s="150"/>
      <c r="AM580" s="150"/>
      <c r="AN580" s="150"/>
      <c r="AO580" s="150"/>
      <c r="AP580" s="150"/>
      <c r="AQ580" s="150"/>
      <c r="AR580" s="150"/>
      <c r="AS580" s="150"/>
      <c r="AT580" s="150"/>
      <c r="AU580" s="150"/>
      <c r="AV580" s="150"/>
      <c r="BA580" s="150"/>
      <c r="BB580" s="151"/>
      <c r="BC580" s="151"/>
      <c r="BD580" s="152"/>
    </row>
    <row r="581" spans="5:56" ht="15.75" customHeight="1" x14ac:dyDescent="0.2">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c r="AA581" s="150"/>
      <c r="AB581" s="150"/>
      <c r="AC581" s="150"/>
      <c r="AD581" s="150"/>
      <c r="AE581" s="150"/>
      <c r="AF581" s="150"/>
      <c r="AG581" s="150"/>
      <c r="AH581" s="150"/>
      <c r="AI581" s="150"/>
      <c r="AJ581" s="150"/>
      <c r="AK581" s="150"/>
      <c r="AL581" s="150"/>
      <c r="AM581" s="150"/>
      <c r="AN581" s="150"/>
      <c r="AO581" s="150"/>
      <c r="AP581" s="150"/>
      <c r="AQ581" s="150"/>
      <c r="AR581" s="150"/>
      <c r="AS581" s="150"/>
      <c r="AT581" s="150"/>
      <c r="AU581" s="150"/>
      <c r="AV581" s="150"/>
      <c r="BA581" s="150"/>
      <c r="BB581" s="151"/>
      <c r="BC581" s="151"/>
      <c r="BD581" s="152"/>
    </row>
    <row r="582" spans="5:56" ht="15.75" customHeight="1" x14ac:dyDescent="0.2">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c r="AA582" s="150"/>
      <c r="AB582" s="150"/>
      <c r="AC582" s="150"/>
      <c r="AD582" s="150"/>
      <c r="AE582" s="150"/>
      <c r="AF582" s="150"/>
      <c r="AG582" s="150"/>
      <c r="AH582" s="150"/>
      <c r="AI582" s="150"/>
      <c r="AJ582" s="150"/>
      <c r="AK582" s="150"/>
      <c r="AL582" s="150"/>
      <c r="AM582" s="150"/>
      <c r="AN582" s="150"/>
      <c r="AO582" s="150"/>
      <c r="AP582" s="150"/>
      <c r="AQ582" s="150"/>
      <c r="AR582" s="150"/>
      <c r="AS582" s="150"/>
      <c r="AT582" s="150"/>
      <c r="AU582" s="150"/>
      <c r="AV582" s="150"/>
      <c r="BA582" s="150"/>
      <c r="BB582" s="151"/>
      <c r="BC582" s="151"/>
      <c r="BD582" s="152"/>
    </row>
    <row r="583" spans="5:56" ht="15.75" customHeight="1" x14ac:dyDescent="0.2">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c r="AA583" s="150"/>
      <c r="AB583" s="150"/>
      <c r="AC583" s="150"/>
      <c r="AD583" s="150"/>
      <c r="AE583" s="150"/>
      <c r="AF583" s="150"/>
      <c r="AG583" s="150"/>
      <c r="AH583" s="150"/>
      <c r="AI583" s="150"/>
      <c r="AJ583" s="150"/>
      <c r="AK583" s="150"/>
      <c r="AL583" s="150"/>
      <c r="AM583" s="150"/>
      <c r="AN583" s="150"/>
      <c r="AO583" s="150"/>
      <c r="AP583" s="150"/>
      <c r="AQ583" s="150"/>
      <c r="AR583" s="150"/>
      <c r="AS583" s="150"/>
      <c r="AT583" s="150"/>
      <c r="AU583" s="150"/>
      <c r="AV583" s="150"/>
      <c r="BA583" s="150"/>
      <c r="BB583" s="151"/>
      <c r="BC583" s="151"/>
      <c r="BD583" s="152"/>
    </row>
    <row r="584" spans="5:56" ht="15.75" customHeight="1" x14ac:dyDescent="0.2">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c r="AA584" s="150"/>
      <c r="AB584" s="150"/>
      <c r="AC584" s="150"/>
      <c r="AD584" s="150"/>
      <c r="AE584" s="150"/>
      <c r="AF584" s="150"/>
      <c r="AG584" s="150"/>
      <c r="AH584" s="150"/>
      <c r="AI584" s="150"/>
      <c r="AJ584" s="150"/>
      <c r="AK584" s="150"/>
      <c r="AL584" s="150"/>
      <c r="AM584" s="150"/>
      <c r="AN584" s="150"/>
      <c r="AO584" s="150"/>
      <c r="AP584" s="150"/>
      <c r="AQ584" s="150"/>
      <c r="AR584" s="150"/>
      <c r="AS584" s="150"/>
      <c r="AT584" s="150"/>
      <c r="AU584" s="150"/>
      <c r="AV584" s="150"/>
      <c r="BA584" s="150"/>
      <c r="BB584" s="151"/>
      <c r="BC584" s="151"/>
      <c r="BD584" s="152"/>
    </row>
    <row r="585" spans="5:56" ht="15.75" customHeight="1" x14ac:dyDescent="0.2">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c r="AA585" s="150"/>
      <c r="AB585" s="150"/>
      <c r="AC585" s="150"/>
      <c r="AD585" s="150"/>
      <c r="AE585" s="150"/>
      <c r="AF585" s="150"/>
      <c r="AG585" s="150"/>
      <c r="AH585" s="150"/>
      <c r="AI585" s="150"/>
      <c r="AJ585" s="150"/>
      <c r="AK585" s="150"/>
      <c r="AL585" s="150"/>
      <c r="AM585" s="150"/>
      <c r="AN585" s="150"/>
      <c r="AO585" s="150"/>
      <c r="AP585" s="150"/>
      <c r="AQ585" s="150"/>
      <c r="AR585" s="150"/>
      <c r="AS585" s="150"/>
      <c r="AT585" s="150"/>
      <c r="AU585" s="150"/>
      <c r="AV585" s="150"/>
      <c r="BA585" s="150"/>
      <c r="BB585" s="151"/>
      <c r="BC585" s="151"/>
      <c r="BD585" s="152"/>
    </row>
    <row r="586" spans="5:56" ht="15.75" customHeight="1" x14ac:dyDescent="0.2">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c r="AA586" s="150"/>
      <c r="AB586" s="150"/>
      <c r="AC586" s="150"/>
      <c r="AD586" s="150"/>
      <c r="AE586" s="150"/>
      <c r="AF586" s="150"/>
      <c r="AG586" s="150"/>
      <c r="AH586" s="150"/>
      <c r="AI586" s="150"/>
      <c r="AJ586" s="150"/>
      <c r="AK586" s="150"/>
      <c r="AL586" s="150"/>
      <c r="AM586" s="150"/>
      <c r="AN586" s="150"/>
      <c r="AO586" s="150"/>
      <c r="AP586" s="150"/>
      <c r="AQ586" s="150"/>
      <c r="AR586" s="150"/>
      <c r="AS586" s="150"/>
      <c r="AT586" s="150"/>
      <c r="AU586" s="150"/>
      <c r="AV586" s="150"/>
      <c r="BA586" s="150"/>
      <c r="BB586" s="151"/>
      <c r="BC586" s="151"/>
      <c r="BD586" s="152"/>
    </row>
    <row r="587" spans="5:56" ht="15.75" customHeight="1" x14ac:dyDescent="0.2">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c r="AA587" s="150"/>
      <c r="AB587" s="150"/>
      <c r="AC587" s="150"/>
      <c r="AD587" s="150"/>
      <c r="AE587" s="150"/>
      <c r="AF587" s="150"/>
      <c r="AG587" s="150"/>
      <c r="AH587" s="150"/>
      <c r="AI587" s="150"/>
      <c r="AJ587" s="150"/>
      <c r="AK587" s="150"/>
      <c r="AL587" s="150"/>
      <c r="AM587" s="150"/>
      <c r="AN587" s="150"/>
      <c r="AO587" s="150"/>
      <c r="AP587" s="150"/>
      <c r="AQ587" s="150"/>
      <c r="AR587" s="150"/>
      <c r="AS587" s="150"/>
      <c r="AT587" s="150"/>
      <c r="AU587" s="150"/>
      <c r="AV587" s="150"/>
      <c r="BA587" s="150"/>
      <c r="BB587" s="151"/>
      <c r="BC587" s="151"/>
      <c r="BD587" s="152"/>
    </row>
    <row r="588" spans="5:56" ht="15.75" customHeight="1" x14ac:dyDescent="0.2">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c r="AA588" s="150"/>
      <c r="AB588" s="150"/>
      <c r="AC588" s="150"/>
      <c r="AD588" s="150"/>
      <c r="AE588" s="150"/>
      <c r="AF588" s="150"/>
      <c r="AG588" s="150"/>
      <c r="AH588" s="150"/>
      <c r="AI588" s="150"/>
      <c r="AJ588" s="150"/>
      <c r="AK588" s="150"/>
      <c r="AL588" s="150"/>
      <c r="AM588" s="150"/>
      <c r="AN588" s="150"/>
      <c r="AO588" s="150"/>
      <c r="AP588" s="150"/>
      <c r="AQ588" s="150"/>
      <c r="AR588" s="150"/>
      <c r="AS588" s="150"/>
      <c r="AT588" s="150"/>
      <c r="AU588" s="150"/>
      <c r="AV588" s="150"/>
      <c r="BA588" s="150"/>
      <c r="BB588" s="151"/>
      <c r="BC588" s="151"/>
      <c r="BD588" s="152"/>
    </row>
    <row r="589" spans="5:56" ht="15.75" customHeight="1" x14ac:dyDescent="0.2">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c r="AA589" s="150"/>
      <c r="AB589" s="150"/>
      <c r="AC589" s="150"/>
      <c r="AD589" s="150"/>
      <c r="AE589" s="150"/>
      <c r="AF589" s="150"/>
      <c r="AG589" s="150"/>
      <c r="AH589" s="150"/>
      <c r="AI589" s="150"/>
      <c r="AJ589" s="150"/>
      <c r="AK589" s="150"/>
      <c r="AL589" s="150"/>
      <c r="AM589" s="150"/>
      <c r="AN589" s="150"/>
      <c r="AO589" s="150"/>
      <c r="AP589" s="150"/>
      <c r="AQ589" s="150"/>
      <c r="AR589" s="150"/>
      <c r="AS589" s="150"/>
      <c r="AT589" s="150"/>
      <c r="AU589" s="150"/>
      <c r="AV589" s="150"/>
      <c r="BA589" s="150"/>
      <c r="BB589" s="151"/>
      <c r="BC589" s="151"/>
      <c r="BD589" s="152"/>
    </row>
    <row r="590" spans="5:56" ht="15.75" customHeight="1" x14ac:dyDescent="0.2">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c r="AA590" s="150"/>
      <c r="AB590" s="150"/>
      <c r="AC590" s="150"/>
      <c r="AD590" s="150"/>
      <c r="AE590" s="150"/>
      <c r="AF590" s="150"/>
      <c r="AG590" s="150"/>
      <c r="AH590" s="150"/>
      <c r="AI590" s="150"/>
      <c r="AJ590" s="150"/>
      <c r="AK590" s="150"/>
      <c r="AL590" s="150"/>
      <c r="AM590" s="150"/>
      <c r="AN590" s="150"/>
      <c r="AO590" s="150"/>
      <c r="AP590" s="150"/>
      <c r="AQ590" s="150"/>
      <c r="AR590" s="150"/>
      <c r="AS590" s="150"/>
      <c r="AT590" s="150"/>
      <c r="AU590" s="150"/>
      <c r="AV590" s="150"/>
      <c r="BA590" s="150"/>
      <c r="BB590" s="151"/>
      <c r="BC590" s="151"/>
      <c r="BD590" s="152"/>
    </row>
    <row r="591" spans="5:56" ht="15.75" customHeight="1" x14ac:dyDescent="0.2">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c r="AA591" s="150"/>
      <c r="AB591" s="150"/>
      <c r="AC591" s="150"/>
      <c r="AD591" s="150"/>
      <c r="AE591" s="150"/>
      <c r="AF591" s="150"/>
      <c r="AG591" s="150"/>
      <c r="AH591" s="150"/>
      <c r="AI591" s="150"/>
      <c r="AJ591" s="150"/>
      <c r="AK591" s="150"/>
      <c r="AL591" s="150"/>
      <c r="AM591" s="150"/>
      <c r="AN591" s="150"/>
      <c r="AO591" s="150"/>
      <c r="AP591" s="150"/>
      <c r="AQ591" s="150"/>
      <c r="AR591" s="150"/>
      <c r="AS591" s="150"/>
      <c r="AT591" s="150"/>
      <c r="AU591" s="150"/>
      <c r="AV591" s="150"/>
      <c r="BA591" s="150"/>
      <c r="BB591" s="151"/>
      <c r="BC591" s="151"/>
      <c r="BD591" s="152"/>
    </row>
    <row r="592" spans="5:56" ht="15.75" customHeight="1" x14ac:dyDescent="0.2">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c r="AA592" s="150"/>
      <c r="AB592" s="150"/>
      <c r="AC592" s="150"/>
      <c r="AD592" s="150"/>
      <c r="AE592" s="150"/>
      <c r="AF592" s="150"/>
      <c r="AG592" s="150"/>
      <c r="AH592" s="150"/>
      <c r="AI592" s="150"/>
      <c r="AJ592" s="150"/>
      <c r="AK592" s="150"/>
      <c r="AL592" s="150"/>
      <c r="AM592" s="150"/>
      <c r="AN592" s="150"/>
      <c r="AO592" s="150"/>
      <c r="AP592" s="150"/>
      <c r="AQ592" s="150"/>
      <c r="AR592" s="150"/>
      <c r="AS592" s="150"/>
      <c r="AT592" s="150"/>
      <c r="AU592" s="150"/>
      <c r="AV592" s="150"/>
      <c r="BA592" s="150"/>
      <c r="BB592" s="151"/>
      <c r="BC592" s="151"/>
      <c r="BD592" s="152"/>
    </row>
    <row r="593" spans="5:56" ht="15.75" customHeight="1" x14ac:dyDescent="0.2">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c r="AA593" s="150"/>
      <c r="AB593" s="150"/>
      <c r="AC593" s="150"/>
      <c r="AD593" s="150"/>
      <c r="AE593" s="150"/>
      <c r="AF593" s="150"/>
      <c r="AG593" s="150"/>
      <c r="AH593" s="150"/>
      <c r="AI593" s="150"/>
      <c r="AJ593" s="150"/>
      <c r="AK593" s="150"/>
      <c r="AL593" s="150"/>
      <c r="AM593" s="150"/>
      <c r="AN593" s="150"/>
      <c r="AO593" s="150"/>
      <c r="AP593" s="150"/>
      <c r="AQ593" s="150"/>
      <c r="AR593" s="150"/>
      <c r="AS593" s="150"/>
      <c r="AT593" s="150"/>
      <c r="AU593" s="150"/>
      <c r="AV593" s="150"/>
      <c r="BA593" s="150"/>
      <c r="BB593" s="151"/>
      <c r="BC593" s="151"/>
      <c r="BD593" s="152"/>
    </row>
    <row r="594" spans="5:56" ht="15.75" customHeight="1" x14ac:dyDescent="0.2">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c r="AA594" s="150"/>
      <c r="AB594" s="150"/>
      <c r="AC594" s="150"/>
      <c r="AD594" s="150"/>
      <c r="AE594" s="150"/>
      <c r="AF594" s="150"/>
      <c r="AG594" s="150"/>
      <c r="AH594" s="150"/>
      <c r="AI594" s="150"/>
      <c r="AJ594" s="150"/>
      <c r="AK594" s="150"/>
      <c r="AL594" s="150"/>
      <c r="AM594" s="150"/>
      <c r="AN594" s="150"/>
      <c r="AO594" s="150"/>
      <c r="AP594" s="150"/>
      <c r="AQ594" s="150"/>
      <c r="AR594" s="150"/>
      <c r="AS594" s="150"/>
      <c r="AT594" s="150"/>
      <c r="AU594" s="150"/>
      <c r="AV594" s="150"/>
      <c r="BA594" s="150"/>
      <c r="BB594" s="151"/>
      <c r="BC594" s="151"/>
      <c r="BD594" s="152"/>
    </row>
    <row r="595" spans="5:56" ht="15.75" customHeight="1" x14ac:dyDescent="0.2">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c r="AA595" s="150"/>
      <c r="AB595" s="150"/>
      <c r="AC595" s="150"/>
      <c r="AD595" s="150"/>
      <c r="AE595" s="150"/>
      <c r="AF595" s="150"/>
      <c r="AG595" s="150"/>
      <c r="AH595" s="150"/>
      <c r="AI595" s="150"/>
      <c r="AJ595" s="150"/>
      <c r="AK595" s="150"/>
      <c r="AL595" s="150"/>
      <c r="AM595" s="150"/>
      <c r="AN595" s="150"/>
      <c r="AO595" s="150"/>
      <c r="AP595" s="150"/>
      <c r="AQ595" s="150"/>
      <c r="AR595" s="150"/>
      <c r="AS595" s="150"/>
      <c r="AT595" s="150"/>
      <c r="AU595" s="150"/>
      <c r="AV595" s="150"/>
      <c r="BA595" s="150"/>
      <c r="BB595" s="151"/>
      <c r="BC595" s="151"/>
      <c r="BD595" s="152"/>
    </row>
    <row r="596" spans="5:56" ht="15.75" customHeight="1" x14ac:dyDescent="0.2">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c r="AA596" s="150"/>
      <c r="AB596" s="150"/>
      <c r="AC596" s="150"/>
      <c r="AD596" s="150"/>
      <c r="AE596" s="150"/>
      <c r="AF596" s="150"/>
      <c r="AG596" s="150"/>
      <c r="AH596" s="150"/>
      <c r="AI596" s="150"/>
      <c r="AJ596" s="150"/>
      <c r="AK596" s="150"/>
      <c r="AL596" s="150"/>
      <c r="AM596" s="150"/>
      <c r="AN596" s="150"/>
      <c r="AO596" s="150"/>
      <c r="AP596" s="150"/>
      <c r="AQ596" s="150"/>
      <c r="AR596" s="150"/>
      <c r="AS596" s="150"/>
      <c r="AT596" s="150"/>
      <c r="AU596" s="150"/>
      <c r="AV596" s="150"/>
      <c r="BA596" s="150"/>
      <c r="BB596" s="151"/>
      <c r="BC596" s="151"/>
      <c r="BD596" s="152"/>
    </row>
    <row r="597" spans="5:56" ht="15.75" customHeight="1" x14ac:dyDescent="0.2">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c r="AA597" s="150"/>
      <c r="AB597" s="150"/>
      <c r="AC597" s="150"/>
      <c r="AD597" s="150"/>
      <c r="AE597" s="150"/>
      <c r="AF597" s="150"/>
      <c r="AG597" s="150"/>
      <c r="AH597" s="150"/>
      <c r="AI597" s="150"/>
      <c r="AJ597" s="150"/>
      <c r="AK597" s="150"/>
      <c r="AL597" s="150"/>
      <c r="AM597" s="150"/>
      <c r="AN597" s="150"/>
      <c r="AO597" s="150"/>
      <c r="AP597" s="150"/>
      <c r="AQ597" s="150"/>
      <c r="AR597" s="150"/>
      <c r="AS597" s="150"/>
      <c r="AT597" s="150"/>
      <c r="AU597" s="150"/>
      <c r="AV597" s="150"/>
      <c r="BA597" s="150"/>
      <c r="BB597" s="151"/>
      <c r="BC597" s="151"/>
      <c r="BD597" s="152"/>
    </row>
    <row r="598" spans="5:56" ht="15.75" customHeight="1" x14ac:dyDescent="0.2">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c r="AA598" s="150"/>
      <c r="AB598" s="150"/>
      <c r="AC598" s="150"/>
      <c r="AD598" s="150"/>
      <c r="AE598" s="150"/>
      <c r="AF598" s="150"/>
      <c r="AG598" s="150"/>
      <c r="AH598" s="150"/>
      <c r="AI598" s="150"/>
      <c r="AJ598" s="150"/>
      <c r="AK598" s="150"/>
      <c r="AL598" s="150"/>
      <c r="AM598" s="150"/>
      <c r="AN598" s="150"/>
      <c r="AO598" s="150"/>
      <c r="AP598" s="150"/>
      <c r="AQ598" s="150"/>
      <c r="AR598" s="150"/>
      <c r="AS598" s="150"/>
      <c r="AT598" s="150"/>
      <c r="AU598" s="150"/>
      <c r="AV598" s="150"/>
      <c r="BA598" s="150"/>
      <c r="BB598" s="151"/>
      <c r="BC598" s="151"/>
      <c r="BD598" s="152"/>
    </row>
    <row r="599" spans="5:56" ht="15.75" customHeight="1" x14ac:dyDescent="0.2">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c r="AA599" s="150"/>
      <c r="AB599" s="150"/>
      <c r="AC599" s="150"/>
      <c r="AD599" s="150"/>
      <c r="AE599" s="150"/>
      <c r="AF599" s="150"/>
      <c r="AG599" s="150"/>
      <c r="AH599" s="150"/>
      <c r="AI599" s="150"/>
      <c r="AJ599" s="150"/>
      <c r="AK599" s="150"/>
      <c r="AL599" s="150"/>
      <c r="AM599" s="150"/>
      <c r="AN599" s="150"/>
      <c r="AO599" s="150"/>
      <c r="AP599" s="150"/>
      <c r="AQ599" s="150"/>
      <c r="AR599" s="150"/>
      <c r="AS599" s="150"/>
      <c r="AT599" s="150"/>
      <c r="AU599" s="150"/>
      <c r="AV599" s="150"/>
      <c r="BA599" s="150"/>
      <c r="BB599" s="151"/>
      <c r="BC599" s="151"/>
      <c r="BD599" s="152"/>
    </row>
    <row r="600" spans="5:56" ht="15.75" customHeight="1" x14ac:dyDescent="0.2">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c r="AA600" s="150"/>
      <c r="AB600" s="150"/>
      <c r="AC600" s="150"/>
      <c r="AD600" s="150"/>
      <c r="AE600" s="150"/>
      <c r="AF600" s="150"/>
      <c r="AG600" s="150"/>
      <c r="AH600" s="150"/>
      <c r="AI600" s="150"/>
      <c r="AJ600" s="150"/>
      <c r="AK600" s="150"/>
      <c r="AL600" s="150"/>
      <c r="AM600" s="150"/>
      <c r="AN600" s="150"/>
      <c r="AO600" s="150"/>
      <c r="AP600" s="150"/>
      <c r="AQ600" s="150"/>
      <c r="AR600" s="150"/>
      <c r="AS600" s="150"/>
      <c r="AT600" s="150"/>
      <c r="AU600" s="150"/>
      <c r="AV600" s="150"/>
      <c r="BA600" s="150"/>
      <c r="BB600" s="151"/>
      <c r="BC600" s="151"/>
      <c r="BD600" s="152"/>
    </row>
    <row r="601" spans="5:56" ht="15.75" customHeight="1" x14ac:dyDescent="0.2">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c r="AA601" s="150"/>
      <c r="AB601" s="150"/>
      <c r="AC601" s="150"/>
      <c r="AD601" s="150"/>
      <c r="AE601" s="150"/>
      <c r="AF601" s="150"/>
      <c r="AG601" s="150"/>
      <c r="AH601" s="150"/>
      <c r="AI601" s="150"/>
      <c r="AJ601" s="150"/>
      <c r="AK601" s="150"/>
      <c r="AL601" s="150"/>
      <c r="AM601" s="150"/>
      <c r="AN601" s="150"/>
      <c r="AO601" s="150"/>
      <c r="AP601" s="150"/>
      <c r="AQ601" s="150"/>
      <c r="AR601" s="150"/>
      <c r="AS601" s="150"/>
      <c r="AT601" s="150"/>
      <c r="AU601" s="150"/>
      <c r="AV601" s="150"/>
      <c r="BA601" s="150"/>
      <c r="BB601" s="151"/>
      <c r="BC601" s="151"/>
      <c r="BD601" s="152"/>
    </row>
    <row r="602" spans="5:56" ht="15.75" customHeight="1" x14ac:dyDescent="0.2">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c r="AA602" s="150"/>
      <c r="AB602" s="150"/>
      <c r="AC602" s="150"/>
      <c r="AD602" s="150"/>
      <c r="AE602" s="150"/>
      <c r="AF602" s="150"/>
      <c r="AG602" s="150"/>
      <c r="AH602" s="150"/>
      <c r="AI602" s="150"/>
      <c r="AJ602" s="150"/>
      <c r="AK602" s="150"/>
      <c r="AL602" s="150"/>
      <c r="AM602" s="150"/>
      <c r="AN602" s="150"/>
      <c r="AO602" s="150"/>
      <c r="AP602" s="150"/>
      <c r="AQ602" s="150"/>
      <c r="AR602" s="150"/>
      <c r="AS602" s="150"/>
      <c r="AT602" s="150"/>
      <c r="AU602" s="150"/>
      <c r="AV602" s="150"/>
      <c r="BA602" s="150"/>
      <c r="BB602" s="151"/>
      <c r="BC602" s="151"/>
      <c r="BD602" s="152"/>
    </row>
    <row r="603" spans="5:56" ht="15.75" customHeight="1" x14ac:dyDescent="0.2">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c r="AA603" s="150"/>
      <c r="AB603" s="150"/>
      <c r="AC603" s="150"/>
      <c r="AD603" s="150"/>
      <c r="AE603" s="150"/>
      <c r="AF603" s="150"/>
      <c r="AG603" s="150"/>
      <c r="AH603" s="150"/>
      <c r="AI603" s="150"/>
      <c r="AJ603" s="150"/>
      <c r="AK603" s="150"/>
      <c r="AL603" s="150"/>
      <c r="AM603" s="150"/>
      <c r="AN603" s="150"/>
      <c r="AO603" s="150"/>
      <c r="AP603" s="150"/>
      <c r="AQ603" s="150"/>
      <c r="AR603" s="150"/>
      <c r="AS603" s="150"/>
      <c r="AT603" s="150"/>
      <c r="AU603" s="150"/>
      <c r="AV603" s="150"/>
      <c r="BA603" s="150"/>
      <c r="BB603" s="151"/>
      <c r="BC603" s="151"/>
      <c r="BD603" s="152"/>
    </row>
    <row r="604" spans="5:56" ht="15.75" customHeight="1" x14ac:dyDescent="0.2">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c r="AA604" s="150"/>
      <c r="AB604" s="150"/>
      <c r="AC604" s="150"/>
      <c r="AD604" s="150"/>
      <c r="AE604" s="150"/>
      <c r="AF604" s="150"/>
      <c r="AG604" s="150"/>
      <c r="AH604" s="150"/>
      <c r="AI604" s="150"/>
      <c r="AJ604" s="150"/>
      <c r="AK604" s="150"/>
      <c r="AL604" s="150"/>
      <c r="AM604" s="150"/>
      <c r="AN604" s="150"/>
      <c r="AO604" s="150"/>
      <c r="AP604" s="150"/>
      <c r="AQ604" s="150"/>
      <c r="AR604" s="150"/>
      <c r="AS604" s="150"/>
      <c r="AT604" s="150"/>
      <c r="AU604" s="150"/>
      <c r="AV604" s="150"/>
      <c r="BA604" s="150"/>
      <c r="BB604" s="151"/>
      <c r="BC604" s="151"/>
      <c r="BD604" s="152"/>
    </row>
    <row r="605" spans="5:56" ht="15.75" customHeight="1" x14ac:dyDescent="0.2">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c r="AA605" s="150"/>
      <c r="AB605" s="150"/>
      <c r="AC605" s="150"/>
      <c r="AD605" s="150"/>
      <c r="AE605" s="150"/>
      <c r="AF605" s="150"/>
      <c r="AG605" s="150"/>
      <c r="AH605" s="150"/>
      <c r="AI605" s="150"/>
      <c r="AJ605" s="150"/>
      <c r="AK605" s="150"/>
      <c r="AL605" s="150"/>
      <c r="AM605" s="150"/>
      <c r="AN605" s="150"/>
      <c r="AO605" s="150"/>
      <c r="AP605" s="150"/>
      <c r="AQ605" s="150"/>
      <c r="AR605" s="150"/>
      <c r="AS605" s="150"/>
      <c r="AT605" s="150"/>
      <c r="AU605" s="150"/>
      <c r="AV605" s="150"/>
      <c r="BA605" s="150"/>
      <c r="BB605" s="151"/>
      <c r="BC605" s="151"/>
      <c r="BD605" s="152"/>
    </row>
    <row r="606" spans="5:56" ht="15.75" customHeight="1" x14ac:dyDescent="0.2">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c r="AA606" s="150"/>
      <c r="AB606" s="150"/>
      <c r="AC606" s="150"/>
      <c r="AD606" s="150"/>
      <c r="AE606" s="150"/>
      <c r="AF606" s="150"/>
      <c r="AG606" s="150"/>
      <c r="AH606" s="150"/>
      <c r="AI606" s="150"/>
      <c r="AJ606" s="150"/>
      <c r="AK606" s="150"/>
      <c r="AL606" s="150"/>
      <c r="AM606" s="150"/>
      <c r="AN606" s="150"/>
      <c r="AO606" s="150"/>
      <c r="AP606" s="150"/>
      <c r="AQ606" s="150"/>
      <c r="AR606" s="150"/>
      <c r="AS606" s="150"/>
      <c r="AT606" s="150"/>
      <c r="AU606" s="150"/>
      <c r="AV606" s="150"/>
      <c r="BA606" s="150"/>
      <c r="BB606" s="151"/>
      <c r="BC606" s="151"/>
      <c r="BD606" s="152"/>
    </row>
    <row r="607" spans="5:56" ht="15.75" customHeight="1" x14ac:dyDescent="0.2">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c r="AA607" s="150"/>
      <c r="AB607" s="150"/>
      <c r="AC607" s="150"/>
      <c r="AD607" s="150"/>
      <c r="AE607" s="150"/>
      <c r="AF607" s="150"/>
      <c r="AG607" s="150"/>
      <c r="AH607" s="150"/>
      <c r="AI607" s="150"/>
      <c r="AJ607" s="150"/>
      <c r="AK607" s="150"/>
      <c r="AL607" s="150"/>
      <c r="AM607" s="150"/>
      <c r="AN607" s="150"/>
      <c r="AO607" s="150"/>
      <c r="AP607" s="150"/>
      <c r="AQ607" s="150"/>
      <c r="AR607" s="150"/>
      <c r="AS607" s="150"/>
      <c r="AT607" s="150"/>
      <c r="AU607" s="150"/>
      <c r="AV607" s="150"/>
      <c r="BA607" s="150"/>
      <c r="BB607" s="151"/>
      <c r="BC607" s="151"/>
      <c r="BD607" s="152"/>
    </row>
    <row r="608" spans="5:56" ht="15.75" customHeight="1" x14ac:dyDescent="0.2">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c r="AA608" s="150"/>
      <c r="AB608" s="150"/>
      <c r="AC608" s="150"/>
      <c r="AD608" s="150"/>
      <c r="AE608" s="150"/>
      <c r="AF608" s="150"/>
      <c r="AG608" s="150"/>
      <c r="AH608" s="150"/>
      <c r="AI608" s="150"/>
      <c r="AJ608" s="150"/>
      <c r="AK608" s="150"/>
      <c r="AL608" s="150"/>
      <c r="AM608" s="150"/>
      <c r="AN608" s="150"/>
      <c r="AO608" s="150"/>
      <c r="AP608" s="150"/>
      <c r="AQ608" s="150"/>
      <c r="AR608" s="150"/>
      <c r="AS608" s="150"/>
      <c r="AT608" s="150"/>
      <c r="AU608" s="150"/>
      <c r="AV608" s="150"/>
      <c r="BA608" s="150"/>
      <c r="BB608" s="151"/>
      <c r="BC608" s="151"/>
      <c r="BD608" s="152"/>
    </row>
    <row r="609" spans="5:56" ht="15.75" customHeight="1" x14ac:dyDescent="0.2">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c r="AA609" s="150"/>
      <c r="AB609" s="150"/>
      <c r="AC609" s="150"/>
      <c r="AD609" s="150"/>
      <c r="AE609" s="150"/>
      <c r="AF609" s="150"/>
      <c r="AG609" s="150"/>
      <c r="AH609" s="150"/>
      <c r="AI609" s="150"/>
      <c r="AJ609" s="150"/>
      <c r="AK609" s="150"/>
      <c r="AL609" s="150"/>
      <c r="AM609" s="150"/>
      <c r="AN609" s="150"/>
      <c r="AO609" s="150"/>
      <c r="AP609" s="150"/>
      <c r="AQ609" s="150"/>
      <c r="AR609" s="150"/>
      <c r="AS609" s="150"/>
      <c r="AT609" s="150"/>
      <c r="AU609" s="150"/>
      <c r="AV609" s="150"/>
      <c r="BA609" s="150"/>
      <c r="BB609" s="151"/>
      <c r="BC609" s="151"/>
      <c r="BD609" s="152"/>
    </row>
    <row r="610" spans="5:56" ht="15.75" customHeight="1" x14ac:dyDescent="0.2">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c r="AA610" s="150"/>
      <c r="AB610" s="150"/>
      <c r="AC610" s="150"/>
      <c r="AD610" s="150"/>
      <c r="AE610" s="150"/>
      <c r="AF610" s="150"/>
      <c r="AG610" s="150"/>
      <c r="AH610" s="150"/>
      <c r="AI610" s="150"/>
      <c r="AJ610" s="150"/>
      <c r="AK610" s="150"/>
      <c r="AL610" s="150"/>
      <c r="AM610" s="150"/>
      <c r="AN610" s="150"/>
      <c r="AO610" s="150"/>
      <c r="AP610" s="150"/>
      <c r="AQ610" s="150"/>
      <c r="AR610" s="150"/>
      <c r="AS610" s="150"/>
      <c r="AT610" s="150"/>
      <c r="AU610" s="150"/>
      <c r="AV610" s="150"/>
      <c r="BA610" s="150"/>
      <c r="BB610" s="151"/>
      <c r="BC610" s="151"/>
      <c r="BD610" s="152"/>
    </row>
    <row r="611" spans="5:56" ht="15.75" customHeight="1" x14ac:dyDescent="0.2">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c r="AA611" s="150"/>
      <c r="AB611" s="150"/>
      <c r="AC611" s="150"/>
      <c r="AD611" s="150"/>
      <c r="AE611" s="150"/>
      <c r="AF611" s="150"/>
      <c r="AG611" s="150"/>
      <c r="AH611" s="150"/>
      <c r="AI611" s="150"/>
      <c r="AJ611" s="150"/>
      <c r="AK611" s="150"/>
      <c r="AL611" s="150"/>
      <c r="AM611" s="150"/>
      <c r="AN611" s="150"/>
      <c r="AO611" s="150"/>
      <c r="AP611" s="150"/>
      <c r="AQ611" s="150"/>
      <c r="AR611" s="150"/>
      <c r="AS611" s="150"/>
      <c r="AT611" s="150"/>
      <c r="AU611" s="150"/>
      <c r="AV611" s="150"/>
      <c r="BA611" s="150"/>
      <c r="BB611" s="151"/>
      <c r="BC611" s="151"/>
      <c r="BD611" s="152"/>
    </row>
    <row r="612" spans="5:56" ht="15.75" customHeight="1" x14ac:dyDescent="0.2">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c r="AA612" s="150"/>
      <c r="AB612" s="150"/>
      <c r="AC612" s="150"/>
      <c r="AD612" s="150"/>
      <c r="AE612" s="150"/>
      <c r="AF612" s="150"/>
      <c r="AG612" s="150"/>
      <c r="AH612" s="150"/>
      <c r="AI612" s="150"/>
      <c r="AJ612" s="150"/>
      <c r="AK612" s="150"/>
      <c r="AL612" s="150"/>
      <c r="AM612" s="150"/>
      <c r="AN612" s="150"/>
      <c r="AO612" s="150"/>
      <c r="AP612" s="150"/>
      <c r="AQ612" s="150"/>
      <c r="AR612" s="150"/>
      <c r="AS612" s="150"/>
      <c r="AT612" s="150"/>
      <c r="AU612" s="150"/>
      <c r="AV612" s="150"/>
      <c r="BA612" s="150"/>
      <c r="BB612" s="151"/>
      <c r="BC612" s="151"/>
      <c r="BD612" s="152"/>
    </row>
    <row r="613" spans="5:56" ht="15.75" customHeight="1" x14ac:dyDescent="0.2">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c r="AA613" s="150"/>
      <c r="AB613" s="150"/>
      <c r="AC613" s="150"/>
      <c r="AD613" s="150"/>
      <c r="AE613" s="150"/>
      <c r="AF613" s="150"/>
      <c r="AG613" s="150"/>
      <c r="AH613" s="150"/>
      <c r="AI613" s="150"/>
      <c r="AJ613" s="150"/>
      <c r="AK613" s="150"/>
      <c r="AL613" s="150"/>
      <c r="AM613" s="150"/>
      <c r="AN613" s="150"/>
      <c r="AO613" s="150"/>
      <c r="AP613" s="150"/>
      <c r="AQ613" s="150"/>
      <c r="AR613" s="150"/>
      <c r="AS613" s="150"/>
      <c r="AT613" s="150"/>
      <c r="AU613" s="150"/>
      <c r="AV613" s="150"/>
      <c r="BA613" s="150"/>
      <c r="BB613" s="151"/>
      <c r="BC613" s="151"/>
      <c r="BD613" s="152"/>
    </row>
    <row r="614" spans="5:56" ht="15.75" customHeight="1" x14ac:dyDescent="0.2">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c r="AA614" s="150"/>
      <c r="AB614" s="150"/>
      <c r="AC614" s="150"/>
      <c r="AD614" s="150"/>
      <c r="AE614" s="150"/>
      <c r="AF614" s="150"/>
      <c r="AG614" s="150"/>
      <c r="AH614" s="150"/>
      <c r="AI614" s="150"/>
      <c r="AJ614" s="150"/>
      <c r="AK614" s="150"/>
      <c r="AL614" s="150"/>
      <c r="AM614" s="150"/>
      <c r="AN614" s="150"/>
      <c r="AO614" s="150"/>
      <c r="AP614" s="150"/>
      <c r="AQ614" s="150"/>
      <c r="AR614" s="150"/>
      <c r="AS614" s="150"/>
      <c r="AT614" s="150"/>
      <c r="AU614" s="150"/>
      <c r="AV614" s="150"/>
      <c r="BA614" s="150"/>
      <c r="BB614" s="151"/>
      <c r="BC614" s="151"/>
      <c r="BD614" s="152"/>
    </row>
    <row r="615" spans="5:56" ht="15.75" customHeight="1" x14ac:dyDescent="0.2">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c r="AA615" s="150"/>
      <c r="AB615" s="150"/>
      <c r="AC615" s="150"/>
      <c r="AD615" s="150"/>
      <c r="AE615" s="150"/>
      <c r="AF615" s="150"/>
      <c r="AG615" s="150"/>
      <c r="AH615" s="150"/>
      <c r="AI615" s="150"/>
      <c r="AJ615" s="150"/>
      <c r="AK615" s="150"/>
      <c r="AL615" s="150"/>
      <c r="AM615" s="150"/>
      <c r="AN615" s="150"/>
      <c r="AO615" s="150"/>
      <c r="AP615" s="150"/>
      <c r="AQ615" s="150"/>
      <c r="AR615" s="150"/>
      <c r="AS615" s="150"/>
      <c r="AT615" s="150"/>
      <c r="AU615" s="150"/>
      <c r="AV615" s="150"/>
      <c r="BA615" s="150"/>
      <c r="BB615" s="151"/>
      <c r="BC615" s="151"/>
      <c r="BD615" s="152"/>
    </row>
    <row r="616" spans="5:56" ht="15.75" customHeight="1" x14ac:dyDescent="0.2">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c r="AA616" s="150"/>
      <c r="AB616" s="150"/>
      <c r="AC616" s="150"/>
      <c r="AD616" s="150"/>
      <c r="AE616" s="150"/>
      <c r="AF616" s="150"/>
      <c r="AG616" s="150"/>
      <c r="AH616" s="150"/>
      <c r="AI616" s="150"/>
      <c r="AJ616" s="150"/>
      <c r="AK616" s="150"/>
      <c r="AL616" s="150"/>
      <c r="AM616" s="150"/>
      <c r="AN616" s="150"/>
      <c r="AO616" s="150"/>
      <c r="AP616" s="150"/>
      <c r="AQ616" s="150"/>
      <c r="AR616" s="150"/>
      <c r="AS616" s="150"/>
      <c r="AT616" s="150"/>
      <c r="AU616" s="150"/>
      <c r="AV616" s="150"/>
      <c r="BA616" s="150"/>
      <c r="BB616" s="151"/>
      <c r="BC616" s="151"/>
      <c r="BD616" s="152"/>
    </row>
    <row r="617" spans="5:56" ht="15.75" customHeight="1" x14ac:dyDescent="0.2">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c r="AA617" s="150"/>
      <c r="AB617" s="150"/>
      <c r="AC617" s="150"/>
      <c r="AD617" s="150"/>
      <c r="AE617" s="150"/>
      <c r="AF617" s="150"/>
      <c r="AG617" s="150"/>
      <c r="AH617" s="150"/>
      <c r="AI617" s="150"/>
      <c r="AJ617" s="150"/>
      <c r="AK617" s="150"/>
      <c r="AL617" s="150"/>
      <c r="AM617" s="150"/>
      <c r="AN617" s="150"/>
      <c r="AO617" s="150"/>
      <c r="AP617" s="150"/>
      <c r="AQ617" s="150"/>
      <c r="AR617" s="150"/>
      <c r="AS617" s="150"/>
      <c r="AT617" s="150"/>
      <c r="AU617" s="150"/>
      <c r="AV617" s="150"/>
      <c r="BA617" s="150"/>
      <c r="BB617" s="151"/>
      <c r="BC617" s="151"/>
      <c r="BD617" s="152"/>
    </row>
    <row r="618" spans="5:56" ht="15.75" customHeight="1" x14ac:dyDescent="0.2">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c r="AA618" s="150"/>
      <c r="AB618" s="150"/>
      <c r="AC618" s="150"/>
      <c r="AD618" s="150"/>
      <c r="AE618" s="150"/>
      <c r="AF618" s="150"/>
      <c r="AG618" s="150"/>
      <c r="AH618" s="150"/>
      <c r="AI618" s="150"/>
      <c r="AJ618" s="150"/>
      <c r="AK618" s="150"/>
      <c r="AL618" s="150"/>
      <c r="AM618" s="150"/>
      <c r="AN618" s="150"/>
      <c r="AO618" s="150"/>
      <c r="AP618" s="150"/>
      <c r="AQ618" s="150"/>
      <c r="AR618" s="150"/>
      <c r="AS618" s="150"/>
      <c r="AT618" s="150"/>
      <c r="AU618" s="150"/>
      <c r="AV618" s="150"/>
      <c r="BA618" s="150"/>
      <c r="BB618" s="151"/>
      <c r="BC618" s="151"/>
      <c r="BD618" s="152"/>
    </row>
    <row r="619" spans="5:56" ht="15.75" customHeight="1" x14ac:dyDescent="0.2">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c r="AA619" s="150"/>
      <c r="AB619" s="150"/>
      <c r="AC619" s="150"/>
      <c r="AD619" s="150"/>
      <c r="AE619" s="150"/>
      <c r="AF619" s="150"/>
      <c r="AG619" s="150"/>
      <c r="AH619" s="150"/>
      <c r="AI619" s="150"/>
      <c r="AJ619" s="150"/>
      <c r="AK619" s="150"/>
      <c r="AL619" s="150"/>
      <c r="AM619" s="150"/>
      <c r="AN619" s="150"/>
      <c r="AO619" s="150"/>
      <c r="AP619" s="150"/>
      <c r="AQ619" s="150"/>
      <c r="AR619" s="150"/>
      <c r="AS619" s="150"/>
      <c r="AT619" s="150"/>
      <c r="AU619" s="150"/>
      <c r="AV619" s="150"/>
      <c r="BA619" s="150"/>
      <c r="BB619" s="151"/>
      <c r="BC619" s="151"/>
      <c r="BD619" s="152"/>
    </row>
    <row r="620" spans="5:56" ht="15.75" customHeight="1" x14ac:dyDescent="0.2">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c r="AA620" s="150"/>
      <c r="AB620" s="150"/>
      <c r="AC620" s="150"/>
      <c r="AD620" s="150"/>
      <c r="AE620" s="150"/>
      <c r="AF620" s="150"/>
      <c r="AG620" s="150"/>
      <c r="AH620" s="150"/>
      <c r="AI620" s="150"/>
      <c r="AJ620" s="150"/>
      <c r="AK620" s="150"/>
      <c r="AL620" s="150"/>
      <c r="AM620" s="150"/>
      <c r="AN620" s="150"/>
      <c r="AO620" s="150"/>
      <c r="AP620" s="150"/>
      <c r="AQ620" s="150"/>
      <c r="AR620" s="150"/>
      <c r="AS620" s="150"/>
      <c r="AT620" s="150"/>
      <c r="AU620" s="150"/>
      <c r="AV620" s="150"/>
      <c r="BA620" s="150"/>
      <c r="BB620" s="151"/>
      <c r="BC620" s="151"/>
      <c r="BD620" s="152"/>
    </row>
    <row r="621" spans="5:56" ht="15.75" customHeight="1" x14ac:dyDescent="0.2">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c r="AA621" s="150"/>
      <c r="AB621" s="150"/>
      <c r="AC621" s="150"/>
      <c r="AD621" s="150"/>
      <c r="AE621" s="150"/>
      <c r="AF621" s="150"/>
      <c r="AG621" s="150"/>
      <c r="AH621" s="150"/>
      <c r="AI621" s="150"/>
      <c r="AJ621" s="150"/>
      <c r="AK621" s="150"/>
      <c r="AL621" s="150"/>
      <c r="AM621" s="150"/>
      <c r="AN621" s="150"/>
      <c r="AO621" s="150"/>
      <c r="AP621" s="150"/>
      <c r="AQ621" s="150"/>
      <c r="AR621" s="150"/>
      <c r="AS621" s="150"/>
      <c r="AT621" s="150"/>
      <c r="AU621" s="150"/>
      <c r="AV621" s="150"/>
      <c r="BA621" s="150"/>
      <c r="BB621" s="151"/>
      <c r="BC621" s="151"/>
      <c r="BD621" s="152"/>
    </row>
    <row r="622" spans="5:56" ht="15.75" customHeight="1" x14ac:dyDescent="0.2">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c r="AA622" s="150"/>
      <c r="AB622" s="150"/>
      <c r="AC622" s="150"/>
      <c r="AD622" s="150"/>
      <c r="AE622" s="150"/>
      <c r="AF622" s="150"/>
      <c r="AG622" s="150"/>
      <c r="AH622" s="150"/>
      <c r="AI622" s="150"/>
      <c r="AJ622" s="150"/>
      <c r="AK622" s="150"/>
      <c r="AL622" s="150"/>
      <c r="AM622" s="150"/>
      <c r="AN622" s="150"/>
      <c r="AO622" s="150"/>
      <c r="AP622" s="150"/>
      <c r="AQ622" s="150"/>
      <c r="AR622" s="150"/>
      <c r="AS622" s="150"/>
      <c r="AT622" s="150"/>
      <c r="AU622" s="150"/>
      <c r="AV622" s="150"/>
      <c r="BA622" s="150"/>
      <c r="BB622" s="151"/>
      <c r="BC622" s="151"/>
      <c r="BD622" s="152"/>
    </row>
    <row r="623" spans="5:56" ht="15.75" customHeight="1" x14ac:dyDescent="0.2">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c r="AA623" s="150"/>
      <c r="AB623" s="150"/>
      <c r="AC623" s="150"/>
      <c r="AD623" s="150"/>
      <c r="AE623" s="150"/>
      <c r="AF623" s="150"/>
      <c r="AG623" s="150"/>
      <c r="AH623" s="150"/>
      <c r="AI623" s="150"/>
      <c r="AJ623" s="150"/>
      <c r="AK623" s="150"/>
      <c r="AL623" s="150"/>
      <c r="AM623" s="150"/>
      <c r="AN623" s="150"/>
      <c r="AO623" s="150"/>
      <c r="AP623" s="150"/>
      <c r="AQ623" s="150"/>
      <c r="AR623" s="150"/>
      <c r="AS623" s="150"/>
      <c r="AT623" s="150"/>
      <c r="AU623" s="150"/>
      <c r="AV623" s="150"/>
      <c r="BA623" s="150"/>
      <c r="BB623" s="151"/>
      <c r="BC623" s="151"/>
      <c r="BD623" s="152"/>
    </row>
    <row r="624" spans="5:56" ht="15.75" customHeight="1" x14ac:dyDescent="0.2">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c r="AA624" s="150"/>
      <c r="AB624" s="150"/>
      <c r="AC624" s="150"/>
      <c r="AD624" s="150"/>
      <c r="AE624" s="150"/>
      <c r="AF624" s="150"/>
      <c r="AG624" s="150"/>
      <c r="AH624" s="150"/>
      <c r="AI624" s="150"/>
      <c r="AJ624" s="150"/>
      <c r="AK624" s="150"/>
      <c r="AL624" s="150"/>
      <c r="AM624" s="150"/>
      <c r="AN624" s="150"/>
      <c r="AO624" s="150"/>
      <c r="AP624" s="150"/>
      <c r="AQ624" s="150"/>
      <c r="AR624" s="150"/>
      <c r="AS624" s="150"/>
      <c r="AT624" s="150"/>
      <c r="AU624" s="150"/>
      <c r="AV624" s="150"/>
      <c r="BA624" s="150"/>
      <c r="BB624" s="151"/>
      <c r="BC624" s="151"/>
      <c r="BD624" s="152"/>
    </row>
    <row r="625" spans="5:56" ht="15.75" customHeight="1" x14ac:dyDescent="0.2">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c r="AA625" s="150"/>
      <c r="AB625" s="150"/>
      <c r="AC625" s="150"/>
      <c r="AD625" s="150"/>
      <c r="AE625" s="150"/>
      <c r="AF625" s="150"/>
      <c r="AG625" s="150"/>
      <c r="AH625" s="150"/>
      <c r="AI625" s="150"/>
      <c r="AJ625" s="150"/>
      <c r="AK625" s="150"/>
      <c r="AL625" s="150"/>
      <c r="AM625" s="150"/>
      <c r="AN625" s="150"/>
      <c r="AO625" s="150"/>
      <c r="AP625" s="150"/>
      <c r="AQ625" s="150"/>
      <c r="AR625" s="150"/>
      <c r="AS625" s="150"/>
      <c r="AT625" s="150"/>
      <c r="AU625" s="150"/>
      <c r="AV625" s="150"/>
      <c r="BA625" s="150"/>
      <c r="BB625" s="151"/>
      <c r="BC625" s="151"/>
      <c r="BD625" s="152"/>
    </row>
    <row r="626" spans="5:56" ht="15.75" customHeight="1" x14ac:dyDescent="0.2">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c r="AA626" s="150"/>
      <c r="AB626" s="150"/>
      <c r="AC626" s="150"/>
      <c r="AD626" s="150"/>
      <c r="AE626" s="150"/>
      <c r="AF626" s="150"/>
      <c r="AG626" s="150"/>
      <c r="AH626" s="150"/>
      <c r="AI626" s="150"/>
      <c r="AJ626" s="150"/>
      <c r="AK626" s="150"/>
      <c r="AL626" s="150"/>
      <c r="AM626" s="150"/>
      <c r="AN626" s="150"/>
      <c r="AO626" s="150"/>
      <c r="AP626" s="150"/>
      <c r="AQ626" s="150"/>
      <c r="AR626" s="150"/>
      <c r="AS626" s="150"/>
      <c r="AT626" s="150"/>
      <c r="AU626" s="150"/>
      <c r="AV626" s="150"/>
      <c r="BA626" s="150"/>
      <c r="BB626" s="151"/>
      <c r="BC626" s="151"/>
      <c r="BD626" s="152"/>
    </row>
    <row r="627" spans="5:56" ht="15.75" customHeight="1" x14ac:dyDescent="0.2">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c r="AA627" s="150"/>
      <c r="AB627" s="150"/>
      <c r="AC627" s="150"/>
      <c r="AD627" s="150"/>
      <c r="AE627" s="150"/>
      <c r="AF627" s="150"/>
      <c r="AG627" s="150"/>
      <c r="AH627" s="150"/>
      <c r="AI627" s="150"/>
      <c r="AJ627" s="150"/>
      <c r="AK627" s="150"/>
      <c r="AL627" s="150"/>
      <c r="AM627" s="150"/>
      <c r="AN627" s="150"/>
      <c r="AO627" s="150"/>
      <c r="AP627" s="150"/>
      <c r="AQ627" s="150"/>
      <c r="AR627" s="150"/>
      <c r="AS627" s="150"/>
      <c r="AT627" s="150"/>
      <c r="AU627" s="150"/>
      <c r="AV627" s="150"/>
      <c r="BA627" s="150"/>
      <c r="BB627" s="151"/>
      <c r="BC627" s="151"/>
      <c r="BD627" s="152"/>
    </row>
    <row r="628" spans="5:56" ht="15.75" customHeight="1" x14ac:dyDescent="0.2">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c r="AA628" s="150"/>
      <c r="AB628" s="150"/>
      <c r="AC628" s="150"/>
      <c r="AD628" s="150"/>
      <c r="AE628" s="150"/>
      <c r="AF628" s="150"/>
      <c r="AG628" s="150"/>
      <c r="AH628" s="150"/>
      <c r="AI628" s="150"/>
      <c r="AJ628" s="150"/>
      <c r="AK628" s="150"/>
      <c r="AL628" s="150"/>
      <c r="AM628" s="150"/>
      <c r="AN628" s="150"/>
      <c r="AO628" s="150"/>
      <c r="AP628" s="150"/>
      <c r="AQ628" s="150"/>
      <c r="AR628" s="150"/>
      <c r="AS628" s="150"/>
      <c r="AT628" s="150"/>
      <c r="AU628" s="150"/>
      <c r="AV628" s="150"/>
      <c r="BA628" s="150"/>
      <c r="BB628" s="151"/>
      <c r="BC628" s="151"/>
      <c r="BD628" s="152"/>
    </row>
    <row r="629" spans="5:56" ht="15.75" customHeight="1" x14ac:dyDescent="0.2">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c r="AA629" s="150"/>
      <c r="AB629" s="150"/>
      <c r="AC629" s="150"/>
      <c r="AD629" s="150"/>
      <c r="AE629" s="150"/>
      <c r="AF629" s="150"/>
      <c r="AG629" s="150"/>
      <c r="AH629" s="150"/>
      <c r="AI629" s="150"/>
      <c r="AJ629" s="150"/>
      <c r="AK629" s="150"/>
      <c r="AL629" s="150"/>
      <c r="AM629" s="150"/>
      <c r="AN629" s="150"/>
      <c r="AO629" s="150"/>
      <c r="AP629" s="150"/>
      <c r="AQ629" s="150"/>
      <c r="AR629" s="150"/>
      <c r="AS629" s="150"/>
      <c r="AT629" s="150"/>
      <c r="AU629" s="150"/>
      <c r="AV629" s="150"/>
      <c r="BA629" s="150"/>
      <c r="BB629" s="151"/>
      <c r="BC629" s="151"/>
      <c r="BD629" s="152"/>
    </row>
    <row r="630" spans="5:56" ht="15.75" customHeight="1" x14ac:dyDescent="0.2">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c r="AA630" s="150"/>
      <c r="AB630" s="150"/>
      <c r="AC630" s="150"/>
      <c r="AD630" s="150"/>
      <c r="AE630" s="150"/>
      <c r="AF630" s="150"/>
      <c r="AG630" s="150"/>
      <c r="AH630" s="150"/>
      <c r="AI630" s="150"/>
      <c r="AJ630" s="150"/>
      <c r="AK630" s="150"/>
      <c r="AL630" s="150"/>
      <c r="AM630" s="150"/>
      <c r="AN630" s="150"/>
      <c r="AO630" s="150"/>
      <c r="AP630" s="150"/>
      <c r="AQ630" s="150"/>
      <c r="AR630" s="150"/>
      <c r="AS630" s="150"/>
      <c r="AT630" s="150"/>
      <c r="AU630" s="150"/>
      <c r="AV630" s="150"/>
      <c r="BA630" s="150"/>
      <c r="BB630" s="151"/>
      <c r="BC630" s="151"/>
      <c r="BD630" s="152"/>
    </row>
    <row r="631" spans="5:56" ht="15.75" customHeight="1" x14ac:dyDescent="0.2">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c r="AA631" s="150"/>
      <c r="AB631" s="150"/>
      <c r="AC631" s="150"/>
      <c r="AD631" s="150"/>
      <c r="AE631" s="150"/>
      <c r="AF631" s="150"/>
      <c r="AG631" s="150"/>
      <c r="AH631" s="150"/>
      <c r="AI631" s="150"/>
      <c r="AJ631" s="150"/>
      <c r="AK631" s="150"/>
      <c r="AL631" s="150"/>
      <c r="AM631" s="150"/>
      <c r="AN631" s="150"/>
      <c r="AO631" s="150"/>
      <c r="AP631" s="150"/>
      <c r="AQ631" s="150"/>
      <c r="AR631" s="150"/>
      <c r="AS631" s="150"/>
      <c r="AT631" s="150"/>
      <c r="AU631" s="150"/>
      <c r="AV631" s="150"/>
      <c r="BA631" s="150"/>
      <c r="BB631" s="151"/>
      <c r="BC631" s="151"/>
      <c r="BD631" s="152"/>
    </row>
    <row r="632" spans="5:56" ht="15.75" customHeight="1" x14ac:dyDescent="0.2">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c r="AA632" s="150"/>
      <c r="AB632" s="150"/>
      <c r="AC632" s="150"/>
      <c r="AD632" s="150"/>
      <c r="AE632" s="150"/>
      <c r="AF632" s="150"/>
      <c r="AG632" s="150"/>
      <c r="AH632" s="150"/>
      <c r="AI632" s="150"/>
      <c r="AJ632" s="150"/>
      <c r="AK632" s="150"/>
      <c r="AL632" s="150"/>
      <c r="AM632" s="150"/>
      <c r="AN632" s="150"/>
      <c r="AO632" s="150"/>
      <c r="AP632" s="150"/>
      <c r="AQ632" s="150"/>
      <c r="AR632" s="150"/>
      <c r="AS632" s="150"/>
      <c r="AT632" s="150"/>
      <c r="AU632" s="150"/>
      <c r="AV632" s="150"/>
      <c r="BA632" s="150"/>
      <c r="BB632" s="151"/>
      <c r="BC632" s="151"/>
      <c r="BD632" s="152"/>
    </row>
    <row r="633" spans="5:56" ht="15.75" customHeight="1" x14ac:dyDescent="0.2">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c r="AA633" s="150"/>
      <c r="AB633" s="150"/>
      <c r="AC633" s="150"/>
      <c r="AD633" s="150"/>
      <c r="AE633" s="150"/>
      <c r="AF633" s="150"/>
      <c r="AG633" s="150"/>
      <c r="AH633" s="150"/>
      <c r="AI633" s="150"/>
      <c r="AJ633" s="150"/>
      <c r="AK633" s="150"/>
      <c r="AL633" s="150"/>
      <c r="AM633" s="150"/>
      <c r="AN633" s="150"/>
      <c r="AO633" s="150"/>
      <c r="AP633" s="150"/>
      <c r="AQ633" s="150"/>
      <c r="AR633" s="150"/>
      <c r="AS633" s="150"/>
      <c r="AT633" s="150"/>
      <c r="AU633" s="150"/>
      <c r="AV633" s="150"/>
      <c r="BA633" s="150"/>
      <c r="BB633" s="151"/>
      <c r="BC633" s="151"/>
      <c r="BD633" s="152"/>
    </row>
    <row r="634" spans="5:56" ht="15.75" customHeight="1" x14ac:dyDescent="0.2">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c r="AA634" s="150"/>
      <c r="AB634" s="150"/>
      <c r="AC634" s="150"/>
      <c r="AD634" s="150"/>
      <c r="AE634" s="150"/>
      <c r="AF634" s="150"/>
      <c r="AG634" s="150"/>
      <c r="AH634" s="150"/>
      <c r="AI634" s="150"/>
      <c r="AJ634" s="150"/>
      <c r="AK634" s="150"/>
      <c r="AL634" s="150"/>
      <c r="AM634" s="150"/>
      <c r="AN634" s="150"/>
      <c r="AO634" s="150"/>
      <c r="AP634" s="150"/>
      <c r="AQ634" s="150"/>
      <c r="AR634" s="150"/>
      <c r="AS634" s="150"/>
      <c r="AT634" s="150"/>
      <c r="AU634" s="150"/>
      <c r="AV634" s="150"/>
      <c r="BA634" s="150"/>
      <c r="BB634" s="151"/>
      <c r="BC634" s="151"/>
      <c r="BD634" s="152"/>
    </row>
    <row r="635" spans="5:56" ht="15.75" customHeight="1" x14ac:dyDescent="0.2">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c r="AA635" s="150"/>
      <c r="AB635" s="150"/>
      <c r="AC635" s="150"/>
      <c r="AD635" s="150"/>
      <c r="AE635" s="150"/>
      <c r="AF635" s="150"/>
      <c r="AG635" s="150"/>
      <c r="AH635" s="150"/>
      <c r="AI635" s="150"/>
      <c r="AJ635" s="150"/>
      <c r="AK635" s="150"/>
      <c r="AL635" s="150"/>
      <c r="AM635" s="150"/>
      <c r="AN635" s="150"/>
      <c r="AO635" s="150"/>
      <c r="AP635" s="150"/>
      <c r="AQ635" s="150"/>
      <c r="AR635" s="150"/>
      <c r="AS635" s="150"/>
      <c r="AT635" s="150"/>
      <c r="AU635" s="150"/>
      <c r="AV635" s="150"/>
      <c r="BA635" s="150"/>
      <c r="BB635" s="151"/>
      <c r="BC635" s="151"/>
      <c r="BD635" s="152"/>
    </row>
    <row r="636" spans="5:56" ht="15.75" customHeight="1" x14ac:dyDescent="0.2">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c r="AA636" s="150"/>
      <c r="AB636" s="150"/>
      <c r="AC636" s="150"/>
      <c r="AD636" s="150"/>
      <c r="AE636" s="150"/>
      <c r="AF636" s="150"/>
      <c r="AG636" s="150"/>
      <c r="AH636" s="150"/>
      <c r="AI636" s="150"/>
      <c r="AJ636" s="150"/>
      <c r="AK636" s="150"/>
      <c r="AL636" s="150"/>
      <c r="AM636" s="150"/>
      <c r="AN636" s="150"/>
      <c r="AO636" s="150"/>
      <c r="AP636" s="150"/>
      <c r="AQ636" s="150"/>
      <c r="AR636" s="150"/>
      <c r="AS636" s="150"/>
      <c r="AT636" s="150"/>
      <c r="AU636" s="150"/>
      <c r="AV636" s="150"/>
      <c r="BA636" s="150"/>
      <c r="BB636" s="151"/>
      <c r="BC636" s="151"/>
      <c r="BD636" s="152"/>
    </row>
    <row r="637" spans="5:56" ht="15.75" customHeight="1" x14ac:dyDescent="0.2">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c r="AA637" s="150"/>
      <c r="AB637" s="150"/>
      <c r="AC637" s="150"/>
      <c r="AD637" s="150"/>
      <c r="AE637" s="150"/>
      <c r="AF637" s="150"/>
      <c r="AG637" s="150"/>
      <c r="AH637" s="150"/>
      <c r="AI637" s="150"/>
      <c r="AJ637" s="150"/>
      <c r="AK637" s="150"/>
      <c r="AL637" s="150"/>
      <c r="AM637" s="150"/>
      <c r="AN637" s="150"/>
      <c r="AO637" s="150"/>
      <c r="AP637" s="150"/>
      <c r="AQ637" s="150"/>
      <c r="AR637" s="150"/>
      <c r="AS637" s="150"/>
      <c r="AT637" s="150"/>
      <c r="AU637" s="150"/>
      <c r="AV637" s="150"/>
      <c r="BA637" s="150"/>
      <c r="BB637" s="151"/>
      <c r="BC637" s="151"/>
      <c r="BD637" s="152"/>
    </row>
    <row r="638" spans="5:56" ht="15.75" customHeight="1" x14ac:dyDescent="0.2">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c r="AA638" s="150"/>
      <c r="AB638" s="150"/>
      <c r="AC638" s="150"/>
      <c r="AD638" s="150"/>
      <c r="AE638" s="150"/>
      <c r="AF638" s="150"/>
      <c r="AG638" s="150"/>
      <c r="AH638" s="150"/>
      <c r="AI638" s="150"/>
      <c r="AJ638" s="150"/>
      <c r="AK638" s="150"/>
      <c r="AL638" s="150"/>
      <c r="AM638" s="150"/>
      <c r="AN638" s="150"/>
      <c r="AO638" s="150"/>
      <c r="AP638" s="150"/>
      <c r="AQ638" s="150"/>
      <c r="AR638" s="150"/>
      <c r="AS638" s="150"/>
      <c r="AT638" s="150"/>
      <c r="AU638" s="150"/>
      <c r="AV638" s="150"/>
      <c r="BA638" s="150"/>
      <c r="BB638" s="151"/>
      <c r="BC638" s="151"/>
      <c r="BD638" s="152"/>
    </row>
    <row r="639" spans="5:56" ht="15.75" customHeight="1" x14ac:dyDescent="0.2">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c r="AA639" s="150"/>
      <c r="AB639" s="150"/>
      <c r="AC639" s="150"/>
      <c r="AD639" s="150"/>
      <c r="AE639" s="150"/>
      <c r="AF639" s="150"/>
      <c r="AG639" s="150"/>
      <c r="AH639" s="150"/>
      <c r="AI639" s="150"/>
      <c r="AJ639" s="150"/>
      <c r="AK639" s="150"/>
      <c r="AL639" s="150"/>
      <c r="AM639" s="150"/>
      <c r="AN639" s="150"/>
      <c r="AO639" s="150"/>
      <c r="AP639" s="150"/>
      <c r="AQ639" s="150"/>
      <c r="AR639" s="150"/>
      <c r="AS639" s="150"/>
      <c r="AT639" s="150"/>
      <c r="AU639" s="150"/>
      <c r="AV639" s="150"/>
      <c r="BA639" s="150"/>
      <c r="BB639" s="151"/>
      <c r="BC639" s="151"/>
      <c r="BD639" s="152"/>
    </row>
    <row r="640" spans="5:56" ht="15.75" customHeight="1" x14ac:dyDescent="0.2">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c r="AA640" s="150"/>
      <c r="AB640" s="150"/>
      <c r="AC640" s="150"/>
      <c r="AD640" s="150"/>
      <c r="AE640" s="150"/>
      <c r="AF640" s="150"/>
      <c r="AG640" s="150"/>
      <c r="AH640" s="150"/>
      <c r="AI640" s="150"/>
      <c r="AJ640" s="150"/>
      <c r="AK640" s="150"/>
      <c r="AL640" s="150"/>
      <c r="AM640" s="150"/>
      <c r="AN640" s="150"/>
      <c r="AO640" s="150"/>
      <c r="AP640" s="150"/>
      <c r="AQ640" s="150"/>
      <c r="AR640" s="150"/>
      <c r="AS640" s="150"/>
      <c r="AT640" s="150"/>
      <c r="AU640" s="150"/>
      <c r="AV640" s="150"/>
      <c r="BA640" s="150"/>
      <c r="BB640" s="151"/>
      <c r="BC640" s="151"/>
      <c r="BD640" s="152"/>
    </row>
    <row r="641" spans="5:56" ht="15.75" customHeight="1" x14ac:dyDescent="0.2">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c r="AA641" s="150"/>
      <c r="AB641" s="150"/>
      <c r="AC641" s="150"/>
      <c r="AD641" s="150"/>
      <c r="AE641" s="150"/>
      <c r="AF641" s="150"/>
      <c r="AG641" s="150"/>
      <c r="AH641" s="150"/>
      <c r="AI641" s="150"/>
      <c r="AJ641" s="150"/>
      <c r="AK641" s="150"/>
      <c r="AL641" s="150"/>
      <c r="AM641" s="150"/>
      <c r="AN641" s="150"/>
      <c r="AO641" s="150"/>
      <c r="AP641" s="150"/>
      <c r="AQ641" s="150"/>
      <c r="AR641" s="150"/>
      <c r="AS641" s="150"/>
      <c r="AT641" s="150"/>
      <c r="AU641" s="150"/>
      <c r="AV641" s="150"/>
      <c r="BA641" s="150"/>
      <c r="BB641" s="151"/>
      <c r="BC641" s="151"/>
      <c r="BD641" s="152"/>
    </row>
    <row r="642" spans="5:56" ht="15.75" customHeight="1" x14ac:dyDescent="0.2">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c r="AA642" s="150"/>
      <c r="AB642" s="150"/>
      <c r="AC642" s="150"/>
      <c r="AD642" s="150"/>
      <c r="AE642" s="150"/>
      <c r="AF642" s="150"/>
      <c r="AG642" s="150"/>
      <c r="AH642" s="150"/>
      <c r="AI642" s="150"/>
      <c r="AJ642" s="150"/>
      <c r="AK642" s="150"/>
      <c r="AL642" s="150"/>
      <c r="AM642" s="150"/>
      <c r="AN642" s="150"/>
      <c r="AO642" s="150"/>
      <c r="AP642" s="150"/>
      <c r="AQ642" s="150"/>
      <c r="AR642" s="150"/>
      <c r="AS642" s="150"/>
      <c r="AT642" s="150"/>
      <c r="AU642" s="150"/>
      <c r="AV642" s="150"/>
      <c r="BA642" s="150"/>
      <c r="BB642" s="151"/>
      <c r="BC642" s="151"/>
      <c r="BD642" s="152"/>
    </row>
    <row r="643" spans="5:56" ht="15.75" customHeight="1" x14ac:dyDescent="0.2">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c r="AA643" s="150"/>
      <c r="AB643" s="150"/>
      <c r="AC643" s="150"/>
      <c r="AD643" s="150"/>
      <c r="AE643" s="150"/>
      <c r="AF643" s="150"/>
      <c r="AG643" s="150"/>
      <c r="AH643" s="150"/>
      <c r="AI643" s="150"/>
      <c r="AJ643" s="150"/>
      <c r="AK643" s="150"/>
      <c r="AL643" s="150"/>
      <c r="AM643" s="150"/>
      <c r="AN643" s="150"/>
      <c r="AO643" s="150"/>
      <c r="AP643" s="150"/>
      <c r="AQ643" s="150"/>
      <c r="AR643" s="150"/>
      <c r="AS643" s="150"/>
      <c r="AT643" s="150"/>
      <c r="AU643" s="150"/>
      <c r="AV643" s="150"/>
      <c r="BA643" s="150"/>
      <c r="BB643" s="151"/>
      <c r="BC643" s="151"/>
      <c r="BD643" s="152"/>
    </row>
    <row r="644" spans="5:56" ht="15.75" customHeight="1" x14ac:dyDescent="0.2">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c r="AA644" s="150"/>
      <c r="AB644" s="150"/>
      <c r="AC644" s="150"/>
      <c r="AD644" s="150"/>
      <c r="AE644" s="150"/>
      <c r="AF644" s="150"/>
      <c r="AG644" s="150"/>
      <c r="AH644" s="150"/>
      <c r="AI644" s="150"/>
      <c r="AJ644" s="150"/>
      <c r="AK644" s="150"/>
      <c r="AL644" s="150"/>
      <c r="AM644" s="150"/>
      <c r="AN644" s="150"/>
      <c r="AO644" s="150"/>
      <c r="AP644" s="150"/>
      <c r="AQ644" s="150"/>
      <c r="AR644" s="150"/>
      <c r="AS644" s="150"/>
      <c r="AT644" s="150"/>
      <c r="AU644" s="150"/>
      <c r="AV644" s="150"/>
      <c r="BA644" s="150"/>
      <c r="BB644" s="151"/>
      <c r="BC644" s="151"/>
      <c r="BD644" s="152"/>
    </row>
    <row r="645" spans="5:56" ht="15.75" customHeight="1" x14ac:dyDescent="0.2">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c r="AA645" s="150"/>
      <c r="AB645" s="150"/>
      <c r="AC645" s="150"/>
      <c r="AD645" s="150"/>
      <c r="AE645" s="150"/>
      <c r="AF645" s="150"/>
      <c r="AG645" s="150"/>
      <c r="AH645" s="150"/>
      <c r="AI645" s="150"/>
      <c r="AJ645" s="150"/>
      <c r="AK645" s="150"/>
      <c r="AL645" s="150"/>
      <c r="AM645" s="150"/>
      <c r="AN645" s="150"/>
      <c r="AO645" s="150"/>
      <c r="AP645" s="150"/>
      <c r="AQ645" s="150"/>
      <c r="AR645" s="150"/>
      <c r="AS645" s="150"/>
      <c r="AT645" s="150"/>
      <c r="AU645" s="150"/>
      <c r="AV645" s="150"/>
      <c r="BA645" s="150"/>
      <c r="BB645" s="151"/>
      <c r="BC645" s="151"/>
      <c r="BD645" s="152"/>
    </row>
    <row r="646" spans="5:56" ht="15.75" customHeight="1" x14ac:dyDescent="0.2">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c r="AA646" s="150"/>
      <c r="AB646" s="150"/>
      <c r="AC646" s="150"/>
      <c r="AD646" s="150"/>
      <c r="AE646" s="150"/>
      <c r="AF646" s="150"/>
      <c r="AG646" s="150"/>
      <c r="AH646" s="150"/>
      <c r="AI646" s="150"/>
      <c r="AJ646" s="150"/>
      <c r="AK646" s="150"/>
      <c r="AL646" s="150"/>
      <c r="AM646" s="150"/>
      <c r="AN646" s="150"/>
      <c r="AO646" s="150"/>
      <c r="AP646" s="150"/>
      <c r="AQ646" s="150"/>
      <c r="AR646" s="150"/>
      <c r="AS646" s="150"/>
      <c r="AT646" s="150"/>
      <c r="AU646" s="150"/>
      <c r="AV646" s="150"/>
      <c r="BA646" s="150"/>
      <c r="BB646" s="151"/>
      <c r="BC646" s="151"/>
      <c r="BD646" s="152"/>
    </row>
    <row r="647" spans="5:56" ht="15.75" customHeight="1" x14ac:dyDescent="0.2">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c r="AA647" s="150"/>
      <c r="AB647" s="150"/>
      <c r="AC647" s="150"/>
      <c r="AD647" s="150"/>
      <c r="AE647" s="150"/>
      <c r="AF647" s="150"/>
      <c r="AG647" s="150"/>
      <c r="AH647" s="150"/>
      <c r="AI647" s="150"/>
      <c r="AJ647" s="150"/>
      <c r="AK647" s="150"/>
      <c r="AL647" s="150"/>
      <c r="AM647" s="150"/>
      <c r="AN647" s="150"/>
      <c r="AO647" s="150"/>
      <c r="AP647" s="150"/>
      <c r="AQ647" s="150"/>
      <c r="AR647" s="150"/>
      <c r="AS647" s="150"/>
      <c r="AT647" s="150"/>
      <c r="AU647" s="150"/>
      <c r="AV647" s="150"/>
      <c r="BA647" s="150"/>
      <c r="BB647" s="151"/>
      <c r="BC647" s="151"/>
      <c r="BD647" s="152"/>
    </row>
    <row r="648" spans="5:56" ht="15.75" customHeight="1" x14ac:dyDescent="0.2">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c r="AA648" s="150"/>
      <c r="AB648" s="150"/>
      <c r="AC648" s="150"/>
      <c r="AD648" s="150"/>
      <c r="AE648" s="150"/>
      <c r="AF648" s="150"/>
      <c r="AG648" s="150"/>
      <c r="AH648" s="150"/>
      <c r="AI648" s="150"/>
      <c r="AJ648" s="150"/>
      <c r="AK648" s="150"/>
      <c r="AL648" s="150"/>
      <c r="AM648" s="150"/>
      <c r="AN648" s="150"/>
      <c r="AO648" s="150"/>
      <c r="AP648" s="150"/>
      <c r="AQ648" s="150"/>
      <c r="AR648" s="150"/>
      <c r="AS648" s="150"/>
      <c r="AT648" s="150"/>
      <c r="AU648" s="150"/>
      <c r="AV648" s="150"/>
      <c r="BA648" s="150"/>
      <c r="BB648" s="151"/>
      <c r="BC648" s="151"/>
      <c r="BD648" s="152"/>
    </row>
    <row r="649" spans="5:56" ht="15.75" customHeight="1" x14ac:dyDescent="0.2">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c r="AA649" s="150"/>
      <c r="AB649" s="150"/>
      <c r="AC649" s="150"/>
      <c r="AD649" s="150"/>
      <c r="AE649" s="150"/>
      <c r="AF649" s="150"/>
      <c r="AG649" s="150"/>
      <c r="AH649" s="150"/>
      <c r="AI649" s="150"/>
      <c r="AJ649" s="150"/>
      <c r="AK649" s="150"/>
      <c r="AL649" s="150"/>
      <c r="AM649" s="150"/>
      <c r="AN649" s="150"/>
      <c r="AO649" s="150"/>
      <c r="AP649" s="150"/>
      <c r="AQ649" s="150"/>
      <c r="AR649" s="150"/>
      <c r="AS649" s="150"/>
      <c r="AT649" s="150"/>
      <c r="AU649" s="150"/>
      <c r="AV649" s="150"/>
      <c r="BA649" s="150"/>
      <c r="BB649" s="151"/>
      <c r="BC649" s="151"/>
      <c r="BD649" s="152"/>
    </row>
    <row r="650" spans="5:56" ht="15.75" customHeight="1" x14ac:dyDescent="0.2">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c r="AA650" s="150"/>
      <c r="AB650" s="150"/>
      <c r="AC650" s="150"/>
      <c r="AD650" s="150"/>
      <c r="AE650" s="150"/>
      <c r="AF650" s="150"/>
      <c r="AG650" s="150"/>
      <c r="AH650" s="150"/>
      <c r="AI650" s="150"/>
      <c r="AJ650" s="150"/>
      <c r="AK650" s="150"/>
      <c r="AL650" s="150"/>
      <c r="AM650" s="150"/>
      <c r="AN650" s="150"/>
      <c r="AO650" s="150"/>
      <c r="AP650" s="150"/>
      <c r="AQ650" s="150"/>
      <c r="AR650" s="150"/>
      <c r="AS650" s="150"/>
      <c r="AT650" s="150"/>
      <c r="AU650" s="150"/>
      <c r="AV650" s="150"/>
      <c r="BA650" s="150"/>
      <c r="BB650" s="151"/>
      <c r="BC650" s="151"/>
      <c r="BD650" s="152"/>
    </row>
    <row r="651" spans="5:56" ht="15.75" customHeight="1" x14ac:dyDescent="0.2">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c r="AA651" s="150"/>
      <c r="AB651" s="150"/>
      <c r="AC651" s="150"/>
      <c r="AD651" s="150"/>
      <c r="AE651" s="150"/>
      <c r="AF651" s="150"/>
      <c r="AG651" s="150"/>
      <c r="AH651" s="150"/>
      <c r="AI651" s="150"/>
      <c r="AJ651" s="150"/>
      <c r="AK651" s="150"/>
      <c r="AL651" s="150"/>
      <c r="AM651" s="150"/>
      <c r="AN651" s="150"/>
      <c r="AO651" s="150"/>
      <c r="AP651" s="150"/>
      <c r="AQ651" s="150"/>
      <c r="AR651" s="150"/>
      <c r="AS651" s="150"/>
      <c r="AT651" s="150"/>
      <c r="AU651" s="150"/>
      <c r="AV651" s="150"/>
      <c r="BA651" s="150"/>
      <c r="BB651" s="151"/>
      <c r="BC651" s="151"/>
      <c r="BD651" s="152"/>
    </row>
    <row r="652" spans="5:56" ht="15.75" customHeight="1" x14ac:dyDescent="0.2">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c r="AA652" s="150"/>
      <c r="AB652" s="150"/>
      <c r="AC652" s="150"/>
      <c r="AD652" s="150"/>
      <c r="AE652" s="150"/>
      <c r="AF652" s="150"/>
      <c r="AG652" s="150"/>
      <c r="AH652" s="150"/>
      <c r="AI652" s="150"/>
      <c r="AJ652" s="150"/>
      <c r="AK652" s="150"/>
      <c r="AL652" s="150"/>
      <c r="AM652" s="150"/>
      <c r="AN652" s="150"/>
      <c r="AO652" s="150"/>
      <c r="AP652" s="150"/>
      <c r="AQ652" s="150"/>
      <c r="AR652" s="150"/>
      <c r="AS652" s="150"/>
      <c r="AT652" s="150"/>
      <c r="AU652" s="150"/>
      <c r="AV652" s="150"/>
      <c r="BA652" s="150"/>
      <c r="BB652" s="151"/>
      <c r="BC652" s="151"/>
      <c r="BD652" s="152"/>
    </row>
    <row r="653" spans="5:56" ht="15.75" customHeight="1" x14ac:dyDescent="0.2">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c r="AA653" s="150"/>
      <c r="AB653" s="150"/>
      <c r="AC653" s="150"/>
      <c r="AD653" s="150"/>
      <c r="AE653" s="150"/>
      <c r="AF653" s="150"/>
      <c r="AG653" s="150"/>
      <c r="AH653" s="150"/>
      <c r="AI653" s="150"/>
      <c r="AJ653" s="150"/>
      <c r="AK653" s="150"/>
      <c r="AL653" s="150"/>
      <c r="AM653" s="150"/>
      <c r="AN653" s="150"/>
      <c r="AO653" s="150"/>
      <c r="AP653" s="150"/>
      <c r="AQ653" s="150"/>
      <c r="AR653" s="150"/>
      <c r="AS653" s="150"/>
      <c r="AT653" s="150"/>
      <c r="AU653" s="150"/>
      <c r="AV653" s="150"/>
      <c r="BA653" s="150"/>
      <c r="BB653" s="151"/>
      <c r="BC653" s="151"/>
      <c r="BD653" s="152"/>
    </row>
    <row r="654" spans="5:56" ht="15.75" customHeight="1" x14ac:dyDescent="0.2">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c r="AA654" s="150"/>
      <c r="AB654" s="150"/>
      <c r="AC654" s="150"/>
      <c r="AD654" s="150"/>
      <c r="AE654" s="150"/>
      <c r="AF654" s="150"/>
      <c r="AG654" s="150"/>
      <c r="AH654" s="150"/>
      <c r="AI654" s="150"/>
      <c r="AJ654" s="150"/>
      <c r="AK654" s="150"/>
      <c r="AL654" s="150"/>
      <c r="AM654" s="150"/>
      <c r="AN654" s="150"/>
      <c r="AO654" s="150"/>
      <c r="AP654" s="150"/>
      <c r="AQ654" s="150"/>
      <c r="AR654" s="150"/>
      <c r="AS654" s="150"/>
      <c r="AT654" s="150"/>
      <c r="AU654" s="150"/>
      <c r="AV654" s="150"/>
      <c r="BA654" s="150"/>
      <c r="BB654" s="151"/>
      <c r="BC654" s="151"/>
      <c r="BD654" s="152"/>
    </row>
    <row r="655" spans="5:56" ht="15.75" customHeight="1" x14ac:dyDescent="0.2">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c r="AA655" s="150"/>
      <c r="AB655" s="150"/>
      <c r="AC655" s="150"/>
      <c r="AD655" s="150"/>
      <c r="AE655" s="150"/>
      <c r="AF655" s="150"/>
      <c r="AG655" s="150"/>
      <c r="AH655" s="150"/>
      <c r="AI655" s="150"/>
      <c r="AJ655" s="150"/>
      <c r="AK655" s="150"/>
      <c r="AL655" s="150"/>
      <c r="AM655" s="150"/>
      <c r="AN655" s="150"/>
      <c r="AO655" s="150"/>
      <c r="AP655" s="150"/>
      <c r="AQ655" s="150"/>
      <c r="AR655" s="150"/>
      <c r="AS655" s="150"/>
      <c r="AT655" s="150"/>
      <c r="AU655" s="150"/>
      <c r="AV655" s="150"/>
      <c r="BA655" s="150"/>
      <c r="BB655" s="151"/>
      <c r="BC655" s="151"/>
      <c r="BD655" s="152"/>
    </row>
    <row r="656" spans="5:56" ht="15.75" customHeight="1" x14ac:dyDescent="0.2">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c r="AA656" s="150"/>
      <c r="AB656" s="150"/>
      <c r="AC656" s="150"/>
      <c r="AD656" s="150"/>
      <c r="AE656" s="150"/>
      <c r="AF656" s="150"/>
      <c r="AG656" s="150"/>
      <c r="AH656" s="150"/>
      <c r="AI656" s="150"/>
      <c r="AJ656" s="150"/>
      <c r="AK656" s="150"/>
      <c r="AL656" s="150"/>
      <c r="AM656" s="150"/>
      <c r="AN656" s="150"/>
      <c r="AO656" s="150"/>
      <c r="AP656" s="150"/>
      <c r="AQ656" s="150"/>
      <c r="AR656" s="150"/>
      <c r="AS656" s="150"/>
      <c r="AT656" s="150"/>
      <c r="AU656" s="150"/>
      <c r="AV656" s="150"/>
      <c r="BA656" s="150"/>
      <c r="BB656" s="151"/>
      <c r="BC656" s="151"/>
      <c r="BD656" s="152"/>
    </row>
    <row r="657" spans="5:56" ht="15.75" customHeight="1" x14ac:dyDescent="0.2">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c r="AA657" s="150"/>
      <c r="AB657" s="150"/>
      <c r="AC657" s="150"/>
      <c r="AD657" s="150"/>
      <c r="AE657" s="150"/>
      <c r="AF657" s="150"/>
      <c r="AG657" s="150"/>
      <c r="AH657" s="150"/>
      <c r="AI657" s="150"/>
      <c r="AJ657" s="150"/>
      <c r="AK657" s="150"/>
      <c r="AL657" s="150"/>
      <c r="AM657" s="150"/>
      <c r="AN657" s="150"/>
      <c r="AO657" s="150"/>
      <c r="AP657" s="150"/>
      <c r="AQ657" s="150"/>
      <c r="AR657" s="150"/>
      <c r="AS657" s="150"/>
      <c r="AT657" s="150"/>
      <c r="AU657" s="150"/>
      <c r="AV657" s="150"/>
      <c r="BA657" s="150"/>
      <c r="BB657" s="151"/>
      <c r="BC657" s="151"/>
      <c r="BD657" s="152"/>
    </row>
    <row r="658" spans="5:56" ht="15.75" customHeight="1" x14ac:dyDescent="0.2">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c r="AA658" s="150"/>
      <c r="AB658" s="150"/>
      <c r="AC658" s="150"/>
      <c r="AD658" s="150"/>
      <c r="AE658" s="150"/>
      <c r="AF658" s="150"/>
      <c r="AG658" s="150"/>
      <c r="AH658" s="150"/>
      <c r="AI658" s="150"/>
      <c r="AJ658" s="150"/>
      <c r="AK658" s="150"/>
      <c r="AL658" s="150"/>
      <c r="AM658" s="150"/>
      <c r="AN658" s="150"/>
      <c r="AO658" s="150"/>
      <c r="AP658" s="150"/>
      <c r="AQ658" s="150"/>
      <c r="AR658" s="150"/>
      <c r="AS658" s="150"/>
      <c r="AT658" s="150"/>
      <c r="AU658" s="150"/>
      <c r="AV658" s="150"/>
      <c r="BA658" s="150"/>
      <c r="BB658" s="151"/>
      <c r="BC658" s="151"/>
      <c r="BD658" s="152"/>
    </row>
    <row r="659" spans="5:56" ht="15.75" customHeight="1" x14ac:dyDescent="0.2">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c r="AA659" s="150"/>
      <c r="AB659" s="150"/>
      <c r="AC659" s="150"/>
      <c r="AD659" s="150"/>
      <c r="AE659" s="150"/>
      <c r="AF659" s="150"/>
      <c r="AG659" s="150"/>
      <c r="AH659" s="150"/>
      <c r="AI659" s="150"/>
      <c r="AJ659" s="150"/>
      <c r="AK659" s="150"/>
      <c r="AL659" s="150"/>
      <c r="AM659" s="150"/>
      <c r="AN659" s="150"/>
      <c r="AO659" s="150"/>
      <c r="AP659" s="150"/>
      <c r="AQ659" s="150"/>
      <c r="AR659" s="150"/>
      <c r="AS659" s="150"/>
      <c r="AT659" s="150"/>
      <c r="AU659" s="150"/>
      <c r="AV659" s="150"/>
      <c r="BA659" s="150"/>
      <c r="BB659" s="151"/>
      <c r="BC659" s="151"/>
      <c r="BD659" s="152"/>
    </row>
    <row r="660" spans="5:56" ht="15.75" customHeight="1" x14ac:dyDescent="0.2">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c r="AA660" s="150"/>
      <c r="AB660" s="150"/>
      <c r="AC660" s="150"/>
      <c r="AD660" s="150"/>
      <c r="AE660" s="150"/>
      <c r="AF660" s="150"/>
      <c r="AG660" s="150"/>
      <c r="AH660" s="150"/>
      <c r="AI660" s="150"/>
      <c r="AJ660" s="150"/>
      <c r="AK660" s="150"/>
      <c r="AL660" s="150"/>
      <c r="AM660" s="150"/>
      <c r="AN660" s="150"/>
      <c r="AO660" s="150"/>
      <c r="AP660" s="150"/>
      <c r="AQ660" s="150"/>
      <c r="AR660" s="150"/>
      <c r="AS660" s="150"/>
      <c r="AT660" s="150"/>
      <c r="AU660" s="150"/>
      <c r="AV660" s="150"/>
      <c r="BA660" s="150"/>
      <c r="BB660" s="151"/>
      <c r="BC660" s="151"/>
      <c r="BD660" s="152"/>
    </row>
    <row r="661" spans="5:56" ht="15.75" customHeight="1" x14ac:dyDescent="0.2">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c r="AA661" s="150"/>
      <c r="AB661" s="150"/>
      <c r="AC661" s="150"/>
      <c r="AD661" s="150"/>
      <c r="AE661" s="150"/>
      <c r="AF661" s="150"/>
      <c r="AG661" s="150"/>
      <c r="AH661" s="150"/>
      <c r="AI661" s="150"/>
      <c r="AJ661" s="150"/>
      <c r="AK661" s="150"/>
      <c r="AL661" s="150"/>
      <c r="AM661" s="150"/>
      <c r="AN661" s="150"/>
      <c r="AO661" s="150"/>
      <c r="AP661" s="150"/>
      <c r="AQ661" s="150"/>
      <c r="AR661" s="150"/>
      <c r="AS661" s="150"/>
      <c r="AT661" s="150"/>
      <c r="AU661" s="150"/>
      <c r="AV661" s="150"/>
      <c r="BA661" s="150"/>
      <c r="BB661" s="151"/>
      <c r="BC661" s="151"/>
      <c r="BD661" s="152"/>
    </row>
    <row r="662" spans="5:56" ht="15.75" customHeight="1" x14ac:dyDescent="0.2">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c r="AA662" s="150"/>
      <c r="AB662" s="150"/>
      <c r="AC662" s="150"/>
      <c r="AD662" s="150"/>
      <c r="AE662" s="150"/>
      <c r="AF662" s="150"/>
      <c r="AG662" s="150"/>
      <c r="AH662" s="150"/>
      <c r="AI662" s="150"/>
      <c r="AJ662" s="150"/>
      <c r="AK662" s="150"/>
      <c r="AL662" s="150"/>
      <c r="AM662" s="150"/>
      <c r="AN662" s="150"/>
      <c r="AO662" s="150"/>
      <c r="AP662" s="150"/>
      <c r="AQ662" s="150"/>
      <c r="AR662" s="150"/>
      <c r="AS662" s="150"/>
      <c r="AT662" s="150"/>
      <c r="AU662" s="150"/>
      <c r="AV662" s="150"/>
      <c r="BA662" s="150"/>
      <c r="BB662" s="151"/>
      <c r="BC662" s="151"/>
      <c r="BD662" s="152"/>
    </row>
    <row r="663" spans="5:56" ht="15.75" customHeight="1" x14ac:dyDescent="0.2">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c r="AA663" s="150"/>
      <c r="AB663" s="150"/>
      <c r="AC663" s="150"/>
      <c r="AD663" s="150"/>
      <c r="AE663" s="150"/>
      <c r="AF663" s="150"/>
      <c r="AG663" s="150"/>
      <c r="AH663" s="150"/>
      <c r="AI663" s="150"/>
      <c r="AJ663" s="150"/>
      <c r="AK663" s="150"/>
      <c r="AL663" s="150"/>
      <c r="AM663" s="150"/>
      <c r="AN663" s="150"/>
      <c r="AO663" s="150"/>
      <c r="AP663" s="150"/>
      <c r="AQ663" s="150"/>
      <c r="AR663" s="150"/>
      <c r="AS663" s="150"/>
      <c r="AT663" s="150"/>
      <c r="AU663" s="150"/>
      <c r="AV663" s="150"/>
      <c r="BA663" s="150"/>
      <c r="BB663" s="151"/>
      <c r="BC663" s="151"/>
      <c r="BD663" s="152"/>
    </row>
    <row r="664" spans="5:56" ht="15.75" customHeight="1" x14ac:dyDescent="0.2">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c r="AA664" s="150"/>
      <c r="AB664" s="150"/>
      <c r="AC664" s="150"/>
      <c r="AD664" s="150"/>
      <c r="AE664" s="150"/>
      <c r="AF664" s="150"/>
      <c r="AG664" s="150"/>
      <c r="AH664" s="150"/>
      <c r="AI664" s="150"/>
      <c r="AJ664" s="150"/>
      <c r="AK664" s="150"/>
      <c r="AL664" s="150"/>
      <c r="AM664" s="150"/>
      <c r="AN664" s="150"/>
      <c r="AO664" s="150"/>
      <c r="AP664" s="150"/>
      <c r="AQ664" s="150"/>
      <c r="AR664" s="150"/>
      <c r="AS664" s="150"/>
      <c r="AT664" s="150"/>
      <c r="AU664" s="150"/>
      <c r="AV664" s="150"/>
      <c r="BA664" s="150"/>
      <c r="BB664" s="151"/>
      <c r="BC664" s="151"/>
      <c r="BD664" s="152"/>
    </row>
    <row r="665" spans="5:56" ht="15.75" customHeight="1" x14ac:dyDescent="0.2">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c r="AA665" s="150"/>
      <c r="AB665" s="150"/>
      <c r="AC665" s="150"/>
      <c r="AD665" s="150"/>
      <c r="AE665" s="150"/>
      <c r="AF665" s="150"/>
      <c r="AG665" s="150"/>
      <c r="AH665" s="150"/>
      <c r="AI665" s="150"/>
      <c r="AJ665" s="150"/>
      <c r="AK665" s="150"/>
      <c r="AL665" s="150"/>
      <c r="AM665" s="150"/>
      <c r="AN665" s="150"/>
      <c r="AO665" s="150"/>
      <c r="AP665" s="150"/>
      <c r="AQ665" s="150"/>
      <c r="AR665" s="150"/>
      <c r="AS665" s="150"/>
      <c r="AT665" s="150"/>
      <c r="AU665" s="150"/>
      <c r="AV665" s="150"/>
      <c r="BA665" s="150"/>
      <c r="BB665" s="151"/>
      <c r="BC665" s="151"/>
      <c r="BD665" s="152"/>
    </row>
    <row r="666" spans="5:56" ht="15.75" customHeight="1" x14ac:dyDescent="0.2">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c r="AA666" s="150"/>
      <c r="AB666" s="150"/>
      <c r="AC666" s="150"/>
      <c r="AD666" s="150"/>
      <c r="AE666" s="150"/>
      <c r="AF666" s="150"/>
      <c r="AG666" s="150"/>
      <c r="AH666" s="150"/>
      <c r="AI666" s="150"/>
      <c r="AJ666" s="150"/>
      <c r="AK666" s="150"/>
      <c r="AL666" s="150"/>
      <c r="AM666" s="150"/>
      <c r="AN666" s="150"/>
      <c r="AO666" s="150"/>
      <c r="AP666" s="150"/>
      <c r="AQ666" s="150"/>
      <c r="AR666" s="150"/>
      <c r="AS666" s="150"/>
      <c r="AT666" s="150"/>
      <c r="AU666" s="150"/>
      <c r="AV666" s="150"/>
      <c r="BA666" s="150"/>
      <c r="BB666" s="151"/>
      <c r="BC666" s="151"/>
      <c r="BD666" s="152"/>
    </row>
    <row r="667" spans="5:56" ht="15.75" customHeight="1" x14ac:dyDescent="0.2">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c r="AA667" s="150"/>
      <c r="AB667" s="150"/>
      <c r="AC667" s="150"/>
      <c r="AD667" s="150"/>
      <c r="AE667" s="150"/>
      <c r="AF667" s="150"/>
      <c r="AG667" s="150"/>
      <c r="AH667" s="150"/>
      <c r="AI667" s="150"/>
      <c r="AJ667" s="150"/>
      <c r="AK667" s="150"/>
      <c r="AL667" s="150"/>
      <c r="AM667" s="150"/>
      <c r="AN667" s="150"/>
      <c r="AO667" s="150"/>
      <c r="AP667" s="150"/>
      <c r="AQ667" s="150"/>
      <c r="AR667" s="150"/>
      <c r="AS667" s="150"/>
      <c r="AT667" s="150"/>
      <c r="AU667" s="150"/>
      <c r="AV667" s="150"/>
      <c r="BA667" s="150"/>
      <c r="BB667" s="151"/>
      <c r="BC667" s="151"/>
      <c r="BD667" s="152"/>
    </row>
    <row r="668" spans="5:56" ht="15.75" customHeight="1" x14ac:dyDescent="0.2">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c r="AA668" s="150"/>
      <c r="AB668" s="150"/>
      <c r="AC668" s="150"/>
      <c r="AD668" s="150"/>
      <c r="AE668" s="150"/>
      <c r="AF668" s="150"/>
      <c r="AG668" s="150"/>
      <c r="AH668" s="150"/>
      <c r="AI668" s="150"/>
      <c r="AJ668" s="150"/>
      <c r="AK668" s="150"/>
      <c r="AL668" s="150"/>
      <c r="AM668" s="150"/>
      <c r="AN668" s="150"/>
      <c r="AO668" s="150"/>
      <c r="AP668" s="150"/>
      <c r="AQ668" s="150"/>
      <c r="AR668" s="150"/>
      <c r="AS668" s="150"/>
      <c r="AT668" s="150"/>
      <c r="AU668" s="150"/>
      <c r="AV668" s="150"/>
      <c r="BA668" s="150"/>
      <c r="BB668" s="151"/>
      <c r="BC668" s="151"/>
      <c r="BD668" s="152"/>
    </row>
    <row r="669" spans="5:56" ht="15.75" customHeight="1" x14ac:dyDescent="0.2">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c r="AA669" s="150"/>
      <c r="AB669" s="150"/>
      <c r="AC669" s="150"/>
      <c r="AD669" s="150"/>
      <c r="AE669" s="150"/>
      <c r="AF669" s="150"/>
      <c r="AG669" s="150"/>
      <c r="AH669" s="150"/>
      <c r="AI669" s="150"/>
      <c r="AJ669" s="150"/>
      <c r="AK669" s="150"/>
      <c r="AL669" s="150"/>
      <c r="AM669" s="150"/>
      <c r="AN669" s="150"/>
      <c r="AO669" s="150"/>
      <c r="AP669" s="150"/>
      <c r="AQ669" s="150"/>
      <c r="AR669" s="150"/>
      <c r="AS669" s="150"/>
      <c r="AT669" s="150"/>
      <c r="AU669" s="150"/>
      <c r="AV669" s="150"/>
      <c r="BA669" s="150"/>
      <c r="BB669" s="151"/>
      <c r="BC669" s="151"/>
      <c r="BD669" s="152"/>
    </row>
    <row r="670" spans="5:56" ht="15.75" customHeight="1" x14ac:dyDescent="0.2">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c r="AA670" s="150"/>
      <c r="AB670" s="150"/>
      <c r="AC670" s="150"/>
      <c r="AD670" s="150"/>
      <c r="AE670" s="150"/>
      <c r="AF670" s="150"/>
      <c r="AG670" s="150"/>
      <c r="AH670" s="150"/>
      <c r="AI670" s="150"/>
      <c r="AJ670" s="150"/>
      <c r="AK670" s="150"/>
      <c r="AL670" s="150"/>
      <c r="AM670" s="150"/>
      <c r="AN670" s="150"/>
      <c r="AO670" s="150"/>
      <c r="AP670" s="150"/>
      <c r="AQ670" s="150"/>
      <c r="AR670" s="150"/>
      <c r="AS670" s="150"/>
      <c r="AT670" s="150"/>
      <c r="AU670" s="150"/>
      <c r="AV670" s="150"/>
      <c r="BA670" s="150"/>
      <c r="BB670" s="151"/>
      <c r="BC670" s="151"/>
      <c r="BD670" s="152"/>
    </row>
    <row r="671" spans="5:56" ht="15.75" customHeight="1" x14ac:dyDescent="0.2">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c r="AA671" s="150"/>
      <c r="AB671" s="150"/>
      <c r="AC671" s="150"/>
      <c r="AD671" s="150"/>
      <c r="AE671" s="150"/>
      <c r="AF671" s="150"/>
      <c r="AG671" s="150"/>
      <c r="AH671" s="150"/>
      <c r="AI671" s="150"/>
      <c r="AJ671" s="150"/>
      <c r="AK671" s="150"/>
      <c r="AL671" s="150"/>
      <c r="AM671" s="150"/>
      <c r="AN671" s="150"/>
      <c r="AO671" s="150"/>
      <c r="AP671" s="150"/>
      <c r="AQ671" s="150"/>
      <c r="AR671" s="150"/>
      <c r="AS671" s="150"/>
      <c r="AT671" s="150"/>
      <c r="AU671" s="150"/>
      <c r="AV671" s="150"/>
      <c r="BA671" s="150"/>
      <c r="BB671" s="151"/>
      <c r="BC671" s="151"/>
      <c r="BD671" s="152"/>
    </row>
    <row r="672" spans="5:56" ht="15.75" customHeight="1" x14ac:dyDescent="0.2">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c r="AA672" s="150"/>
      <c r="AB672" s="150"/>
      <c r="AC672" s="150"/>
      <c r="AD672" s="150"/>
      <c r="AE672" s="150"/>
      <c r="AF672" s="150"/>
      <c r="AG672" s="150"/>
      <c r="AH672" s="150"/>
      <c r="AI672" s="150"/>
      <c r="AJ672" s="150"/>
      <c r="AK672" s="150"/>
      <c r="AL672" s="150"/>
      <c r="AM672" s="150"/>
      <c r="AN672" s="150"/>
      <c r="AO672" s="150"/>
      <c r="AP672" s="150"/>
      <c r="AQ672" s="150"/>
      <c r="AR672" s="150"/>
      <c r="AS672" s="150"/>
      <c r="AT672" s="150"/>
      <c r="AU672" s="150"/>
      <c r="AV672" s="150"/>
      <c r="BA672" s="150"/>
      <c r="BB672" s="151"/>
      <c r="BC672" s="151"/>
      <c r="BD672" s="152"/>
    </row>
    <row r="673" spans="5:56" ht="15.75" customHeight="1" x14ac:dyDescent="0.2">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c r="AA673" s="150"/>
      <c r="AB673" s="150"/>
      <c r="AC673" s="150"/>
      <c r="AD673" s="150"/>
      <c r="AE673" s="150"/>
      <c r="AF673" s="150"/>
      <c r="AG673" s="150"/>
      <c r="AH673" s="150"/>
      <c r="AI673" s="150"/>
      <c r="AJ673" s="150"/>
      <c r="AK673" s="150"/>
      <c r="AL673" s="150"/>
      <c r="AM673" s="150"/>
      <c r="AN673" s="150"/>
      <c r="AO673" s="150"/>
      <c r="AP673" s="150"/>
      <c r="AQ673" s="150"/>
      <c r="AR673" s="150"/>
      <c r="AS673" s="150"/>
      <c r="AT673" s="150"/>
      <c r="AU673" s="150"/>
      <c r="AV673" s="150"/>
      <c r="BA673" s="150"/>
      <c r="BB673" s="151"/>
      <c r="BC673" s="151"/>
      <c r="BD673" s="152"/>
    </row>
    <row r="674" spans="5:56" ht="15.75" customHeight="1" x14ac:dyDescent="0.2">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c r="AA674" s="150"/>
      <c r="AB674" s="150"/>
      <c r="AC674" s="150"/>
      <c r="AD674" s="150"/>
      <c r="AE674" s="150"/>
      <c r="AF674" s="150"/>
      <c r="AG674" s="150"/>
      <c r="AH674" s="150"/>
      <c r="AI674" s="150"/>
      <c r="AJ674" s="150"/>
      <c r="AK674" s="150"/>
      <c r="AL674" s="150"/>
      <c r="AM674" s="150"/>
      <c r="AN674" s="150"/>
      <c r="AO674" s="150"/>
      <c r="AP674" s="150"/>
      <c r="AQ674" s="150"/>
      <c r="AR674" s="150"/>
      <c r="AS674" s="150"/>
      <c r="AT674" s="150"/>
      <c r="AU674" s="150"/>
      <c r="AV674" s="150"/>
      <c r="BA674" s="150"/>
      <c r="BB674" s="151"/>
      <c r="BC674" s="151"/>
      <c r="BD674" s="152"/>
    </row>
    <row r="675" spans="5:56" ht="15.75" customHeight="1" x14ac:dyDescent="0.2">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c r="AA675" s="150"/>
      <c r="AB675" s="150"/>
      <c r="AC675" s="150"/>
      <c r="AD675" s="150"/>
      <c r="AE675" s="150"/>
      <c r="AF675" s="150"/>
      <c r="AG675" s="150"/>
      <c r="AH675" s="150"/>
      <c r="AI675" s="150"/>
      <c r="AJ675" s="150"/>
      <c r="AK675" s="150"/>
      <c r="AL675" s="150"/>
      <c r="AM675" s="150"/>
      <c r="AN675" s="150"/>
      <c r="AO675" s="150"/>
      <c r="AP675" s="150"/>
      <c r="AQ675" s="150"/>
      <c r="AR675" s="150"/>
      <c r="AS675" s="150"/>
      <c r="AT675" s="150"/>
      <c r="AU675" s="150"/>
      <c r="AV675" s="150"/>
      <c r="BA675" s="150"/>
      <c r="BB675" s="151"/>
      <c r="BC675" s="151"/>
      <c r="BD675" s="152"/>
    </row>
    <row r="676" spans="5:56" ht="15.75" customHeight="1" x14ac:dyDescent="0.2">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c r="AA676" s="150"/>
      <c r="AB676" s="150"/>
      <c r="AC676" s="150"/>
      <c r="AD676" s="150"/>
      <c r="AE676" s="150"/>
      <c r="AF676" s="150"/>
      <c r="AG676" s="150"/>
      <c r="AH676" s="150"/>
      <c r="AI676" s="150"/>
      <c r="AJ676" s="150"/>
      <c r="AK676" s="150"/>
      <c r="AL676" s="150"/>
      <c r="AM676" s="150"/>
      <c r="AN676" s="150"/>
      <c r="AO676" s="150"/>
      <c r="AP676" s="150"/>
      <c r="AQ676" s="150"/>
      <c r="AR676" s="150"/>
      <c r="AS676" s="150"/>
      <c r="AT676" s="150"/>
      <c r="AU676" s="150"/>
      <c r="AV676" s="150"/>
      <c r="BA676" s="150"/>
      <c r="BB676" s="151"/>
      <c r="BC676" s="151"/>
      <c r="BD676" s="152"/>
    </row>
    <row r="677" spans="5:56" ht="15.75" customHeight="1" x14ac:dyDescent="0.2">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c r="AA677" s="150"/>
      <c r="AB677" s="150"/>
      <c r="AC677" s="150"/>
      <c r="AD677" s="150"/>
      <c r="AE677" s="150"/>
      <c r="AF677" s="150"/>
      <c r="AG677" s="150"/>
      <c r="AH677" s="150"/>
      <c r="AI677" s="150"/>
      <c r="AJ677" s="150"/>
      <c r="AK677" s="150"/>
      <c r="AL677" s="150"/>
      <c r="AM677" s="150"/>
      <c r="AN677" s="150"/>
      <c r="AO677" s="150"/>
      <c r="AP677" s="150"/>
      <c r="AQ677" s="150"/>
      <c r="AR677" s="150"/>
      <c r="AS677" s="150"/>
      <c r="AT677" s="150"/>
      <c r="AU677" s="150"/>
      <c r="AV677" s="150"/>
      <c r="BA677" s="150"/>
      <c r="BB677" s="151"/>
      <c r="BC677" s="151"/>
      <c r="BD677" s="152"/>
    </row>
    <row r="678" spans="5:56" ht="15.75" customHeight="1" x14ac:dyDescent="0.2">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c r="AA678" s="150"/>
      <c r="AB678" s="150"/>
      <c r="AC678" s="150"/>
      <c r="AD678" s="150"/>
      <c r="AE678" s="150"/>
      <c r="AF678" s="150"/>
      <c r="AG678" s="150"/>
      <c r="AH678" s="150"/>
      <c r="AI678" s="150"/>
      <c r="AJ678" s="150"/>
      <c r="AK678" s="150"/>
      <c r="AL678" s="150"/>
      <c r="AM678" s="150"/>
      <c r="AN678" s="150"/>
      <c r="AO678" s="150"/>
      <c r="AP678" s="150"/>
      <c r="AQ678" s="150"/>
      <c r="AR678" s="150"/>
      <c r="AS678" s="150"/>
      <c r="AT678" s="150"/>
      <c r="AU678" s="150"/>
      <c r="AV678" s="150"/>
      <c r="BA678" s="150"/>
      <c r="BB678" s="151"/>
      <c r="BC678" s="151"/>
      <c r="BD678" s="152"/>
    </row>
    <row r="679" spans="5:56" ht="15.75" customHeight="1" x14ac:dyDescent="0.2">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c r="AA679" s="150"/>
      <c r="AB679" s="150"/>
      <c r="AC679" s="150"/>
      <c r="AD679" s="150"/>
      <c r="AE679" s="150"/>
      <c r="AF679" s="150"/>
      <c r="AG679" s="150"/>
      <c r="AH679" s="150"/>
      <c r="AI679" s="150"/>
      <c r="AJ679" s="150"/>
      <c r="AK679" s="150"/>
      <c r="AL679" s="150"/>
      <c r="AM679" s="150"/>
      <c r="AN679" s="150"/>
      <c r="AO679" s="150"/>
      <c r="AP679" s="150"/>
      <c r="AQ679" s="150"/>
      <c r="AR679" s="150"/>
      <c r="AS679" s="150"/>
      <c r="AT679" s="150"/>
      <c r="AU679" s="150"/>
      <c r="AV679" s="150"/>
      <c r="BA679" s="150"/>
      <c r="BB679" s="151"/>
      <c r="BC679" s="151"/>
      <c r="BD679" s="152"/>
    </row>
    <row r="680" spans="5:56" ht="15.75" customHeight="1" x14ac:dyDescent="0.2">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c r="AA680" s="150"/>
      <c r="AB680" s="150"/>
      <c r="AC680" s="150"/>
      <c r="AD680" s="150"/>
      <c r="AE680" s="150"/>
      <c r="AF680" s="150"/>
      <c r="AG680" s="150"/>
      <c r="AH680" s="150"/>
      <c r="AI680" s="150"/>
      <c r="AJ680" s="150"/>
      <c r="AK680" s="150"/>
      <c r="AL680" s="150"/>
      <c r="AM680" s="150"/>
      <c r="AN680" s="150"/>
      <c r="AO680" s="150"/>
      <c r="AP680" s="150"/>
      <c r="AQ680" s="150"/>
      <c r="AR680" s="150"/>
      <c r="AS680" s="150"/>
      <c r="AT680" s="150"/>
      <c r="AU680" s="150"/>
      <c r="AV680" s="150"/>
      <c r="BA680" s="150"/>
      <c r="BB680" s="151"/>
      <c r="BC680" s="151"/>
      <c r="BD680" s="152"/>
    </row>
    <row r="681" spans="5:56" ht="15.75" customHeight="1" x14ac:dyDescent="0.2">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c r="AA681" s="150"/>
      <c r="AB681" s="150"/>
      <c r="AC681" s="150"/>
      <c r="AD681" s="150"/>
      <c r="AE681" s="150"/>
      <c r="AF681" s="150"/>
      <c r="AG681" s="150"/>
      <c r="AH681" s="150"/>
      <c r="AI681" s="150"/>
      <c r="AJ681" s="150"/>
      <c r="AK681" s="150"/>
      <c r="AL681" s="150"/>
      <c r="AM681" s="150"/>
      <c r="AN681" s="150"/>
      <c r="AO681" s="150"/>
      <c r="AP681" s="150"/>
      <c r="AQ681" s="150"/>
      <c r="AR681" s="150"/>
      <c r="AS681" s="150"/>
      <c r="AT681" s="150"/>
      <c r="AU681" s="150"/>
      <c r="AV681" s="150"/>
      <c r="BA681" s="150"/>
      <c r="BB681" s="151"/>
      <c r="BC681" s="151"/>
      <c r="BD681" s="152"/>
    </row>
    <row r="682" spans="5:56" ht="15.75" customHeight="1" x14ac:dyDescent="0.2">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c r="AA682" s="150"/>
      <c r="AB682" s="150"/>
      <c r="AC682" s="150"/>
      <c r="AD682" s="150"/>
      <c r="AE682" s="150"/>
      <c r="AF682" s="150"/>
      <c r="AG682" s="150"/>
      <c r="AH682" s="150"/>
      <c r="AI682" s="150"/>
      <c r="AJ682" s="150"/>
      <c r="AK682" s="150"/>
      <c r="AL682" s="150"/>
      <c r="AM682" s="150"/>
      <c r="AN682" s="150"/>
      <c r="AO682" s="150"/>
      <c r="AP682" s="150"/>
      <c r="AQ682" s="150"/>
      <c r="AR682" s="150"/>
      <c r="AS682" s="150"/>
      <c r="AT682" s="150"/>
      <c r="AU682" s="150"/>
      <c r="AV682" s="150"/>
      <c r="BA682" s="150"/>
      <c r="BB682" s="151"/>
      <c r="BC682" s="151"/>
      <c r="BD682" s="152"/>
    </row>
    <row r="683" spans="5:56" ht="15.75" customHeight="1" x14ac:dyDescent="0.2">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c r="AA683" s="150"/>
      <c r="AB683" s="150"/>
      <c r="AC683" s="150"/>
      <c r="AD683" s="150"/>
      <c r="AE683" s="150"/>
      <c r="AF683" s="150"/>
      <c r="AG683" s="150"/>
      <c r="AH683" s="150"/>
      <c r="AI683" s="150"/>
      <c r="AJ683" s="150"/>
      <c r="AK683" s="150"/>
      <c r="AL683" s="150"/>
      <c r="AM683" s="150"/>
      <c r="AN683" s="150"/>
      <c r="AO683" s="150"/>
      <c r="AP683" s="150"/>
      <c r="AQ683" s="150"/>
      <c r="AR683" s="150"/>
      <c r="AS683" s="150"/>
      <c r="AT683" s="150"/>
      <c r="AU683" s="150"/>
      <c r="AV683" s="150"/>
      <c r="BA683" s="150"/>
      <c r="BB683" s="151"/>
      <c r="BC683" s="151"/>
      <c r="BD683" s="152"/>
    </row>
    <row r="684" spans="5:56" ht="15.75" customHeight="1" x14ac:dyDescent="0.2">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c r="AA684" s="150"/>
      <c r="AB684" s="150"/>
      <c r="AC684" s="150"/>
      <c r="AD684" s="150"/>
      <c r="AE684" s="150"/>
      <c r="AF684" s="150"/>
      <c r="AG684" s="150"/>
      <c r="AH684" s="150"/>
      <c r="AI684" s="150"/>
      <c r="AJ684" s="150"/>
      <c r="AK684" s="150"/>
      <c r="AL684" s="150"/>
      <c r="AM684" s="150"/>
      <c r="AN684" s="150"/>
      <c r="AO684" s="150"/>
      <c r="AP684" s="150"/>
      <c r="AQ684" s="150"/>
      <c r="AR684" s="150"/>
      <c r="AS684" s="150"/>
      <c r="AT684" s="150"/>
      <c r="AU684" s="150"/>
      <c r="AV684" s="150"/>
      <c r="BA684" s="150"/>
      <c r="BB684" s="151"/>
      <c r="BC684" s="151"/>
      <c r="BD684" s="152"/>
    </row>
    <row r="685" spans="5:56" ht="15.75" customHeight="1" x14ac:dyDescent="0.2">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c r="AA685" s="150"/>
      <c r="AB685" s="150"/>
      <c r="AC685" s="150"/>
      <c r="AD685" s="150"/>
      <c r="AE685" s="150"/>
      <c r="AF685" s="150"/>
      <c r="AG685" s="150"/>
      <c r="AH685" s="150"/>
      <c r="AI685" s="150"/>
      <c r="AJ685" s="150"/>
      <c r="AK685" s="150"/>
      <c r="AL685" s="150"/>
      <c r="AM685" s="150"/>
      <c r="AN685" s="150"/>
      <c r="AO685" s="150"/>
      <c r="AP685" s="150"/>
      <c r="AQ685" s="150"/>
      <c r="AR685" s="150"/>
      <c r="AS685" s="150"/>
      <c r="AT685" s="150"/>
      <c r="AU685" s="150"/>
      <c r="AV685" s="150"/>
      <c r="BA685" s="150"/>
      <c r="BB685" s="151"/>
      <c r="BC685" s="151"/>
      <c r="BD685" s="152"/>
    </row>
    <row r="686" spans="5:56" ht="15.75" customHeight="1" x14ac:dyDescent="0.2">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c r="AA686" s="150"/>
      <c r="AB686" s="150"/>
      <c r="AC686" s="150"/>
      <c r="AD686" s="150"/>
      <c r="AE686" s="150"/>
      <c r="AF686" s="150"/>
      <c r="AG686" s="150"/>
      <c r="AH686" s="150"/>
      <c r="AI686" s="150"/>
      <c r="AJ686" s="150"/>
      <c r="AK686" s="150"/>
      <c r="AL686" s="150"/>
      <c r="AM686" s="150"/>
      <c r="AN686" s="150"/>
      <c r="AO686" s="150"/>
      <c r="AP686" s="150"/>
      <c r="AQ686" s="150"/>
      <c r="AR686" s="150"/>
      <c r="AS686" s="150"/>
      <c r="AT686" s="150"/>
      <c r="AU686" s="150"/>
      <c r="AV686" s="150"/>
      <c r="BA686" s="150"/>
      <c r="BB686" s="151"/>
      <c r="BC686" s="151"/>
      <c r="BD686" s="152"/>
    </row>
    <row r="687" spans="5:56" ht="15.75" customHeight="1" x14ac:dyDescent="0.2">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c r="AA687" s="150"/>
      <c r="AB687" s="150"/>
      <c r="AC687" s="150"/>
      <c r="AD687" s="150"/>
      <c r="AE687" s="150"/>
      <c r="AF687" s="150"/>
      <c r="AG687" s="150"/>
      <c r="AH687" s="150"/>
      <c r="AI687" s="150"/>
      <c r="AJ687" s="150"/>
      <c r="AK687" s="150"/>
      <c r="AL687" s="150"/>
      <c r="AM687" s="150"/>
      <c r="AN687" s="150"/>
      <c r="AO687" s="150"/>
      <c r="AP687" s="150"/>
      <c r="AQ687" s="150"/>
      <c r="AR687" s="150"/>
      <c r="AS687" s="150"/>
      <c r="AT687" s="150"/>
      <c r="AU687" s="150"/>
      <c r="AV687" s="150"/>
      <c r="BA687" s="150"/>
      <c r="BB687" s="151"/>
      <c r="BC687" s="151"/>
      <c r="BD687" s="152"/>
    </row>
    <row r="688" spans="5:56" ht="15.75" customHeight="1" x14ac:dyDescent="0.2">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c r="AA688" s="150"/>
      <c r="AB688" s="150"/>
      <c r="AC688" s="150"/>
      <c r="AD688" s="150"/>
      <c r="AE688" s="150"/>
      <c r="AF688" s="150"/>
      <c r="AG688" s="150"/>
      <c r="AH688" s="150"/>
      <c r="AI688" s="150"/>
      <c r="AJ688" s="150"/>
      <c r="AK688" s="150"/>
      <c r="AL688" s="150"/>
      <c r="AM688" s="150"/>
      <c r="AN688" s="150"/>
      <c r="AO688" s="150"/>
      <c r="AP688" s="150"/>
      <c r="AQ688" s="150"/>
      <c r="AR688" s="150"/>
      <c r="AS688" s="150"/>
      <c r="AT688" s="150"/>
      <c r="AU688" s="150"/>
      <c r="AV688" s="150"/>
      <c r="BA688" s="150"/>
      <c r="BB688" s="151"/>
      <c r="BC688" s="151"/>
      <c r="BD688" s="152"/>
    </row>
    <row r="689" spans="5:56" ht="15.75" customHeight="1" x14ac:dyDescent="0.2">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c r="AA689" s="150"/>
      <c r="AB689" s="150"/>
      <c r="AC689" s="150"/>
      <c r="AD689" s="150"/>
      <c r="AE689" s="150"/>
      <c r="AF689" s="150"/>
      <c r="AG689" s="150"/>
      <c r="AH689" s="150"/>
      <c r="AI689" s="150"/>
      <c r="AJ689" s="150"/>
      <c r="AK689" s="150"/>
      <c r="AL689" s="150"/>
      <c r="AM689" s="150"/>
      <c r="AN689" s="150"/>
      <c r="AO689" s="150"/>
      <c r="AP689" s="150"/>
      <c r="AQ689" s="150"/>
      <c r="AR689" s="150"/>
      <c r="AS689" s="150"/>
      <c r="AT689" s="150"/>
      <c r="AU689" s="150"/>
      <c r="AV689" s="150"/>
      <c r="BA689" s="150"/>
      <c r="BB689" s="151"/>
      <c r="BC689" s="151"/>
      <c r="BD689" s="152"/>
    </row>
    <row r="690" spans="5:56" ht="15.75" customHeight="1" x14ac:dyDescent="0.2">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c r="AA690" s="150"/>
      <c r="AB690" s="150"/>
      <c r="AC690" s="150"/>
      <c r="AD690" s="150"/>
      <c r="AE690" s="150"/>
      <c r="AF690" s="150"/>
      <c r="AG690" s="150"/>
      <c r="AH690" s="150"/>
      <c r="AI690" s="150"/>
      <c r="AJ690" s="150"/>
      <c r="AK690" s="150"/>
      <c r="AL690" s="150"/>
      <c r="AM690" s="150"/>
      <c r="AN690" s="150"/>
      <c r="AO690" s="150"/>
      <c r="AP690" s="150"/>
      <c r="AQ690" s="150"/>
      <c r="AR690" s="150"/>
      <c r="AS690" s="150"/>
      <c r="AT690" s="150"/>
      <c r="AU690" s="150"/>
      <c r="AV690" s="150"/>
      <c r="BA690" s="150"/>
      <c r="BB690" s="151"/>
      <c r="BC690" s="151"/>
      <c r="BD690" s="152"/>
    </row>
    <row r="691" spans="5:56" ht="15.75" customHeight="1" x14ac:dyDescent="0.2">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c r="AA691" s="150"/>
      <c r="AB691" s="150"/>
      <c r="AC691" s="150"/>
      <c r="AD691" s="150"/>
      <c r="AE691" s="150"/>
      <c r="AF691" s="150"/>
      <c r="AG691" s="150"/>
      <c r="AH691" s="150"/>
      <c r="AI691" s="150"/>
      <c r="AJ691" s="150"/>
      <c r="AK691" s="150"/>
      <c r="AL691" s="150"/>
      <c r="AM691" s="150"/>
      <c r="AN691" s="150"/>
      <c r="AO691" s="150"/>
      <c r="AP691" s="150"/>
      <c r="AQ691" s="150"/>
      <c r="AR691" s="150"/>
      <c r="AS691" s="150"/>
      <c r="AT691" s="150"/>
      <c r="AU691" s="150"/>
      <c r="AV691" s="150"/>
      <c r="BA691" s="150"/>
      <c r="BB691" s="151"/>
      <c r="BC691" s="151"/>
      <c r="BD691" s="152"/>
    </row>
    <row r="692" spans="5:56" ht="15.75" customHeight="1" x14ac:dyDescent="0.2">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c r="AA692" s="150"/>
      <c r="AB692" s="150"/>
      <c r="AC692" s="150"/>
      <c r="AD692" s="150"/>
      <c r="AE692" s="150"/>
      <c r="AF692" s="150"/>
      <c r="AG692" s="150"/>
      <c r="AH692" s="150"/>
      <c r="AI692" s="150"/>
      <c r="AJ692" s="150"/>
      <c r="AK692" s="150"/>
      <c r="AL692" s="150"/>
      <c r="AM692" s="150"/>
      <c r="AN692" s="150"/>
      <c r="AO692" s="150"/>
      <c r="AP692" s="150"/>
      <c r="AQ692" s="150"/>
      <c r="AR692" s="150"/>
      <c r="AS692" s="150"/>
      <c r="AT692" s="150"/>
      <c r="AU692" s="150"/>
      <c r="AV692" s="150"/>
      <c r="BA692" s="150"/>
      <c r="BB692" s="151"/>
      <c r="BC692" s="151"/>
      <c r="BD692" s="152"/>
    </row>
    <row r="693" spans="5:56" ht="15.75" customHeight="1" x14ac:dyDescent="0.2">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c r="AA693" s="150"/>
      <c r="AB693" s="150"/>
      <c r="AC693" s="150"/>
      <c r="AD693" s="150"/>
      <c r="AE693" s="150"/>
      <c r="AF693" s="150"/>
      <c r="AG693" s="150"/>
      <c r="AH693" s="150"/>
      <c r="AI693" s="150"/>
      <c r="AJ693" s="150"/>
      <c r="AK693" s="150"/>
      <c r="AL693" s="150"/>
      <c r="AM693" s="150"/>
      <c r="AN693" s="150"/>
      <c r="AO693" s="150"/>
      <c r="AP693" s="150"/>
      <c r="AQ693" s="150"/>
      <c r="AR693" s="150"/>
      <c r="AS693" s="150"/>
      <c r="AT693" s="150"/>
      <c r="AU693" s="150"/>
      <c r="AV693" s="150"/>
      <c r="BA693" s="150"/>
      <c r="BB693" s="151"/>
      <c r="BC693" s="151"/>
      <c r="BD693" s="152"/>
    </row>
    <row r="694" spans="5:56" ht="15.75" customHeight="1" x14ac:dyDescent="0.2">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c r="AA694" s="150"/>
      <c r="AB694" s="150"/>
      <c r="AC694" s="150"/>
      <c r="AD694" s="150"/>
      <c r="AE694" s="150"/>
      <c r="AF694" s="150"/>
      <c r="AG694" s="150"/>
      <c r="AH694" s="150"/>
      <c r="AI694" s="150"/>
      <c r="AJ694" s="150"/>
      <c r="AK694" s="150"/>
      <c r="AL694" s="150"/>
      <c r="AM694" s="150"/>
      <c r="AN694" s="150"/>
      <c r="AO694" s="150"/>
      <c r="AP694" s="150"/>
      <c r="AQ694" s="150"/>
      <c r="AR694" s="150"/>
      <c r="AS694" s="150"/>
      <c r="AT694" s="150"/>
      <c r="AU694" s="150"/>
      <c r="AV694" s="150"/>
      <c r="BA694" s="150"/>
      <c r="BB694" s="151"/>
      <c r="BC694" s="151"/>
      <c r="BD694" s="152"/>
    </row>
    <row r="695" spans="5:56" ht="15.75" customHeight="1" x14ac:dyDescent="0.2">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c r="AA695" s="150"/>
      <c r="AB695" s="150"/>
      <c r="AC695" s="150"/>
      <c r="AD695" s="150"/>
      <c r="AE695" s="150"/>
      <c r="AF695" s="150"/>
      <c r="AG695" s="150"/>
      <c r="AH695" s="150"/>
      <c r="AI695" s="150"/>
      <c r="AJ695" s="150"/>
      <c r="AK695" s="150"/>
      <c r="AL695" s="150"/>
      <c r="AM695" s="150"/>
      <c r="AN695" s="150"/>
      <c r="AO695" s="150"/>
      <c r="AP695" s="150"/>
      <c r="AQ695" s="150"/>
      <c r="AR695" s="150"/>
      <c r="AS695" s="150"/>
      <c r="AT695" s="150"/>
      <c r="AU695" s="150"/>
      <c r="AV695" s="150"/>
      <c r="BA695" s="150"/>
      <c r="BB695" s="151"/>
      <c r="BC695" s="151"/>
      <c r="BD695" s="152"/>
    </row>
    <row r="696" spans="5:56" ht="15.75" customHeight="1" x14ac:dyDescent="0.2">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c r="AA696" s="150"/>
      <c r="AB696" s="150"/>
      <c r="AC696" s="150"/>
      <c r="AD696" s="150"/>
      <c r="AE696" s="150"/>
      <c r="AF696" s="150"/>
      <c r="AG696" s="150"/>
      <c r="AH696" s="150"/>
      <c r="AI696" s="150"/>
      <c r="AJ696" s="150"/>
      <c r="AK696" s="150"/>
      <c r="AL696" s="150"/>
      <c r="AM696" s="150"/>
      <c r="AN696" s="150"/>
      <c r="AO696" s="150"/>
      <c r="AP696" s="150"/>
      <c r="AQ696" s="150"/>
      <c r="AR696" s="150"/>
      <c r="AS696" s="150"/>
      <c r="AT696" s="150"/>
      <c r="AU696" s="150"/>
      <c r="AV696" s="150"/>
      <c r="BA696" s="150"/>
      <c r="BB696" s="151"/>
      <c r="BC696" s="151"/>
      <c r="BD696" s="152"/>
    </row>
    <row r="697" spans="5:56" ht="15.75" customHeight="1" x14ac:dyDescent="0.2">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c r="AA697" s="150"/>
      <c r="AB697" s="150"/>
      <c r="AC697" s="150"/>
      <c r="AD697" s="150"/>
      <c r="AE697" s="150"/>
      <c r="AF697" s="150"/>
      <c r="AG697" s="150"/>
      <c r="AH697" s="150"/>
      <c r="AI697" s="150"/>
      <c r="AJ697" s="150"/>
      <c r="AK697" s="150"/>
      <c r="AL697" s="150"/>
      <c r="AM697" s="150"/>
      <c r="AN697" s="150"/>
      <c r="AO697" s="150"/>
      <c r="AP697" s="150"/>
      <c r="AQ697" s="150"/>
      <c r="AR697" s="150"/>
      <c r="AS697" s="150"/>
      <c r="AT697" s="150"/>
      <c r="AU697" s="150"/>
      <c r="AV697" s="150"/>
      <c r="BA697" s="150"/>
      <c r="BB697" s="151"/>
      <c r="BC697" s="151"/>
      <c r="BD697" s="152"/>
    </row>
    <row r="698" spans="5:56" ht="15.75" customHeight="1" x14ac:dyDescent="0.2">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c r="AA698" s="150"/>
      <c r="AB698" s="150"/>
      <c r="AC698" s="150"/>
      <c r="AD698" s="150"/>
      <c r="AE698" s="150"/>
      <c r="AF698" s="150"/>
      <c r="AG698" s="150"/>
      <c r="AH698" s="150"/>
      <c r="AI698" s="150"/>
      <c r="AJ698" s="150"/>
      <c r="AK698" s="150"/>
      <c r="AL698" s="150"/>
      <c r="AM698" s="150"/>
      <c r="AN698" s="150"/>
      <c r="AO698" s="150"/>
      <c r="AP698" s="150"/>
      <c r="AQ698" s="150"/>
      <c r="AR698" s="150"/>
      <c r="AS698" s="150"/>
      <c r="AT698" s="150"/>
      <c r="AU698" s="150"/>
      <c r="AV698" s="150"/>
      <c r="BA698" s="150"/>
      <c r="BB698" s="151"/>
      <c r="BC698" s="151"/>
      <c r="BD698" s="152"/>
    </row>
    <row r="699" spans="5:56" ht="15.75" customHeight="1" x14ac:dyDescent="0.2">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c r="AA699" s="150"/>
      <c r="AB699" s="150"/>
      <c r="AC699" s="150"/>
      <c r="AD699" s="150"/>
      <c r="AE699" s="150"/>
      <c r="AF699" s="150"/>
      <c r="AG699" s="150"/>
      <c r="AH699" s="150"/>
      <c r="AI699" s="150"/>
      <c r="AJ699" s="150"/>
      <c r="AK699" s="150"/>
      <c r="AL699" s="150"/>
      <c r="AM699" s="150"/>
      <c r="AN699" s="150"/>
      <c r="AO699" s="150"/>
      <c r="AP699" s="150"/>
      <c r="AQ699" s="150"/>
      <c r="AR699" s="150"/>
      <c r="AS699" s="150"/>
      <c r="AT699" s="150"/>
      <c r="AU699" s="150"/>
      <c r="AV699" s="150"/>
      <c r="BA699" s="150"/>
      <c r="BB699" s="151"/>
      <c r="BC699" s="151"/>
      <c r="BD699" s="152"/>
    </row>
    <row r="700" spans="5:56" ht="15.75" customHeight="1" x14ac:dyDescent="0.2">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c r="AA700" s="150"/>
      <c r="AB700" s="150"/>
      <c r="AC700" s="150"/>
      <c r="AD700" s="150"/>
      <c r="AE700" s="150"/>
      <c r="AF700" s="150"/>
      <c r="AG700" s="150"/>
      <c r="AH700" s="150"/>
      <c r="AI700" s="150"/>
      <c r="AJ700" s="150"/>
      <c r="AK700" s="150"/>
      <c r="AL700" s="150"/>
      <c r="AM700" s="150"/>
      <c r="AN700" s="150"/>
      <c r="AO700" s="150"/>
      <c r="AP700" s="150"/>
      <c r="AQ700" s="150"/>
      <c r="AR700" s="150"/>
      <c r="AS700" s="150"/>
      <c r="AT700" s="150"/>
      <c r="AU700" s="150"/>
      <c r="AV700" s="150"/>
      <c r="BA700" s="150"/>
      <c r="BB700" s="151"/>
      <c r="BC700" s="151"/>
      <c r="BD700" s="152"/>
    </row>
    <row r="701" spans="5:56" ht="15.75" customHeight="1" x14ac:dyDescent="0.2">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c r="AA701" s="150"/>
      <c r="AB701" s="150"/>
      <c r="AC701" s="150"/>
      <c r="AD701" s="150"/>
      <c r="AE701" s="150"/>
      <c r="AF701" s="150"/>
      <c r="AG701" s="150"/>
      <c r="AH701" s="150"/>
      <c r="AI701" s="150"/>
      <c r="AJ701" s="150"/>
      <c r="AK701" s="150"/>
      <c r="AL701" s="150"/>
      <c r="AM701" s="150"/>
      <c r="AN701" s="150"/>
      <c r="AO701" s="150"/>
      <c r="AP701" s="150"/>
      <c r="AQ701" s="150"/>
      <c r="AR701" s="150"/>
      <c r="AS701" s="150"/>
      <c r="AT701" s="150"/>
      <c r="AU701" s="150"/>
      <c r="AV701" s="150"/>
      <c r="BA701" s="150"/>
      <c r="BB701" s="151"/>
      <c r="BC701" s="151"/>
      <c r="BD701" s="152"/>
    </row>
    <row r="702" spans="5:56" ht="15.75" customHeight="1" x14ac:dyDescent="0.2">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c r="AA702" s="150"/>
      <c r="AB702" s="150"/>
      <c r="AC702" s="150"/>
      <c r="AD702" s="150"/>
      <c r="AE702" s="150"/>
      <c r="AF702" s="150"/>
      <c r="AG702" s="150"/>
      <c r="AH702" s="150"/>
      <c r="AI702" s="150"/>
      <c r="AJ702" s="150"/>
      <c r="AK702" s="150"/>
      <c r="AL702" s="150"/>
      <c r="AM702" s="150"/>
      <c r="AN702" s="150"/>
      <c r="AO702" s="150"/>
      <c r="AP702" s="150"/>
      <c r="AQ702" s="150"/>
      <c r="AR702" s="150"/>
      <c r="AS702" s="150"/>
      <c r="AT702" s="150"/>
      <c r="AU702" s="150"/>
      <c r="AV702" s="150"/>
      <c r="BA702" s="150"/>
      <c r="BB702" s="151"/>
      <c r="BC702" s="151"/>
      <c r="BD702" s="152"/>
    </row>
    <row r="703" spans="5:56" ht="15.75" customHeight="1" x14ac:dyDescent="0.2">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c r="AA703" s="150"/>
      <c r="AB703" s="150"/>
      <c r="AC703" s="150"/>
      <c r="AD703" s="150"/>
      <c r="AE703" s="150"/>
      <c r="AF703" s="150"/>
      <c r="AG703" s="150"/>
      <c r="AH703" s="150"/>
      <c r="AI703" s="150"/>
      <c r="AJ703" s="150"/>
      <c r="AK703" s="150"/>
      <c r="AL703" s="150"/>
      <c r="AM703" s="150"/>
      <c r="AN703" s="150"/>
      <c r="AO703" s="150"/>
      <c r="AP703" s="150"/>
      <c r="AQ703" s="150"/>
      <c r="AR703" s="150"/>
      <c r="AS703" s="150"/>
      <c r="AT703" s="150"/>
      <c r="AU703" s="150"/>
      <c r="AV703" s="150"/>
      <c r="BA703" s="150"/>
      <c r="BB703" s="151"/>
      <c r="BC703" s="151"/>
      <c r="BD703" s="152"/>
    </row>
    <row r="704" spans="5:56" ht="15.75" customHeight="1" x14ac:dyDescent="0.2">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c r="AA704" s="150"/>
      <c r="AB704" s="150"/>
      <c r="AC704" s="150"/>
      <c r="AD704" s="150"/>
      <c r="AE704" s="150"/>
      <c r="AF704" s="150"/>
      <c r="AG704" s="150"/>
      <c r="AH704" s="150"/>
      <c r="AI704" s="150"/>
      <c r="AJ704" s="150"/>
      <c r="AK704" s="150"/>
      <c r="AL704" s="150"/>
      <c r="AM704" s="150"/>
      <c r="AN704" s="150"/>
      <c r="AO704" s="150"/>
      <c r="AP704" s="150"/>
      <c r="AQ704" s="150"/>
      <c r="AR704" s="150"/>
      <c r="AS704" s="150"/>
      <c r="AT704" s="150"/>
      <c r="AU704" s="150"/>
      <c r="AV704" s="150"/>
      <c r="BA704" s="150"/>
      <c r="BB704" s="151"/>
      <c r="BC704" s="151"/>
      <c r="BD704" s="152"/>
    </row>
    <row r="705" spans="5:56" ht="15.75" customHeight="1" x14ac:dyDescent="0.2">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c r="AA705" s="150"/>
      <c r="AB705" s="150"/>
      <c r="AC705" s="150"/>
      <c r="AD705" s="150"/>
      <c r="AE705" s="150"/>
      <c r="AF705" s="150"/>
      <c r="AG705" s="150"/>
      <c r="AH705" s="150"/>
      <c r="AI705" s="150"/>
      <c r="AJ705" s="150"/>
      <c r="AK705" s="150"/>
      <c r="AL705" s="150"/>
      <c r="AM705" s="150"/>
      <c r="AN705" s="150"/>
      <c r="AO705" s="150"/>
      <c r="AP705" s="150"/>
      <c r="AQ705" s="150"/>
      <c r="AR705" s="150"/>
      <c r="AS705" s="150"/>
      <c r="AT705" s="150"/>
      <c r="AU705" s="150"/>
      <c r="AV705" s="150"/>
      <c r="BA705" s="150"/>
      <c r="BB705" s="151"/>
      <c r="BC705" s="151"/>
      <c r="BD705" s="152"/>
    </row>
    <row r="706" spans="5:56" ht="15.75" customHeight="1" x14ac:dyDescent="0.2">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c r="AA706" s="150"/>
      <c r="AB706" s="150"/>
      <c r="AC706" s="150"/>
      <c r="AD706" s="150"/>
      <c r="AE706" s="150"/>
      <c r="AF706" s="150"/>
      <c r="AG706" s="150"/>
      <c r="AH706" s="150"/>
      <c r="AI706" s="150"/>
      <c r="AJ706" s="150"/>
      <c r="AK706" s="150"/>
      <c r="AL706" s="150"/>
      <c r="AM706" s="150"/>
      <c r="AN706" s="150"/>
      <c r="AO706" s="150"/>
      <c r="AP706" s="150"/>
      <c r="AQ706" s="150"/>
      <c r="AR706" s="150"/>
      <c r="AS706" s="150"/>
      <c r="AT706" s="150"/>
      <c r="AU706" s="150"/>
      <c r="AV706" s="150"/>
      <c r="BA706" s="150"/>
      <c r="BB706" s="151"/>
      <c r="BC706" s="151"/>
      <c r="BD706" s="152"/>
    </row>
    <row r="707" spans="5:56" ht="15.75" customHeight="1" x14ac:dyDescent="0.2">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c r="AA707" s="150"/>
      <c r="AB707" s="150"/>
      <c r="AC707" s="150"/>
      <c r="AD707" s="150"/>
      <c r="AE707" s="150"/>
      <c r="AF707" s="150"/>
      <c r="AG707" s="150"/>
      <c r="AH707" s="150"/>
      <c r="AI707" s="150"/>
      <c r="AJ707" s="150"/>
      <c r="AK707" s="150"/>
      <c r="AL707" s="150"/>
      <c r="AM707" s="150"/>
      <c r="AN707" s="150"/>
      <c r="AO707" s="150"/>
      <c r="AP707" s="150"/>
      <c r="AQ707" s="150"/>
      <c r="AR707" s="150"/>
      <c r="AS707" s="150"/>
      <c r="AT707" s="150"/>
      <c r="AU707" s="150"/>
      <c r="AV707" s="150"/>
      <c r="BA707" s="150"/>
      <c r="BB707" s="151"/>
      <c r="BC707" s="151"/>
      <c r="BD707" s="152"/>
    </row>
    <row r="708" spans="5:56" ht="15.75" customHeight="1" x14ac:dyDescent="0.2">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c r="AA708" s="150"/>
      <c r="AB708" s="150"/>
      <c r="AC708" s="150"/>
      <c r="AD708" s="150"/>
      <c r="AE708" s="150"/>
      <c r="AF708" s="150"/>
      <c r="AG708" s="150"/>
      <c r="AH708" s="150"/>
      <c r="AI708" s="150"/>
      <c r="AJ708" s="150"/>
      <c r="AK708" s="150"/>
      <c r="AL708" s="150"/>
      <c r="AM708" s="150"/>
      <c r="AN708" s="150"/>
      <c r="AO708" s="150"/>
      <c r="AP708" s="150"/>
      <c r="AQ708" s="150"/>
      <c r="AR708" s="150"/>
      <c r="AS708" s="150"/>
      <c r="AT708" s="150"/>
      <c r="AU708" s="150"/>
      <c r="AV708" s="150"/>
      <c r="BA708" s="150"/>
      <c r="BB708" s="151"/>
      <c r="BC708" s="151"/>
      <c r="BD708" s="152"/>
    </row>
    <row r="709" spans="5:56" ht="15.75" customHeight="1" x14ac:dyDescent="0.2">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c r="AA709" s="150"/>
      <c r="AB709" s="150"/>
      <c r="AC709" s="150"/>
      <c r="AD709" s="150"/>
      <c r="AE709" s="150"/>
      <c r="AF709" s="150"/>
      <c r="AG709" s="150"/>
      <c r="AH709" s="150"/>
      <c r="AI709" s="150"/>
      <c r="AJ709" s="150"/>
      <c r="AK709" s="150"/>
      <c r="AL709" s="150"/>
      <c r="AM709" s="150"/>
      <c r="AN709" s="150"/>
      <c r="AO709" s="150"/>
      <c r="AP709" s="150"/>
      <c r="AQ709" s="150"/>
      <c r="AR709" s="150"/>
      <c r="AS709" s="150"/>
      <c r="AT709" s="150"/>
      <c r="AU709" s="150"/>
      <c r="AV709" s="150"/>
      <c r="BA709" s="150"/>
      <c r="BB709" s="151"/>
      <c r="BC709" s="151"/>
      <c r="BD709" s="152"/>
    </row>
    <row r="710" spans="5:56" ht="15.75" customHeight="1" x14ac:dyDescent="0.2">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c r="AA710" s="150"/>
      <c r="AB710" s="150"/>
      <c r="AC710" s="150"/>
      <c r="AD710" s="150"/>
      <c r="AE710" s="150"/>
      <c r="AF710" s="150"/>
      <c r="AG710" s="150"/>
      <c r="AH710" s="150"/>
      <c r="AI710" s="150"/>
      <c r="AJ710" s="150"/>
      <c r="AK710" s="150"/>
      <c r="AL710" s="150"/>
      <c r="AM710" s="150"/>
      <c r="AN710" s="150"/>
      <c r="AO710" s="150"/>
      <c r="AP710" s="150"/>
      <c r="AQ710" s="150"/>
      <c r="AR710" s="150"/>
      <c r="AS710" s="150"/>
      <c r="AT710" s="150"/>
      <c r="AU710" s="150"/>
      <c r="AV710" s="150"/>
      <c r="BA710" s="150"/>
      <c r="BB710" s="151"/>
      <c r="BC710" s="151"/>
      <c r="BD710" s="152"/>
    </row>
    <row r="711" spans="5:56" ht="15.75" customHeight="1" x14ac:dyDescent="0.2">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c r="AA711" s="150"/>
      <c r="AB711" s="150"/>
      <c r="AC711" s="150"/>
      <c r="AD711" s="150"/>
      <c r="AE711" s="150"/>
      <c r="AF711" s="150"/>
      <c r="AG711" s="150"/>
      <c r="AH711" s="150"/>
      <c r="AI711" s="150"/>
      <c r="AJ711" s="150"/>
      <c r="AK711" s="150"/>
      <c r="AL711" s="150"/>
      <c r="AM711" s="150"/>
      <c r="AN711" s="150"/>
      <c r="AO711" s="150"/>
      <c r="AP711" s="150"/>
      <c r="AQ711" s="150"/>
      <c r="AR711" s="150"/>
      <c r="AS711" s="150"/>
      <c r="AT711" s="150"/>
      <c r="AU711" s="150"/>
      <c r="AV711" s="150"/>
      <c r="BA711" s="150"/>
      <c r="BB711" s="151"/>
      <c r="BC711" s="151"/>
      <c r="BD711" s="152"/>
    </row>
    <row r="712" spans="5:56" ht="15.75" customHeight="1" x14ac:dyDescent="0.2">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c r="AA712" s="150"/>
      <c r="AB712" s="150"/>
      <c r="AC712" s="150"/>
      <c r="AD712" s="150"/>
      <c r="AE712" s="150"/>
      <c r="AF712" s="150"/>
      <c r="AG712" s="150"/>
      <c r="AH712" s="150"/>
      <c r="AI712" s="150"/>
      <c r="AJ712" s="150"/>
      <c r="AK712" s="150"/>
      <c r="AL712" s="150"/>
      <c r="AM712" s="150"/>
      <c r="AN712" s="150"/>
      <c r="AO712" s="150"/>
      <c r="AP712" s="150"/>
      <c r="AQ712" s="150"/>
      <c r="AR712" s="150"/>
      <c r="AS712" s="150"/>
      <c r="AT712" s="150"/>
      <c r="AU712" s="150"/>
      <c r="AV712" s="150"/>
      <c r="BA712" s="150"/>
      <c r="BB712" s="151"/>
      <c r="BC712" s="151"/>
      <c r="BD712" s="152"/>
    </row>
    <row r="713" spans="5:56" ht="15.75" customHeight="1" x14ac:dyDescent="0.2">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c r="AA713" s="150"/>
      <c r="AB713" s="150"/>
      <c r="AC713" s="150"/>
      <c r="AD713" s="150"/>
      <c r="AE713" s="150"/>
      <c r="AF713" s="150"/>
      <c r="AG713" s="150"/>
      <c r="AH713" s="150"/>
      <c r="AI713" s="150"/>
      <c r="AJ713" s="150"/>
      <c r="AK713" s="150"/>
      <c r="AL713" s="150"/>
      <c r="AM713" s="150"/>
      <c r="AN713" s="150"/>
      <c r="AO713" s="150"/>
      <c r="AP713" s="150"/>
      <c r="AQ713" s="150"/>
      <c r="AR713" s="150"/>
      <c r="AS713" s="150"/>
      <c r="AT713" s="150"/>
      <c r="AU713" s="150"/>
      <c r="AV713" s="150"/>
      <c r="BA713" s="150"/>
      <c r="BB713" s="151"/>
      <c r="BC713" s="151"/>
      <c r="BD713" s="152"/>
    </row>
    <row r="714" spans="5:56" ht="15.75" customHeight="1" x14ac:dyDescent="0.2">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c r="AA714" s="150"/>
      <c r="AB714" s="150"/>
      <c r="AC714" s="150"/>
      <c r="AD714" s="150"/>
      <c r="AE714" s="150"/>
      <c r="AF714" s="150"/>
      <c r="AG714" s="150"/>
      <c r="AH714" s="150"/>
      <c r="AI714" s="150"/>
      <c r="AJ714" s="150"/>
      <c r="AK714" s="150"/>
      <c r="AL714" s="150"/>
      <c r="AM714" s="150"/>
      <c r="AN714" s="150"/>
      <c r="AO714" s="150"/>
      <c r="AP714" s="150"/>
      <c r="AQ714" s="150"/>
      <c r="AR714" s="150"/>
      <c r="AS714" s="150"/>
      <c r="AT714" s="150"/>
      <c r="AU714" s="150"/>
      <c r="AV714" s="150"/>
      <c r="BA714" s="150"/>
      <c r="BB714" s="151"/>
      <c r="BC714" s="151"/>
      <c r="BD714" s="152"/>
    </row>
    <row r="715" spans="5:56" ht="15.75" customHeight="1" x14ac:dyDescent="0.2">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c r="AA715" s="150"/>
      <c r="AB715" s="150"/>
      <c r="AC715" s="150"/>
      <c r="AD715" s="150"/>
      <c r="AE715" s="150"/>
      <c r="AF715" s="150"/>
      <c r="AG715" s="150"/>
      <c r="AH715" s="150"/>
      <c r="AI715" s="150"/>
      <c r="AJ715" s="150"/>
      <c r="AK715" s="150"/>
      <c r="AL715" s="150"/>
      <c r="AM715" s="150"/>
      <c r="AN715" s="150"/>
      <c r="AO715" s="150"/>
      <c r="AP715" s="150"/>
      <c r="AQ715" s="150"/>
      <c r="AR715" s="150"/>
      <c r="AS715" s="150"/>
      <c r="AT715" s="150"/>
      <c r="AU715" s="150"/>
      <c r="AV715" s="150"/>
      <c r="BA715" s="150"/>
      <c r="BB715" s="151"/>
      <c r="BC715" s="151"/>
      <c r="BD715" s="152"/>
    </row>
    <row r="716" spans="5:56" ht="15.75" customHeight="1" x14ac:dyDescent="0.2">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c r="AA716" s="150"/>
      <c r="AB716" s="150"/>
      <c r="AC716" s="150"/>
      <c r="AD716" s="150"/>
      <c r="AE716" s="150"/>
      <c r="AF716" s="150"/>
      <c r="AG716" s="150"/>
      <c r="AH716" s="150"/>
      <c r="AI716" s="150"/>
      <c r="AJ716" s="150"/>
      <c r="AK716" s="150"/>
      <c r="AL716" s="150"/>
      <c r="AM716" s="150"/>
      <c r="AN716" s="150"/>
      <c r="AO716" s="150"/>
      <c r="AP716" s="150"/>
      <c r="AQ716" s="150"/>
      <c r="AR716" s="150"/>
      <c r="AS716" s="150"/>
      <c r="AT716" s="150"/>
      <c r="AU716" s="150"/>
      <c r="AV716" s="150"/>
      <c r="BA716" s="150"/>
      <c r="BB716" s="151"/>
      <c r="BC716" s="151"/>
      <c r="BD716" s="152"/>
    </row>
    <row r="717" spans="5:56" ht="15.75" customHeight="1" x14ac:dyDescent="0.2">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c r="AA717" s="150"/>
      <c r="AB717" s="150"/>
      <c r="AC717" s="150"/>
      <c r="AD717" s="150"/>
      <c r="AE717" s="150"/>
      <c r="AF717" s="150"/>
      <c r="AG717" s="150"/>
      <c r="AH717" s="150"/>
      <c r="AI717" s="150"/>
      <c r="AJ717" s="150"/>
      <c r="AK717" s="150"/>
      <c r="AL717" s="150"/>
      <c r="AM717" s="150"/>
      <c r="AN717" s="150"/>
      <c r="AO717" s="150"/>
      <c r="AP717" s="150"/>
      <c r="AQ717" s="150"/>
      <c r="AR717" s="150"/>
      <c r="AS717" s="150"/>
      <c r="AT717" s="150"/>
      <c r="AU717" s="150"/>
      <c r="AV717" s="150"/>
      <c r="BA717" s="150"/>
      <c r="BB717" s="151"/>
      <c r="BC717" s="151"/>
      <c r="BD717" s="152"/>
    </row>
    <row r="718" spans="5:56" ht="15.75" customHeight="1" x14ac:dyDescent="0.2">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c r="AA718" s="150"/>
      <c r="AB718" s="150"/>
      <c r="AC718" s="150"/>
      <c r="AD718" s="150"/>
      <c r="AE718" s="150"/>
      <c r="AF718" s="150"/>
      <c r="AG718" s="150"/>
      <c r="AH718" s="150"/>
      <c r="AI718" s="150"/>
      <c r="AJ718" s="150"/>
      <c r="AK718" s="150"/>
      <c r="AL718" s="150"/>
      <c r="AM718" s="150"/>
      <c r="AN718" s="150"/>
      <c r="AO718" s="150"/>
      <c r="AP718" s="150"/>
      <c r="AQ718" s="150"/>
      <c r="AR718" s="150"/>
      <c r="AS718" s="150"/>
      <c r="AT718" s="150"/>
      <c r="AU718" s="150"/>
      <c r="AV718" s="150"/>
      <c r="BA718" s="150"/>
      <c r="BB718" s="151"/>
      <c r="BC718" s="151"/>
      <c r="BD718" s="152"/>
    </row>
    <row r="719" spans="5:56" ht="15.75" customHeight="1" x14ac:dyDescent="0.2">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c r="AA719" s="150"/>
      <c r="AB719" s="150"/>
      <c r="AC719" s="150"/>
      <c r="AD719" s="150"/>
      <c r="AE719" s="150"/>
      <c r="AF719" s="150"/>
      <c r="AG719" s="150"/>
      <c r="AH719" s="150"/>
      <c r="AI719" s="150"/>
      <c r="AJ719" s="150"/>
      <c r="AK719" s="150"/>
      <c r="AL719" s="150"/>
      <c r="AM719" s="150"/>
      <c r="AN719" s="150"/>
      <c r="AO719" s="150"/>
      <c r="AP719" s="150"/>
      <c r="AQ719" s="150"/>
      <c r="AR719" s="150"/>
      <c r="AS719" s="150"/>
      <c r="AT719" s="150"/>
      <c r="AU719" s="150"/>
      <c r="AV719" s="150"/>
      <c r="BA719" s="150"/>
      <c r="BB719" s="151"/>
      <c r="BC719" s="151"/>
      <c r="BD719" s="152"/>
    </row>
    <row r="720" spans="5:56" ht="15.75" customHeight="1" x14ac:dyDescent="0.2">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c r="AA720" s="150"/>
      <c r="AB720" s="150"/>
      <c r="AC720" s="150"/>
      <c r="AD720" s="150"/>
      <c r="AE720" s="150"/>
      <c r="AF720" s="150"/>
      <c r="AG720" s="150"/>
      <c r="AH720" s="150"/>
      <c r="AI720" s="150"/>
      <c r="AJ720" s="150"/>
      <c r="AK720" s="150"/>
      <c r="AL720" s="150"/>
      <c r="AM720" s="150"/>
      <c r="AN720" s="150"/>
      <c r="AO720" s="150"/>
      <c r="AP720" s="150"/>
      <c r="AQ720" s="150"/>
      <c r="AR720" s="150"/>
      <c r="AS720" s="150"/>
      <c r="AT720" s="150"/>
      <c r="AU720" s="150"/>
      <c r="AV720" s="150"/>
      <c r="BA720" s="150"/>
      <c r="BB720" s="151"/>
      <c r="BC720" s="151"/>
      <c r="BD720" s="152"/>
    </row>
    <row r="721" spans="5:56" ht="15.75" customHeight="1" x14ac:dyDescent="0.2">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c r="AA721" s="150"/>
      <c r="AB721" s="150"/>
      <c r="AC721" s="150"/>
      <c r="AD721" s="150"/>
      <c r="AE721" s="150"/>
      <c r="AF721" s="150"/>
      <c r="AG721" s="150"/>
      <c r="AH721" s="150"/>
      <c r="AI721" s="150"/>
      <c r="AJ721" s="150"/>
      <c r="AK721" s="150"/>
      <c r="AL721" s="150"/>
      <c r="AM721" s="150"/>
      <c r="AN721" s="150"/>
      <c r="AO721" s="150"/>
      <c r="AP721" s="150"/>
      <c r="AQ721" s="150"/>
      <c r="AR721" s="150"/>
      <c r="AS721" s="150"/>
      <c r="AT721" s="150"/>
      <c r="AU721" s="150"/>
      <c r="AV721" s="150"/>
      <c r="BA721" s="150"/>
      <c r="BB721" s="151"/>
      <c r="BC721" s="151"/>
      <c r="BD721" s="152"/>
    </row>
    <row r="722" spans="5:56" ht="15.75" customHeight="1" x14ac:dyDescent="0.2">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c r="AA722" s="150"/>
      <c r="AB722" s="150"/>
      <c r="AC722" s="150"/>
      <c r="AD722" s="150"/>
      <c r="AE722" s="150"/>
      <c r="AF722" s="150"/>
      <c r="AG722" s="150"/>
      <c r="AH722" s="150"/>
      <c r="AI722" s="150"/>
      <c r="AJ722" s="150"/>
      <c r="AK722" s="150"/>
      <c r="AL722" s="150"/>
      <c r="AM722" s="150"/>
      <c r="AN722" s="150"/>
      <c r="AO722" s="150"/>
      <c r="AP722" s="150"/>
      <c r="AQ722" s="150"/>
      <c r="AR722" s="150"/>
      <c r="AS722" s="150"/>
      <c r="AT722" s="150"/>
      <c r="AU722" s="150"/>
      <c r="AV722" s="150"/>
      <c r="BA722" s="150"/>
      <c r="BB722" s="151"/>
      <c r="BC722" s="151"/>
      <c r="BD722" s="152"/>
    </row>
    <row r="723" spans="5:56" ht="15.75" customHeight="1" x14ac:dyDescent="0.2">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c r="AA723" s="150"/>
      <c r="AB723" s="150"/>
      <c r="AC723" s="150"/>
      <c r="AD723" s="150"/>
      <c r="AE723" s="150"/>
      <c r="AF723" s="150"/>
      <c r="AG723" s="150"/>
      <c r="AH723" s="150"/>
      <c r="AI723" s="150"/>
      <c r="AJ723" s="150"/>
      <c r="AK723" s="150"/>
      <c r="AL723" s="150"/>
      <c r="AM723" s="150"/>
      <c r="AN723" s="150"/>
      <c r="AO723" s="150"/>
      <c r="AP723" s="150"/>
      <c r="AQ723" s="150"/>
      <c r="AR723" s="150"/>
      <c r="AS723" s="150"/>
      <c r="AT723" s="150"/>
      <c r="AU723" s="150"/>
      <c r="AV723" s="150"/>
      <c r="BA723" s="150"/>
      <c r="BB723" s="151"/>
      <c r="BC723" s="151"/>
      <c r="BD723" s="152"/>
    </row>
    <row r="724" spans="5:56" ht="15.75" customHeight="1" x14ac:dyDescent="0.2">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c r="AA724" s="150"/>
      <c r="AB724" s="150"/>
      <c r="AC724" s="150"/>
      <c r="AD724" s="150"/>
      <c r="AE724" s="150"/>
      <c r="AF724" s="150"/>
      <c r="AG724" s="150"/>
      <c r="AH724" s="150"/>
      <c r="AI724" s="150"/>
      <c r="AJ724" s="150"/>
      <c r="AK724" s="150"/>
      <c r="AL724" s="150"/>
      <c r="AM724" s="150"/>
      <c r="AN724" s="150"/>
      <c r="AO724" s="150"/>
      <c r="AP724" s="150"/>
      <c r="AQ724" s="150"/>
      <c r="AR724" s="150"/>
      <c r="AS724" s="150"/>
      <c r="AT724" s="150"/>
      <c r="AU724" s="150"/>
      <c r="AV724" s="150"/>
      <c r="BA724" s="150"/>
      <c r="BB724" s="151"/>
      <c r="BC724" s="151"/>
      <c r="BD724" s="152"/>
    </row>
    <row r="725" spans="5:56" ht="15.75" customHeight="1" x14ac:dyDescent="0.2">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c r="AA725" s="150"/>
      <c r="AB725" s="150"/>
      <c r="AC725" s="150"/>
      <c r="AD725" s="150"/>
      <c r="AE725" s="150"/>
      <c r="AF725" s="150"/>
      <c r="AG725" s="150"/>
      <c r="AH725" s="150"/>
      <c r="AI725" s="150"/>
      <c r="AJ725" s="150"/>
      <c r="AK725" s="150"/>
      <c r="AL725" s="150"/>
      <c r="AM725" s="150"/>
      <c r="AN725" s="150"/>
      <c r="AO725" s="150"/>
      <c r="AP725" s="150"/>
      <c r="AQ725" s="150"/>
      <c r="AR725" s="150"/>
      <c r="AS725" s="150"/>
      <c r="AT725" s="150"/>
      <c r="AU725" s="150"/>
      <c r="AV725" s="150"/>
      <c r="BA725" s="150"/>
      <c r="BB725" s="151"/>
      <c r="BC725" s="151"/>
      <c r="BD725" s="152"/>
    </row>
    <row r="726" spans="5:56" ht="15.75" customHeight="1" x14ac:dyDescent="0.2">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c r="AA726" s="150"/>
      <c r="AB726" s="150"/>
      <c r="AC726" s="150"/>
      <c r="AD726" s="150"/>
      <c r="AE726" s="150"/>
      <c r="AF726" s="150"/>
      <c r="AG726" s="150"/>
      <c r="AH726" s="150"/>
      <c r="AI726" s="150"/>
      <c r="AJ726" s="150"/>
      <c r="AK726" s="150"/>
      <c r="AL726" s="150"/>
      <c r="AM726" s="150"/>
      <c r="AN726" s="150"/>
      <c r="AO726" s="150"/>
      <c r="AP726" s="150"/>
      <c r="AQ726" s="150"/>
      <c r="AR726" s="150"/>
      <c r="AS726" s="150"/>
      <c r="AT726" s="150"/>
      <c r="AU726" s="150"/>
      <c r="AV726" s="150"/>
      <c r="BA726" s="150"/>
      <c r="BB726" s="151"/>
      <c r="BC726" s="151"/>
      <c r="BD726" s="152"/>
    </row>
    <row r="727" spans="5:56" ht="15.75" customHeight="1" x14ac:dyDescent="0.2">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c r="AA727" s="150"/>
      <c r="AB727" s="150"/>
      <c r="AC727" s="150"/>
      <c r="AD727" s="150"/>
      <c r="AE727" s="150"/>
      <c r="AF727" s="150"/>
      <c r="AG727" s="150"/>
      <c r="AH727" s="150"/>
      <c r="AI727" s="150"/>
      <c r="AJ727" s="150"/>
      <c r="AK727" s="150"/>
      <c r="AL727" s="150"/>
      <c r="AM727" s="150"/>
      <c r="AN727" s="150"/>
      <c r="AO727" s="150"/>
      <c r="AP727" s="150"/>
      <c r="AQ727" s="150"/>
      <c r="AR727" s="150"/>
      <c r="AS727" s="150"/>
      <c r="AT727" s="150"/>
      <c r="AU727" s="150"/>
      <c r="AV727" s="150"/>
      <c r="BA727" s="150"/>
      <c r="BB727" s="151"/>
      <c r="BC727" s="151"/>
      <c r="BD727" s="152"/>
    </row>
    <row r="728" spans="5:56" ht="15.75" customHeight="1" x14ac:dyDescent="0.2">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c r="AA728" s="150"/>
      <c r="AB728" s="150"/>
      <c r="AC728" s="150"/>
      <c r="AD728" s="150"/>
      <c r="AE728" s="150"/>
      <c r="AF728" s="150"/>
      <c r="AG728" s="150"/>
      <c r="AH728" s="150"/>
      <c r="AI728" s="150"/>
      <c r="AJ728" s="150"/>
      <c r="AK728" s="150"/>
      <c r="AL728" s="150"/>
      <c r="AM728" s="150"/>
      <c r="AN728" s="150"/>
      <c r="AO728" s="150"/>
      <c r="AP728" s="150"/>
      <c r="AQ728" s="150"/>
      <c r="AR728" s="150"/>
      <c r="AS728" s="150"/>
      <c r="AT728" s="150"/>
      <c r="AU728" s="150"/>
      <c r="AV728" s="150"/>
      <c r="BA728" s="150"/>
      <c r="BB728" s="151"/>
      <c r="BC728" s="151"/>
      <c r="BD728" s="152"/>
    </row>
    <row r="729" spans="5:56" ht="15.75" customHeight="1" x14ac:dyDescent="0.2">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c r="AA729" s="150"/>
      <c r="AB729" s="150"/>
      <c r="AC729" s="150"/>
      <c r="AD729" s="150"/>
      <c r="AE729" s="150"/>
      <c r="AF729" s="150"/>
      <c r="AG729" s="150"/>
      <c r="AH729" s="150"/>
      <c r="AI729" s="150"/>
      <c r="AJ729" s="150"/>
      <c r="AK729" s="150"/>
      <c r="AL729" s="150"/>
      <c r="AM729" s="150"/>
      <c r="AN729" s="150"/>
      <c r="AO729" s="150"/>
      <c r="AP729" s="150"/>
      <c r="AQ729" s="150"/>
      <c r="AR729" s="150"/>
      <c r="AS729" s="150"/>
      <c r="AT729" s="150"/>
      <c r="AU729" s="150"/>
      <c r="AV729" s="150"/>
      <c r="BA729" s="150"/>
      <c r="BB729" s="151"/>
      <c r="BC729" s="151"/>
      <c r="BD729" s="152"/>
    </row>
    <row r="730" spans="5:56" ht="15.75" customHeight="1" x14ac:dyDescent="0.2">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c r="AA730" s="150"/>
      <c r="AB730" s="150"/>
      <c r="AC730" s="150"/>
      <c r="AD730" s="150"/>
      <c r="AE730" s="150"/>
      <c r="AF730" s="150"/>
      <c r="AG730" s="150"/>
      <c r="AH730" s="150"/>
      <c r="AI730" s="150"/>
      <c r="AJ730" s="150"/>
      <c r="AK730" s="150"/>
      <c r="AL730" s="150"/>
      <c r="AM730" s="150"/>
      <c r="AN730" s="150"/>
      <c r="AO730" s="150"/>
      <c r="AP730" s="150"/>
      <c r="AQ730" s="150"/>
      <c r="AR730" s="150"/>
      <c r="AS730" s="150"/>
      <c r="AT730" s="150"/>
      <c r="AU730" s="150"/>
      <c r="AV730" s="150"/>
      <c r="BA730" s="150"/>
      <c r="BB730" s="151"/>
      <c r="BC730" s="151"/>
      <c r="BD730" s="152"/>
    </row>
    <row r="731" spans="5:56" ht="15.75" customHeight="1" x14ac:dyDescent="0.2">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c r="AA731" s="150"/>
      <c r="AB731" s="150"/>
      <c r="AC731" s="150"/>
      <c r="AD731" s="150"/>
      <c r="AE731" s="150"/>
      <c r="AF731" s="150"/>
      <c r="AG731" s="150"/>
      <c r="AH731" s="150"/>
      <c r="AI731" s="150"/>
      <c r="AJ731" s="150"/>
      <c r="AK731" s="150"/>
      <c r="AL731" s="150"/>
      <c r="AM731" s="150"/>
      <c r="AN731" s="150"/>
      <c r="AO731" s="150"/>
      <c r="AP731" s="150"/>
      <c r="AQ731" s="150"/>
      <c r="AR731" s="150"/>
      <c r="AS731" s="150"/>
      <c r="AT731" s="150"/>
      <c r="AU731" s="150"/>
      <c r="AV731" s="150"/>
      <c r="BA731" s="150"/>
      <c r="BB731" s="151"/>
      <c r="BC731" s="151"/>
      <c r="BD731" s="152"/>
    </row>
    <row r="732" spans="5:56" ht="15.75" customHeight="1" x14ac:dyDescent="0.2">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c r="AA732" s="150"/>
      <c r="AB732" s="150"/>
      <c r="AC732" s="150"/>
      <c r="AD732" s="150"/>
      <c r="AE732" s="150"/>
      <c r="AF732" s="150"/>
      <c r="AG732" s="150"/>
      <c r="AH732" s="150"/>
      <c r="AI732" s="150"/>
      <c r="AJ732" s="150"/>
      <c r="AK732" s="150"/>
      <c r="AL732" s="150"/>
      <c r="AM732" s="150"/>
      <c r="AN732" s="150"/>
      <c r="AO732" s="150"/>
      <c r="AP732" s="150"/>
      <c r="AQ732" s="150"/>
      <c r="AR732" s="150"/>
      <c r="AS732" s="150"/>
      <c r="AT732" s="150"/>
      <c r="AU732" s="150"/>
      <c r="AV732" s="150"/>
      <c r="BA732" s="150"/>
      <c r="BB732" s="151"/>
      <c r="BC732" s="151"/>
      <c r="BD732" s="152"/>
    </row>
    <row r="733" spans="5:56" ht="15.75" customHeight="1" x14ac:dyDescent="0.2">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c r="AA733" s="150"/>
      <c r="AB733" s="150"/>
      <c r="AC733" s="150"/>
      <c r="AD733" s="150"/>
      <c r="AE733" s="150"/>
      <c r="AF733" s="150"/>
      <c r="AG733" s="150"/>
      <c r="AH733" s="150"/>
      <c r="AI733" s="150"/>
      <c r="AJ733" s="150"/>
      <c r="AK733" s="150"/>
      <c r="AL733" s="150"/>
      <c r="AM733" s="150"/>
      <c r="AN733" s="150"/>
      <c r="AO733" s="150"/>
      <c r="AP733" s="150"/>
      <c r="AQ733" s="150"/>
      <c r="AR733" s="150"/>
      <c r="AS733" s="150"/>
      <c r="AT733" s="150"/>
      <c r="AU733" s="150"/>
      <c r="AV733" s="150"/>
      <c r="BA733" s="150"/>
      <c r="BB733" s="151"/>
      <c r="BC733" s="151"/>
      <c r="BD733" s="152"/>
    </row>
    <row r="734" spans="5:56" ht="15.75" customHeight="1" x14ac:dyDescent="0.2">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c r="AA734" s="150"/>
      <c r="AB734" s="150"/>
      <c r="AC734" s="150"/>
      <c r="AD734" s="150"/>
      <c r="AE734" s="150"/>
      <c r="AF734" s="150"/>
      <c r="AG734" s="150"/>
      <c r="AH734" s="150"/>
      <c r="AI734" s="150"/>
      <c r="AJ734" s="150"/>
      <c r="AK734" s="150"/>
      <c r="AL734" s="150"/>
      <c r="AM734" s="150"/>
      <c r="AN734" s="150"/>
      <c r="AO734" s="150"/>
      <c r="AP734" s="150"/>
      <c r="AQ734" s="150"/>
      <c r="AR734" s="150"/>
      <c r="AS734" s="150"/>
      <c r="AT734" s="150"/>
      <c r="AU734" s="150"/>
      <c r="AV734" s="150"/>
      <c r="BA734" s="150"/>
      <c r="BB734" s="151"/>
      <c r="BC734" s="151"/>
      <c r="BD734" s="152"/>
    </row>
    <row r="735" spans="5:56" ht="15.75" customHeight="1" x14ac:dyDescent="0.2">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c r="AA735" s="150"/>
      <c r="AB735" s="150"/>
      <c r="AC735" s="150"/>
      <c r="AD735" s="150"/>
      <c r="AE735" s="150"/>
      <c r="AF735" s="150"/>
      <c r="AG735" s="150"/>
      <c r="AH735" s="150"/>
      <c r="AI735" s="150"/>
      <c r="AJ735" s="150"/>
      <c r="AK735" s="150"/>
      <c r="AL735" s="150"/>
      <c r="AM735" s="150"/>
      <c r="AN735" s="150"/>
      <c r="AO735" s="150"/>
      <c r="AP735" s="150"/>
      <c r="AQ735" s="150"/>
      <c r="AR735" s="150"/>
      <c r="AS735" s="150"/>
      <c r="AT735" s="150"/>
      <c r="AU735" s="150"/>
      <c r="AV735" s="150"/>
      <c r="BA735" s="150"/>
      <c r="BB735" s="151"/>
      <c r="BC735" s="151"/>
      <c r="BD735" s="152"/>
    </row>
    <row r="736" spans="5:56" ht="15.75" customHeight="1" x14ac:dyDescent="0.2">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c r="AA736" s="150"/>
      <c r="AB736" s="150"/>
      <c r="AC736" s="150"/>
      <c r="AD736" s="150"/>
      <c r="AE736" s="150"/>
      <c r="AF736" s="150"/>
      <c r="AG736" s="150"/>
      <c r="AH736" s="150"/>
      <c r="AI736" s="150"/>
      <c r="AJ736" s="150"/>
      <c r="AK736" s="150"/>
      <c r="AL736" s="150"/>
      <c r="AM736" s="150"/>
      <c r="AN736" s="150"/>
      <c r="AO736" s="150"/>
      <c r="AP736" s="150"/>
      <c r="AQ736" s="150"/>
      <c r="AR736" s="150"/>
      <c r="AS736" s="150"/>
      <c r="AT736" s="150"/>
      <c r="AU736" s="150"/>
      <c r="AV736" s="150"/>
      <c r="BA736" s="150"/>
      <c r="BB736" s="151"/>
      <c r="BC736" s="151"/>
      <c r="BD736" s="152"/>
    </row>
    <row r="737" spans="5:56" ht="15.75" customHeight="1" x14ac:dyDescent="0.2">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c r="AA737" s="150"/>
      <c r="AB737" s="150"/>
      <c r="AC737" s="150"/>
      <c r="AD737" s="150"/>
      <c r="AE737" s="150"/>
      <c r="AF737" s="150"/>
      <c r="AG737" s="150"/>
      <c r="AH737" s="150"/>
      <c r="AI737" s="150"/>
      <c r="AJ737" s="150"/>
      <c r="AK737" s="150"/>
      <c r="AL737" s="150"/>
      <c r="AM737" s="150"/>
      <c r="AN737" s="150"/>
      <c r="AO737" s="150"/>
      <c r="AP737" s="150"/>
      <c r="AQ737" s="150"/>
      <c r="AR737" s="150"/>
      <c r="AS737" s="150"/>
      <c r="AT737" s="150"/>
      <c r="AU737" s="150"/>
      <c r="AV737" s="150"/>
      <c r="BA737" s="150"/>
      <c r="BB737" s="151"/>
      <c r="BC737" s="151"/>
      <c r="BD737" s="152"/>
    </row>
    <row r="738" spans="5:56" ht="15.75" customHeight="1" x14ac:dyDescent="0.2">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c r="AA738" s="150"/>
      <c r="AB738" s="150"/>
      <c r="AC738" s="150"/>
      <c r="AD738" s="150"/>
      <c r="AE738" s="150"/>
      <c r="AF738" s="150"/>
      <c r="AG738" s="150"/>
      <c r="AH738" s="150"/>
      <c r="AI738" s="150"/>
      <c r="AJ738" s="150"/>
      <c r="AK738" s="150"/>
      <c r="AL738" s="150"/>
      <c r="AM738" s="150"/>
      <c r="AN738" s="150"/>
      <c r="AO738" s="150"/>
      <c r="AP738" s="150"/>
      <c r="AQ738" s="150"/>
      <c r="AR738" s="150"/>
      <c r="AS738" s="150"/>
      <c r="AT738" s="150"/>
      <c r="AU738" s="150"/>
      <c r="AV738" s="150"/>
      <c r="BA738" s="150"/>
      <c r="BB738" s="151"/>
      <c r="BC738" s="151"/>
      <c r="BD738" s="152"/>
    </row>
    <row r="739" spans="5:56" ht="15.75" customHeight="1" x14ac:dyDescent="0.2">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c r="AA739" s="150"/>
      <c r="AB739" s="150"/>
      <c r="AC739" s="150"/>
      <c r="AD739" s="150"/>
      <c r="AE739" s="150"/>
      <c r="AF739" s="150"/>
      <c r="AG739" s="150"/>
      <c r="AH739" s="150"/>
      <c r="AI739" s="150"/>
      <c r="AJ739" s="150"/>
      <c r="AK739" s="150"/>
      <c r="AL739" s="150"/>
      <c r="AM739" s="150"/>
      <c r="AN739" s="150"/>
      <c r="AO739" s="150"/>
      <c r="AP739" s="150"/>
      <c r="AQ739" s="150"/>
      <c r="AR739" s="150"/>
      <c r="AS739" s="150"/>
      <c r="AT739" s="150"/>
      <c r="AU739" s="150"/>
      <c r="AV739" s="150"/>
      <c r="BA739" s="150"/>
      <c r="BB739" s="151"/>
      <c r="BC739" s="151"/>
      <c r="BD739" s="152"/>
    </row>
    <row r="740" spans="5:56" ht="15.75" customHeight="1" x14ac:dyDescent="0.2">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c r="AA740" s="150"/>
      <c r="AB740" s="150"/>
      <c r="AC740" s="150"/>
      <c r="AD740" s="150"/>
      <c r="AE740" s="150"/>
      <c r="AF740" s="150"/>
      <c r="AG740" s="150"/>
      <c r="AH740" s="150"/>
      <c r="AI740" s="150"/>
      <c r="AJ740" s="150"/>
      <c r="AK740" s="150"/>
      <c r="AL740" s="150"/>
      <c r="AM740" s="150"/>
      <c r="AN740" s="150"/>
      <c r="AO740" s="150"/>
      <c r="AP740" s="150"/>
      <c r="AQ740" s="150"/>
      <c r="AR740" s="150"/>
      <c r="AS740" s="150"/>
      <c r="AT740" s="150"/>
      <c r="AU740" s="150"/>
      <c r="AV740" s="150"/>
      <c r="BA740" s="150"/>
      <c r="BB740" s="151"/>
      <c r="BC740" s="151"/>
      <c r="BD740" s="152"/>
    </row>
    <row r="741" spans="5:56" ht="15.75" customHeight="1" x14ac:dyDescent="0.2">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c r="AA741" s="150"/>
      <c r="AB741" s="150"/>
      <c r="AC741" s="150"/>
      <c r="AD741" s="150"/>
      <c r="AE741" s="150"/>
      <c r="AF741" s="150"/>
      <c r="AG741" s="150"/>
      <c r="AH741" s="150"/>
      <c r="AI741" s="150"/>
      <c r="AJ741" s="150"/>
      <c r="AK741" s="150"/>
      <c r="AL741" s="150"/>
      <c r="AM741" s="150"/>
      <c r="AN741" s="150"/>
      <c r="AO741" s="150"/>
      <c r="AP741" s="150"/>
      <c r="AQ741" s="150"/>
      <c r="AR741" s="150"/>
      <c r="AS741" s="150"/>
      <c r="AT741" s="150"/>
      <c r="AU741" s="150"/>
      <c r="AV741" s="150"/>
      <c r="BA741" s="150"/>
      <c r="BB741" s="151"/>
      <c r="BC741" s="151"/>
      <c r="BD741" s="152"/>
    </row>
    <row r="742" spans="5:56" ht="15.75" customHeight="1" x14ac:dyDescent="0.2">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c r="AA742" s="150"/>
      <c r="AB742" s="150"/>
      <c r="AC742" s="150"/>
      <c r="AD742" s="150"/>
      <c r="AE742" s="150"/>
      <c r="AF742" s="150"/>
      <c r="AG742" s="150"/>
      <c r="AH742" s="150"/>
      <c r="AI742" s="150"/>
      <c r="AJ742" s="150"/>
      <c r="AK742" s="150"/>
      <c r="AL742" s="150"/>
      <c r="AM742" s="150"/>
      <c r="AN742" s="150"/>
      <c r="AO742" s="150"/>
      <c r="AP742" s="150"/>
      <c r="AQ742" s="150"/>
      <c r="AR742" s="150"/>
      <c r="AS742" s="150"/>
      <c r="AT742" s="150"/>
      <c r="AU742" s="150"/>
      <c r="AV742" s="150"/>
      <c r="BA742" s="150"/>
      <c r="BB742" s="151"/>
      <c r="BC742" s="151"/>
      <c r="BD742" s="152"/>
    </row>
    <row r="743" spans="5:56" ht="15.75" customHeight="1" x14ac:dyDescent="0.2">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c r="AA743" s="150"/>
      <c r="AB743" s="150"/>
      <c r="AC743" s="150"/>
      <c r="AD743" s="150"/>
      <c r="AE743" s="150"/>
      <c r="AF743" s="150"/>
      <c r="AG743" s="150"/>
      <c r="AH743" s="150"/>
      <c r="AI743" s="150"/>
      <c r="AJ743" s="150"/>
      <c r="AK743" s="150"/>
      <c r="AL743" s="150"/>
      <c r="AM743" s="150"/>
      <c r="AN743" s="150"/>
      <c r="AO743" s="150"/>
      <c r="AP743" s="150"/>
      <c r="AQ743" s="150"/>
      <c r="AR743" s="150"/>
      <c r="AS743" s="150"/>
      <c r="AT743" s="150"/>
      <c r="AU743" s="150"/>
      <c r="AV743" s="150"/>
      <c r="BA743" s="150"/>
      <c r="BB743" s="151"/>
      <c r="BC743" s="151"/>
      <c r="BD743" s="152"/>
    </row>
    <row r="744" spans="5:56" ht="15.75" customHeight="1" x14ac:dyDescent="0.2">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c r="AA744" s="150"/>
      <c r="AB744" s="150"/>
      <c r="AC744" s="150"/>
      <c r="AD744" s="150"/>
      <c r="AE744" s="150"/>
      <c r="AF744" s="150"/>
      <c r="AG744" s="150"/>
      <c r="AH744" s="150"/>
      <c r="AI744" s="150"/>
      <c r="AJ744" s="150"/>
      <c r="AK744" s="150"/>
      <c r="AL744" s="150"/>
      <c r="AM744" s="150"/>
      <c r="AN744" s="150"/>
      <c r="AO744" s="150"/>
      <c r="AP744" s="150"/>
      <c r="AQ744" s="150"/>
      <c r="AR744" s="150"/>
      <c r="AS744" s="150"/>
      <c r="AT744" s="150"/>
      <c r="AU744" s="150"/>
      <c r="AV744" s="150"/>
      <c r="BA744" s="150"/>
      <c r="BB744" s="151"/>
      <c r="BC744" s="151"/>
      <c r="BD744" s="152"/>
    </row>
    <row r="745" spans="5:56" ht="15.75" customHeight="1" x14ac:dyDescent="0.2">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c r="AA745" s="150"/>
      <c r="AB745" s="150"/>
      <c r="AC745" s="150"/>
      <c r="AD745" s="150"/>
      <c r="AE745" s="150"/>
      <c r="AF745" s="150"/>
      <c r="AG745" s="150"/>
      <c r="AH745" s="150"/>
      <c r="AI745" s="150"/>
      <c r="AJ745" s="150"/>
      <c r="AK745" s="150"/>
      <c r="AL745" s="150"/>
      <c r="AM745" s="150"/>
      <c r="AN745" s="150"/>
      <c r="AO745" s="150"/>
      <c r="AP745" s="150"/>
      <c r="AQ745" s="150"/>
      <c r="AR745" s="150"/>
      <c r="AS745" s="150"/>
      <c r="AT745" s="150"/>
      <c r="AU745" s="150"/>
      <c r="AV745" s="150"/>
      <c r="BA745" s="150"/>
      <c r="BB745" s="151"/>
      <c r="BC745" s="151"/>
      <c r="BD745" s="152"/>
    </row>
    <row r="746" spans="5:56" ht="15.75" customHeight="1" x14ac:dyDescent="0.2">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c r="AA746" s="150"/>
      <c r="AB746" s="150"/>
      <c r="AC746" s="150"/>
      <c r="AD746" s="150"/>
      <c r="AE746" s="150"/>
      <c r="AF746" s="150"/>
      <c r="AG746" s="150"/>
      <c r="AH746" s="150"/>
      <c r="AI746" s="150"/>
      <c r="AJ746" s="150"/>
      <c r="AK746" s="150"/>
      <c r="AL746" s="150"/>
      <c r="AM746" s="150"/>
      <c r="AN746" s="150"/>
      <c r="AO746" s="150"/>
      <c r="AP746" s="150"/>
      <c r="AQ746" s="150"/>
      <c r="AR746" s="150"/>
      <c r="AS746" s="150"/>
      <c r="AT746" s="150"/>
      <c r="AU746" s="150"/>
      <c r="AV746" s="150"/>
      <c r="BA746" s="150"/>
      <c r="BB746" s="151"/>
      <c r="BC746" s="151"/>
      <c r="BD746" s="152"/>
    </row>
    <row r="747" spans="5:56" ht="15.75" customHeight="1" x14ac:dyDescent="0.2">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c r="AA747" s="150"/>
      <c r="AB747" s="150"/>
      <c r="AC747" s="150"/>
      <c r="AD747" s="150"/>
      <c r="AE747" s="150"/>
      <c r="AF747" s="150"/>
      <c r="AG747" s="150"/>
      <c r="AH747" s="150"/>
      <c r="AI747" s="150"/>
      <c r="AJ747" s="150"/>
      <c r="AK747" s="150"/>
      <c r="AL747" s="150"/>
      <c r="AM747" s="150"/>
      <c r="AN747" s="150"/>
      <c r="AO747" s="150"/>
      <c r="AP747" s="150"/>
      <c r="AQ747" s="150"/>
      <c r="AR747" s="150"/>
      <c r="AS747" s="150"/>
      <c r="AT747" s="150"/>
      <c r="AU747" s="150"/>
      <c r="AV747" s="150"/>
      <c r="BA747" s="150"/>
      <c r="BB747" s="151"/>
      <c r="BC747" s="151"/>
      <c r="BD747" s="152"/>
    </row>
    <row r="748" spans="5:56" ht="15.75" customHeight="1" x14ac:dyDescent="0.2">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c r="AA748" s="150"/>
      <c r="AB748" s="150"/>
      <c r="AC748" s="150"/>
      <c r="AD748" s="150"/>
      <c r="AE748" s="150"/>
      <c r="AF748" s="150"/>
      <c r="AG748" s="150"/>
      <c r="AH748" s="150"/>
      <c r="AI748" s="150"/>
      <c r="AJ748" s="150"/>
      <c r="AK748" s="150"/>
      <c r="AL748" s="150"/>
      <c r="AM748" s="150"/>
      <c r="AN748" s="150"/>
      <c r="AO748" s="150"/>
      <c r="AP748" s="150"/>
      <c r="AQ748" s="150"/>
      <c r="AR748" s="150"/>
      <c r="AS748" s="150"/>
      <c r="AT748" s="150"/>
      <c r="AU748" s="150"/>
      <c r="AV748" s="150"/>
      <c r="BA748" s="150"/>
      <c r="BB748" s="151"/>
      <c r="BC748" s="151"/>
      <c r="BD748" s="152"/>
    </row>
    <row r="749" spans="5:56" ht="15.75" customHeight="1" x14ac:dyDescent="0.2">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c r="AA749" s="150"/>
      <c r="AB749" s="150"/>
      <c r="AC749" s="150"/>
      <c r="AD749" s="150"/>
      <c r="AE749" s="150"/>
      <c r="AF749" s="150"/>
      <c r="AG749" s="150"/>
      <c r="AH749" s="150"/>
      <c r="AI749" s="150"/>
      <c r="AJ749" s="150"/>
      <c r="AK749" s="150"/>
      <c r="AL749" s="150"/>
      <c r="AM749" s="150"/>
      <c r="AN749" s="150"/>
      <c r="AO749" s="150"/>
      <c r="AP749" s="150"/>
      <c r="AQ749" s="150"/>
      <c r="AR749" s="150"/>
      <c r="AS749" s="150"/>
      <c r="AT749" s="150"/>
      <c r="AU749" s="150"/>
      <c r="AV749" s="150"/>
      <c r="BA749" s="150"/>
      <c r="BB749" s="151"/>
      <c r="BC749" s="151"/>
      <c r="BD749" s="152"/>
    </row>
    <row r="750" spans="5:56" ht="15.75" customHeight="1" x14ac:dyDescent="0.2">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c r="AA750" s="150"/>
      <c r="AB750" s="150"/>
      <c r="AC750" s="150"/>
      <c r="AD750" s="150"/>
      <c r="AE750" s="150"/>
      <c r="AF750" s="150"/>
      <c r="AG750" s="150"/>
      <c r="AH750" s="150"/>
      <c r="AI750" s="150"/>
      <c r="AJ750" s="150"/>
      <c r="AK750" s="150"/>
      <c r="AL750" s="150"/>
      <c r="AM750" s="150"/>
      <c r="AN750" s="150"/>
      <c r="AO750" s="150"/>
      <c r="AP750" s="150"/>
      <c r="AQ750" s="150"/>
      <c r="AR750" s="150"/>
      <c r="AS750" s="150"/>
      <c r="AT750" s="150"/>
      <c r="AU750" s="150"/>
      <c r="AV750" s="150"/>
      <c r="BA750" s="150"/>
      <c r="BB750" s="151"/>
      <c r="BC750" s="151"/>
      <c r="BD750" s="152"/>
    </row>
    <row r="751" spans="5:56" ht="15.75" customHeight="1" x14ac:dyDescent="0.2">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c r="AA751" s="150"/>
      <c r="AB751" s="150"/>
      <c r="AC751" s="150"/>
      <c r="AD751" s="150"/>
      <c r="AE751" s="150"/>
      <c r="AF751" s="150"/>
      <c r="AG751" s="150"/>
      <c r="AH751" s="150"/>
      <c r="AI751" s="150"/>
      <c r="AJ751" s="150"/>
      <c r="AK751" s="150"/>
      <c r="AL751" s="150"/>
      <c r="AM751" s="150"/>
      <c r="AN751" s="150"/>
      <c r="AO751" s="150"/>
      <c r="AP751" s="150"/>
      <c r="AQ751" s="150"/>
      <c r="AR751" s="150"/>
      <c r="AS751" s="150"/>
      <c r="AT751" s="150"/>
      <c r="AU751" s="150"/>
      <c r="AV751" s="150"/>
      <c r="BA751" s="150"/>
      <c r="BB751" s="151"/>
      <c r="BC751" s="151"/>
      <c r="BD751" s="152"/>
    </row>
    <row r="752" spans="5:56" ht="15.75" customHeight="1" x14ac:dyDescent="0.2">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c r="AA752" s="150"/>
      <c r="AB752" s="150"/>
      <c r="AC752" s="150"/>
      <c r="AD752" s="150"/>
      <c r="AE752" s="150"/>
      <c r="AF752" s="150"/>
      <c r="AG752" s="150"/>
      <c r="AH752" s="150"/>
      <c r="AI752" s="150"/>
      <c r="AJ752" s="150"/>
      <c r="AK752" s="150"/>
      <c r="AL752" s="150"/>
      <c r="AM752" s="150"/>
      <c r="AN752" s="150"/>
      <c r="AO752" s="150"/>
      <c r="AP752" s="150"/>
      <c r="AQ752" s="150"/>
      <c r="AR752" s="150"/>
      <c r="AS752" s="150"/>
      <c r="AT752" s="150"/>
      <c r="AU752" s="150"/>
      <c r="AV752" s="150"/>
      <c r="BA752" s="150"/>
      <c r="BB752" s="151"/>
      <c r="BC752" s="151"/>
      <c r="BD752" s="152"/>
    </row>
    <row r="753" spans="5:56" ht="15.75" customHeight="1" x14ac:dyDescent="0.2">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c r="AA753" s="150"/>
      <c r="AB753" s="150"/>
      <c r="AC753" s="150"/>
      <c r="AD753" s="150"/>
      <c r="AE753" s="150"/>
      <c r="AF753" s="150"/>
      <c r="AG753" s="150"/>
      <c r="AH753" s="150"/>
      <c r="AI753" s="150"/>
      <c r="AJ753" s="150"/>
      <c r="AK753" s="150"/>
      <c r="AL753" s="150"/>
      <c r="AM753" s="150"/>
      <c r="AN753" s="150"/>
      <c r="AO753" s="150"/>
      <c r="AP753" s="150"/>
      <c r="AQ753" s="150"/>
      <c r="AR753" s="150"/>
      <c r="AS753" s="150"/>
      <c r="AT753" s="150"/>
      <c r="AU753" s="150"/>
      <c r="AV753" s="150"/>
      <c r="BA753" s="150"/>
      <c r="BB753" s="151"/>
      <c r="BC753" s="151"/>
      <c r="BD753" s="152"/>
    </row>
    <row r="754" spans="5:56" ht="15.75" customHeight="1" x14ac:dyDescent="0.2">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c r="AA754" s="150"/>
      <c r="AB754" s="150"/>
      <c r="AC754" s="150"/>
      <c r="AD754" s="150"/>
      <c r="AE754" s="150"/>
      <c r="AF754" s="150"/>
      <c r="AG754" s="150"/>
      <c r="AH754" s="150"/>
      <c r="AI754" s="150"/>
      <c r="AJ754" s="150"/>
      <c r="AK754" s="150"/>
      <c r="AL754" s="150"/>
      <c r="AM754" s="150"/>
      <c r="AN754" s="150"/>
      <c r="AO754" s="150"/>
      <c r="AP754" s="150"/>
      <c r="AQ754" s="150"/>
      <c r="AR754" s="150"/>
      <c r="AS754" s="150"/>
      <c r="AT754" s="150"/>
      <c r="AU754" s="150"/>
      <c r="AV754" s="150"/>
      <c r="BA754" s="150"/>
      <c r="BB754" s="151"/>
      <c r="BC754" s="151"/>
      <c r="BD754" s="152"/>
    </row>
    <row r="755" spans="5:56" ht="15.75" customHeight="1" x14ac:dyDescent="0.2">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c r="AA755" s="150"/>
      <c r="AB755" s="150"/>
      <c r="AC755" s="150"/>
      <c r="AD755" s="150"/>
      <c r="AE755" s="150"/>
      <c r="AF755" s="150"/>
      <c r="AG755" s="150"/>
      <c r="AH755" s="150"/>
      <c r="AI755" s="150"/>
      <c r="AJ755" s="150"/>
      <c r="AK755" s="150"/>
      <c r="AL755" s="150"/>
      <c r="AM755" s="150"/>
      <c r="AN755" s="150"/>
      <c r="AO755" s="150"/>
      <c r="AP755" s="150"/>
      <c r="AQ755" s="150"/>
      <c r="AR755" s="150"/>
      <c r="AS755" s="150"/>
      <c r="AT755" s="150"/>
      <c r="AU755" s="150"/>
      <c r="AV755" s="150"/>
      <c r="BA755" s="150"/>
      <c r="BB755" s="151"/>
      <c r="BC755" s="151"/>
      <c r="BD755" s="152"/>
    </row>
    <row r="756" spans="5:56" ht="15.75" customHeight="1" x14ac:dyDescent="0.2">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c r="AA756" s="150"/>
      <c r="AB756" s="150"/>
      <c r="AC756" s="150"/>
      <c r="AD756" s="150"/>
      <c r="AE756" s="150"/>
      <c r="AF756" s="150"/>
      <c r="AG756" s="150"/>
      <c r="AH756" s="150"/>
      <c r="AI756" s="150"/>
      <c r="AJ756" s="150"/>
      <c r="AK756" s="150"/>
      <c r="AL756" s="150"/>
      <c r="AM756" s="150"/>
      <c r="AN756" s="150"/>
      <c r="AO756" s="150"/>
      <c r="AP756" s="150"/>
      <c r="AQ756" s="150"/>
      <c r="AR756" s="150"/>
      <c r="AS756" s="150"/>
      <c r="AT756" s="150"/>
      <c r="AU756" s="150"/>
      <c r="AV756" s="150"/>
      <c r="BA756" s="150"/>
      <c r="BB756" s="151"/>
      <c r="BC756" s="151"/>
      <c r="BD756" s="152"/>
    </row>
    <row r="757" spans="5:56" ht="15.75" customHeight="1" x14ac:dyDescent="0.2">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c r="AA757" s="150"/>
      <c r="AB757" s="150"/>
      <c r="AC757" s="150"/>
      <c r="AD757" s="150"/>
      <c r="AE757" s="150"/>
      <c r="AF757" s="150"/>
      <c r="AG757" s="150"/>
      <c r="AH757" s="150"/>
      <c r="AI757" s="150"/>
      <c r="AJ757" s="150"/>
      <c r="AK757" s="150"/>
      <c r="AL757" s="150"/>
      <c r="AM757" s="150"/>
      <c r="AN757" s="150"/>
      <c r="AO757" s="150"/>
      <c r="AP757" s="150"/>
      <c r="AQ757" s="150"/>
      <c r="AR757" s="150"/>
      <c r="AS757" s="150"/>
      <c r="AT757" s="150"/>
      <c r="AU757" s="150"/>
      <c r="AV757" s="150"/>
      <c r="BA757" s="150"/>
      <c r="BB757" s="151"/>
      <c r="BC757" s="151"/>
      <c r="BD757" s="152"/>
    </row>
    <row r="758" spans="5:56" ht="15.75" customHeight="1" x14ac:dyDescent="0.2">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c r="AA758" s="150"/>
      <c r="AB758" s="150"/>
      <c r="AC758" s="150"/>
      <c r="AD758" s="150"/>
      <c r="AE758" s="150"/>
      <c r="AF758" s="150"/>
      <c r="AG758" s="150"/>
      <c r="AH758" s="150"/>
      <c r="AI758" s="150"/>
      <c r="AJ758" s="150"/>
      <c r="AK758" s="150"/>
      <c r="AL758" s="150"/>
      <c r="AM758" s="150"/>
      <c r="AN758" s="150"/>
      <c r="AO758" s="150"/>
      <c r="AP758" s="150"/>
      <c r="AQ758" s="150"/>
      <c r="AR758" s="150"/>
      <c r="AS758" s="150"/>
      <c r="AT758" s="150"/>
      <c r="AU758" s="150"/>
      <c r="AV758" s="150"/>
      <c r="BA758" s="150"/>
      <c r="BB758" s="151"/>
      <c r="BC758" s="151"/>
      <c r="BD758" s="152"/>
    </row>
    <row r="759" spans="5:56" ht="15.75" customHeight="1" x14ac:dyDescent="0.2">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c r="AA759" s="150"/>
      <c r="AB759" s="150"/>
      <c r="AC759" s="150"/>
      <c r="AD759" s="150"/>
      <c r="AE759" s="150"/>
      <c r="AF759" s="150"/>
      <c r="AG759" s="150"/>
      <c r="AH759" s="150"/>
      <c r="AI759" s="150"/>
      <c r="AJ759" s="150"/>
      <c r="AK759" s="150"/>
      <c r="AL759" s="150"/>
      <c r="AM759" s="150"/>
      <c r="AN759" s="150"/>
      <c r="AO759" s="150"/>
      <c r="AP759" s="150"/>
      <c r="AQ759" s="150"/>
      <c r="AR759" s="150"/>
      <c r="AS759" s="150"/>
      <c r="AT759" s="150"/>
      <c r="AU759" s="150"/>
      <c r="AV759" s="150"/>
      <c r="BA759" s="150"/>
      <c r="BB759" s="151"/>
      <c r="BC759" s="151"/>
      <c r="BD759" s="152"/>
    </row>
    <row r="760" spans="5:56" ht="15.75" customHeight="1" x14ac:dyDescent="0.2">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c r="AA760" s="150"/>
      <c r="AB760" s="150"/>
      <c r="AC760" s="150"/>
      <c r="AD760" s="150"/>
      <c r="AE760" s="150"/>
      <c r="AF760" s="150"/>
      <c r="AG760" s="150"/>
      <c r="AH760" s="150"/>
      <c r="AI760" s="150"/>
      <c r="AJ760" s="150"/>
      <c r="AK760" s="150"/>
      <c r="AL760" s="150"/>
      <c r="AM760" s="150"/>
      <c r="AN760" s="150"/>
      <c r="AO760" s="150"/>
      <c r="AP760" s="150"/>
      <c r="AQ760" s="150"/>
      <c r="AR760" s="150"/>
      <c r="AS760" s="150"/>
      <c r="AT760" s="150"/>
      <c r="AU760" s="150"/>
      <c r="AV760" s="150"/>
      <c r="BA760" s="150"/>
      <c r="BB760" s="151"/>
      <c r="BC760" s="151"/>
      <c r="BD760" s="152"/>
    </row>
    <row r="761" spans="5:56" ht="15.75" customHeight="1" x14ac:dyDescent="0.2">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c r="AA761" s="150"/>
      <c r="AB761" s="150"/>
      <c r="AC761" s="150"/>
      <c r="AD761" s="150"/>
      <c r="AE761" s="150"/>
      <c r="AF761" s="150"/>
      <c r="AG761" s="150"/>
      <c r="AH761" s="150"/>
      <c r="AI761" s="150"/>
      <c r="AJ761" s="150"/>
      <c r="AK761" s="150"/>
      <c r="AL761" s="150"/>
      <c r="AM761" s="150"/>
      <c r="AN761" s="150"/>
      <c r="AO761" s="150"/>
      <c r="AP761" s="150"/>
      <c r="AQ761" s="150"/>
      <c r="AR761" s="150"/>
      <c r="AS761" s="150"/>
      <c r="AT761" s="150"/>
      <c r="AU761" s="150"/>
      <c r="AV761" s="150"/>
      <c r="BA761" s="150"/>
      <c r="BB761" s="151"/>
      <c r="BC761" s="151"/>
      <c r="BD761" s="152"/>
    </row>
    <row r="762" spans="5:56" ht="15.75" customHeight="1" x14ac:dyDescent="0.2">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c r="AA762" s="150"/>
      <c r="AB762" s="150"/>
      <c r="AC762" s="150"/>
      <c r="AD762" s="150"/>
      <c r="AE762" s="150"/>
      <c r="AF762" s="150"/>
      <c r="AG762" s="150"/>
      <c r="AH762" s="150"/>
      <c r="AI762" s="150"/>
      <c r="AJ762" s="150"/>
      <c r="AK762" s="150"/>
      <c r="AL762" s="150"/>
      <c r="AM762" s="150"/>
      <c r="AN762" s="150"/>
      <c r="AO762" s="150"/>
      <c r="AP762" s="150"/>
      <c r="AQ762" s="150"/>
      <c r="AR762" s="150"/>
      <c r="AS762" s="150"/>
      <c r="AT762" s="150"/>
      <c r="AU762" s="150"/>
      <c r="AV762" s="150"/>
      <c r="BA762" s="150"/>
      <c r="BB762" s="151"/>
      <c r="BC762" s="151"/>
      <c r="BD762" s="152"/>
    </row>
    <row r="763" spans="5:56" ht="15.75" customHeight="1" x14ac:dyDescent="0.2">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c r="AA763" s="150"/>
      <c r="AB763" s="150"/>
      <c r="AC763" s="150"/>
      <c r="AD763" s="150"/>
      <c r="AE763" s="150"/>
      <c r="AF763" s="150"/>
      <c r="AG763" s="150"/>
      <c r="AH763" s="150"/>
      <c r="AI763" s="150"/>
      <c r="AJ763" s="150"/>
      <c r="AK763" s="150"/>
      <c r="AL763" s="150"/>
      <c r="AM763" s="150"/>
      <c r="AN763" s="150"/>
      <c r="AO763" s="150"/>
      <c r="AP763" s="150"/>
      <c r="AQ763" s="150"/>
      <c r="AR763" s="150"/>
      <c r="AS763" s="150"/>
      <c r="AT763" s="150"/>
      <c r="AU763" s="150"/>
      <c r="AV763" s="150"/>
      <c r="BA763" s="150"/>
      <c r="BB763" s="151"/>
      <c r="BC763" s="151"/>
      <c r="BD763" s="152"/>
    </row>
    <row r="764" spans="5:56" ht="15.75" customHeight="1" x14ac:dyDescent="0.2">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c r="AA764" s="150"/>
      <c r="AB764" s="150"/>
      <c r="AC764" s="150"/>
      <c r="AD764" s="150"/>
      <c r="AE764" s="150"/>
      <c r="AF764" s="150"/>
      <c r="AG764" s="150"/>
      <c r="AH764" s="150"/>
      <c r="AI764" s="150"/>
      <c r="AJ764" s="150"/>
      <c r="AK764" s="150"/>
      <c r="AL764" s="150"/>
      <c r="AM764" s="150"/>
      <c r="AN764" s="150"/>
      <c r="AO764" s="150"/>
      <c r="AP764" s="150"/>
      <c r="AQ764" s="150"/>
      <c r="AR764" s="150"/>
      <c r="AS764" s="150"/>
      <c r="AT764" s="150"/>
      <c r="AU764" s="150"/>
      <c r="AV764" s="150"/>
      <c r="BA764" s="150"/>
      <c r="BB764" s="151"/>
      <c r="BC764" s="151"/>
      <c r="BD764" s="152"/>
    </row>
    <row r="765" spans="5:56" ht="15.75" customHeight="1" x14ac:dyDescent="0.2">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c r="AA765" s="150"/>
      <c r="AB765" s="150"/>
      <c r="AC765" s="150"/>
      <c r="AD765" s="150"/>
      <c r="AE765" s="150"/>
      <c r="AF765" s="150"/>
      <c r="AG765" s="150"/>
      <c r="AH765" s="150"/>
      <c r="AI765" s="150"/>
      <c r="AJ765" s="150"/>
      <c r="AK765" s="150"/>
      <c r="AL765" s="150"/>
      <c r="AM765" s="150"/>
      <c r="AN765" s="150"/>
      <c r="AO765" s="150"/>
      <c r="AP765" s="150"/>
      <c r="AQ765" s="150"/>
      <c r="AR765" s="150"/>
      <c r="AS765" s="150"/>
      <c r="AT765" s="150"/>
      <c r="AU765" s="150"/>
      <c r="AV765" s="150"/>
      <c r="BA765" s="150"/>
      <c r="BB765" s="151"/>
      <c r="BC765" s="151"/>
      <c r="BD765" s="152"/>
    </row>
    <row r="766" spans="5:56" ht="15.75" customHeight="1" x14ac:dyDescent="0.2">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c r="AA766" s="150"/>
      <c r="AB766" s="150"/>
      <c r="AC766" s="150"/>
      <c r="AD766" s="150"/>
      <c r="AE766" s="150"/>
      <c r="AF766" s="150"/>
      <c r="AG766" s="150"/>
      <c r="AH766" s="150"/>
      <c r="AI766" s="150"/>
      <c r="AJ766" s="150"/>
      <c r="AK766" s="150"/>
      <c r="AL766" s="150"/>
      <c r="AM766" s="150"/>
      <c r="AN766" s="150"/>
      <c r="AO766" s="150"/>
      <c r="AP766" s="150"/>
      <c r="AQ766" s="150"/>
      <c r="AR766" s="150"/>
      <c r="AS766" s="150"/>
      <c r="AT766" s="150"/>
      <c r="AU766" s="150"/>
      <c r="AV766" s="150"/>
      <c r="BA766" s="150"/>
      <c r="BB766" s="151"/>
      <c r="BC766" s="151"/>
      <c r="BD766" s="152"/>
    </row>
    <row r="767" spans="5:56" ht="15.75" customHeight="1" x14ac:dyDescent="0.2">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c r="AA767" s="150"/>
      <c r="AB767" s="150"/>
      <c r="AC767" s="150"/>
      <c r="AD767" s="150"/>
      <c r="AE767" s="150"/>
      <c r="AF767" s="150"/>
      <c r="AG767" s="150"/>
      <c r="AH767" s="150"/>
      <c r="AI767" s="150"/>
      <c r="AJ767" s="150"/>
      <c r="AK767" s="150"/>
      <c r="AL767" s="150"/>
      <c r="AM767" s="150"/>
      <c r="AN767" s="150"/>
      <c r="AO767" s="150"/>
      <c r="AP767" s="150"/>
      <c r="AQ767" s="150"/>
      <c r="AR767" s="150"/>
      <c r="AS767" s="150"/>
      <c r="AT767" s="150"/>
      <c r="AU767" s="150"/>
      <c r="AV767" s="150"/>
      <c r="BA767" s="150"/>
      <c r="BB767" s="151"/>
      <c r="BC767" s="151"/>
      <c r="BD767" s="152"/>
    </row>
    <row r="768" spans="5:56" ht="15.75" customHeight="1" x14ac:dyDescent="0.2">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c r="AA768" s="150"/>
      <c r="AB768" s="150"/>
      <c r="AC768" s="150"/>
      <c r="AD768" s="150"/>
      <c r="AE768" s="150"/>
      <c r="AF768" s="150"/>
      <c r="AG768" s="150"/>
      <c r="AH768" s="150"/>
      <c r="AI768" s="150"/>
      <c r="AJ768" s="150"/>
      <c r="AK768" s="150"/>
      <c r="AL768" s="150"/>
      <c r="AM768" s="150"/>
      <c r="AN768" s="150"/>
      <c r="AO768" s="150"/>
      <c r="AP768" s="150"/>
      <c r="AQ768" s="150"/>
      <c r="AR768" s="150"/>
      <c r="AS768" s="150"/>
      <c r="AT768" s="150"/>
      <c r="AU768" s="150"/>
      <c r="AV768" s="150"/>
      <c r="BA768" s="150"/>
      <c r="BB768" s="151"/>
      <c r="BC768" s="151"/>
      <c r="BD768" s="152"/>
    </row>
    <row r="769" spans="5:56" ht="15.75" customHeight="1" x14ac:dyDescent="0.2">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c r="AA769" s="150"/>
      <c r="AB769" s="150"/>
      <c r="AC769" s="150"/>
      <c r="AD769" s="150"/>
      <c r="AE769" s="150"/>
      <c r="AF769" s="150"/>
      <c r="AG769" s="150"/>
      <c r="AH769" s="150"/>
      <c r="AI769" s="150"/>
      <c r="AJ769" s="150"/>
      <c r="AK769" s="150"/>
      <c r="AL769" s="150"/>
      <c r="AM769" s="150"/>
      <c r="AN769" s="150"/>
      <c r="AO769" s="150"/>
      <c r="AP769" s="150"/>
      <c r="AQ769" s="150"/>
      <c r="AR769" s="150"/>
      <c r="AS769" s="150"/>
      <c r="AT769" s="150"/>
      <c r="AU769" s="150"/>
      <c r="AV769" s="150"/>
      <c r="BA769" s="150"/>
      <c r="BB769" s="151"/>
      <c r="BC769" s="151"/>
      <c r="BD769" s="152"/>
    </row>
    <row r="770" spans="5:56" ht="15.75" customHeight="1" x14ac:dyDescent="0.2">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c r="AA770" s="150"/>
      <c r="AB770" s="150"/>
      <c r="AC770" s="150"/>
      <c r="AD770" s="150"/>
      <c r="AE770" s="150"/>
      <c r="AF770" s="150"/>
      <c r="AG770" s="150"/>
      <c r="AH770" s="150"/>
      <c r="AI770" s="150"/>
      <c r="AJ770" s="150"/>
      <c r="AK770" s="150"/>
      <c r="AL770" s="150"/>
      <c r="AM770" s="150"/>
      <c r="AN770" s="150"/>
      <c r="AO770" s="150"/>
      <c r="AP770" s="150"/>
      <c r="AQ770" s="150"/>
      <c r="AR770" s="150"/>
      <c r="AS770" s="150"/>
      <c r="AT770" s="150"/>
      <c r="AU770" s="150"/>
      <c r="AV770" s="150"/>
      <c r="BA770" s="150"/>
      <c r="BB770" s="151"/>
      <c r="BC770" s="151"/>
      <c r="BD770" s="152"/>
    </row>
    <row r="771" spans="5:56" ht="15.75" customHeight="1" x14ac:dyDescent="0.2">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c r="AA771" s="150"/>
      <c r="AB771" s="150"/>
      <c r="AC771" s="150"/>
      <c r="AD771" s="150"/>
      <c r="AE771" s="150"/>
      <c r="AF771" s="150"/>
      <c r="AG771" s="150"/>
      <c r="AH771" s="150"/>
      <c r="AI771" s="150"/>
      <c r="AJ771" s="150"/>
      <c r="AK771" s="150"/>
      <c r="AL771" s="150"/>
      <c r="AM771" s="150"/>
      <c r="AN771" s="150"/>
      <c r="AO771" s="150"/>
      <c r="AP771" s="150"/>
      <c r="AQ771" s="150"/>
      <c r="AR771" s="150"/>
      <c r="AS771" s="150"/>
      <c r="AT771" s="150"/>
      <c r="AU771" s="150"/>
      <c r="AV771" s="150"/>
      <c r="BA771" s="150"/>
      <c r="BB771" s="151"/>
      <c r="BC771" s="151"/>
      <c r="BD771" s="152"/>
    </row>
    <row r="772" spans="5:56" ht="15.75" customHeight="1" x14ac:dyDescent="0.2">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c r="AA772" s="150"/>
      <c r="AB772" s="150"/>
      <c r="AC772" s="150"/>
      <c r="AD772" s="150"/>
      <c r="AE772" s="150"/>
      <c r="AF772" s="150"/>
      <c r="AG772" s="150"/>
      <c r="AH772" s="150"/>
      <c r="AI772" s="150"/>
      <c r="AJ772" s="150"/>
      <c r="AK772" s="150"/>
      <c r="AL772" s="150"/>
      <c r="AM772" s="150"/>
      <c r="AN772" s="150"/>
      <c r="AO772" s="150"/>
      <c r="AP772" s="150"/>
      <c r="AQ772" s="150"/>
      <c r="AR772" s="150"/>
      <c r="AS772" s="150"/>
      <c r="AT772" s="150"/>
      <c r="AU772" s="150"/>
      <c r="AV772" s="150"/>
      <c r="BA772" s="150"/>
      <c r="BB772" s="151"/>
      <c r="BC772" s="151"/>
      <c r="BD772" s="152"/>
    </row>
    <row r="773" spans="5:56" ht="15.75" customHeight="1" x14ac:dyDescent="0.2">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c r="AA773" s="150"/>
      <c r="AB773" s="150"/>
      <c r="AC773" s="150"/>
      <c r="AD773" s="150"/>
      <c r="AE773" s="150"/>
      <c r="AF773" s="150"/>
      <c r="AG773" s="150"/>
      <c r="AH773" s="150"/>
      <c r="AI773" s="150"/>
      <c r="AJ773" s="150"/>
      <c r="AK773" s="150"/>
      <c r="AL773" s="150"/>
      <c r="AM773" s="150"/>
      <c r="AN773" s="150"/>
      <c r="AO773" s="150"/>
      <c r="AP773" s="150"/>
      <c r="AQ773" s="150"/>
      <c r="AR773" s="150"/>
      <c r="AS773" s="150"/>
      <c r="AT773" s="150"/>
      <c r="AU773" s="150"/>
      <c r="AV773" s="150"/>
      <c r="BA773" s="150"/>
      <c r="BB773" s="151"/>
      <c r="BC773" s="151"/>
      <c r="BD773" s="152"/>
    </row>
    <row r="774" spans="5:56" ht="15.75" customHeight="1" x14ac:dyDescent="0.2">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c r="AA774" s="150"/>
      <c r="AB774" s="150"/>
      <c r="AC774" s="150"/>
      <c r="AD774" s="150"/>
      <c r="AE774" s="150"/>
      <c r="AF774" s="150"/>
      <c r="AG774" s="150"/>
      <c r="AH774" s="150"/>
      <c r="AI774" s="150"/>
      <c r="AJ774" s="150"/>
      <c r="AK774" s="150"/>
      <c r="AL774" s="150"/>
      <c r="AM774" s="150"/>
      <c r="AN774" s="150"/>
      <c r="AO774" s="150"/>
      <c r="AP774" s="150"/>
      <c r="AQ774" s="150"/>
      <c r="AR774" s="150"/>
      <c r="AS774" s="150"/>
      <c r="AT774" s="150"/>
      <c r="AU774" s="150"/>
      <c r="AV774" s="150"/>
      <c r="BA774" s="150"/>
      <c r="BB774" s="151"/>
      <c r="BC774" s="151"/>
      <c r="BD774" s="152"/>
    </row>
    <row r="775" spans="5:56" ht="15.75" customHeight="1" x14ac:dyDescent="0.2">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c r="AA775" s="150"/>
      <c r="AB775" s="150"/>
      <c r="AC775" s="150"/>
      <c r="AD775" s="150"/>
      <c r="AE775" s="150"/>
      <c r="AF775" s="150"/>
      <c r="AG775" s="150"/>
      <c r="AH775" s="150"/>
      <c r="AI775" s="150"/>
      <c r="AJ775" s="150"/>
      <c r="AK775" s="150"/>
      <c r="AL775" s="150"/>
      <c r="AM775" s="150"/>
      <c r="AN775" s="150"/>
      <c r="AO775" s="150"/>
      <c r="AP775" s="150"/>
      <c r="AQ775" s="150"/>
      <c r="AR775" s="150"/>
      <c r="AS775" s="150"/>
      <c r="AT775" s="150"/>
      <c r="AU775" s="150"/>
      <c r="AV775" s="150"/>
      <c r="BA775" s="150"/>
      <c r="BB775" s="151"/>
      <c r="BC775" s="151"/>
      <c r="BD775" s="152"/>
    </row>
    <row r="776" spans="5:56" ht="15.75" customHeight="1" x14ac:dyDescent="0.2">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c r="AA776" s="150"/>
      <c r="AB776" s="150"/>
      <c r="AC776" s="150"/>
      <c r="AD776" s="150"/>
      <c r="AE776" s="150"/>
      <c r="AF776" s="150"/>
      <c r="AG776" s="150"/>
      <c r="AH776" s="150"/>
      <c r="AI776" s="150"/>
      <c r="AJ776" s="150"/>
      <c r="AK776" s="150"/>
      <c r="AL776" s="150"/>
      <c r="AM776" s="150"/>
      <c r="AN776" s="150"/>
      <c r="AO776" s="150"/>
      <c r="AP776" s="150"/>
      <c r="AQ776" s="150"/>
      <c r="AR776" s="150"/>
      <c r="AS776" s="150"/>
      <c r="AT776" s="150"/>
      <c r="AU776" s="150"/>
      <c r="AV776" s="150"/>
      <c r="BA776" s="150"/>
      <c r="BB776" s="151"/>
      <c r="BC776" s="151"/>
      <c r="BD776" s="152"/>
    </row>
    <row r="777" spans="5:56" ht="15.75" customHeight="1" x14ac:dyDescent="0.2">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c r="AA777" s="150"/>
      <c r="AB777" s="150"/>
      <c r="AC777" s="150"/>
      <c r="AD777" s="150"/>
      <c r="AE777" s="150"/>
      <c r="AF777" s="150"/>
      <c r="AG777" s="150"/>
      <c r="AH777" s="150"/>
      <c r="AI777" s="150"/>
      <c r="AJ777" s="150"/>
      <c r="AK777" s="150"/>
      <c r="AL777" s="150"/>
      <c r="AM777" s="150"/>
      <c r="AN777" s="150"/>
      <c r="AO777" s="150"/>
      <c r="AP777" s="150"/>
      <c r="AQ777" s="150"/>
      <c r="AR777" s="150"/>
      <c r="AS777" s="150"/>
      <c r="AT777" s="150"/>
      <c r="AU777" s="150"/>
      <c r="AV777" s="150"/>
      <c r="BA777" s="150"/>
      <c r="BB777" s="151"/>
      <c r="BC777" s="151"/>
      <c r="BD777" s="152"/>
    </row>
    <row r="778" spans="5:56" ht="15.75" customHeight="1" x14ac:dyDescent="0.2">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c r="AA778" s="150"/>
      <c r="AB778" s="150"/>
      <c r="AC778" s="150"/>
      <c r="AD778" s="150"/>
      <c r="AE778" s="150"/>
      <c r="AF778" s="150"/>
      <c r="AG778" s="150"/>
      <c r="AH778" s="150"/>
      <c r="AI778" s="150"/>
      <c r="AJ778" s="150"/>
      <c r="AK778" s="150"/>
      <c r="AL778" s="150"/>
      <c r="AM778" s="150"/>
      <c r="AN778" s="150"/>
      <c r="AO778" s="150"/>
      <c r="AP778" s="150"/>
      <c r="AQ778" s="150"/>
      <c r="AR778" s="150"/>
      <c r="AS778" s="150"/>
      <c r="AT778" s="150"/>
      <c r="AU778" s="150"/>
      <c r="AV778" s="150"/>
      <c r="BA778" s="150"/>
      <c r="BB778" s="151"/>
      <c r="BC778" s="151"/>
      <c r="BD778" s="152"/>
    </row>
    <row r="779" spans="5:56" ht="15.75" customHeight="1" x14ac:dyDescent="0.2">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c r="AA779" s="150"/>
      <c r="AB779" s="150"/>
      <c r="AC779" s="150"/>
      <c r="AD779" s="150"/>
      <c r="AE779" s="150"/>
      <c r="AF779" s="150"/>
      <c r="AG779" s="150"/>
      <c r="AH779" s="150"/>
      <c r="AI779" s="150"/>
      <c r="AJ779" s="150"/>
      <c r="AK779" s="150"/>
      <c r="AL779" s="150"/>
      <c r="AM779" s="150"/>
      <c r="AN779" s="150"/>
      <c r="AO779" s="150"/>
      <c r="AP779" s="150"/>
      <c r="AQ779" s="150"/>
      <c r="AR779" s="150"/>
      <c r="AS779" s="150"/>
      <c r="AT779" s="150"/>
      <c r="AU779" s="150"/>
      <c r="AV779" s="150"/>
      <c r="BA779" s="150"/>
      <c r="BB779" s="151"/>
      <c r="BC779" s="151"/>
      <c r="BD779" s="152"/>
    </row>
    <row r="780" spans="5:56" ht="15.75" customHeight="1" x14ac:dyDescent="0.2">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c r="AA780" s="150"/>
      <c r="AB780" s="150"/>
      <c r="AC780" s="150"/>
      <c r="AD780" s="150"/>
      <c r="AE780" s="150"/>
      <c r="AF780" s="150"/>
      <c r="AG780" s="150"/>
      <c r="AH780" s="150"/>
      <c r="AI780" s="150"/>
      <c r="AJ780" s="150"/>
      <c r="AK780" s="150"/>
      <c r="AL780" s="150"/>
      <c r="AM780" s="150"/>
      <c r="AN780" s="150"/>
      <c r="AO780" s="150"/>
      <c r="AP780" s="150"/>
      <c r="AQ780" s="150"/>
      <c r="AR780" s="150"/>
      <c r="AS780" s="150"/>
      <c r="AT780" s="150"/>
      <c r="AU780" s="150"/>
      <c r="AV780" s="150"/>
      <c r="BA780" s="150"/>
      <c r="BB780" s="151"/>
      <c r="BC780" s="151"/>
      <c r="BD780" s="152"/>
    </row>
    <row r="781" spans="5:56" ht="15.75" customHeight="1" x14ac:dyDescent="0.2">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c r="AA781" s="150"/>
      <c r="AB781" s="150"/>
      <c r="AC781" s="150"/>
      <c r="AD781" s="150"/>
      <c r="AE781" s="150"/>
      <c r="AF781" s="150"/>
      <c r="AG781" s="150"/>
      <c r="AH781" s="150"/>
      <c r="AI781" s="150"/>
      <c r="AJ781" s="150"/>
      <c r="AK781" s="150"/>
      <c r="AL781" s="150"/>
      <c r="AM781" s="150"/>
      <c r="AN781" s="150"/>
      <c r="AO781" s="150"/>
      <c r="AP781" s="150"/>
      <c r="AQ781" s="150"/>
      <c r="AR781" s="150"/>
      <c r="AS781" s="150"/>
      <c r="AT781" s="150"/>
      <c r="AU781" s="150"/>
      <c r="AV781" s="150"/>
      <c r="BA781" s="150"/>
      <c r="BB781" s="151"/>
      <c r="BC781" s="151"/>
      <c r="BD781" s="152"/>
    </row>
    <row r="782" spans="5:56" ht="15.75" customHeight="1" x14ac:dyDescent="0.2">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c r="AA782" s="150"/>
      <c r="AB782" s="150"/>
      <c r="AC782" s="150"/>
      <c r="AD782" s="150"/>
      <c r="AE782" s="150"/>
      <c r="AF782" s="150"/>
      <c r="AG782" s="150"/>
      <c r="AH782" s="150"/>
      <c r="AI782" s="150"/>
      <c r="AJ782" s="150"/>
      <c r="AK782" s="150"/>
      <c r="AL782" s="150"/>
      <c r="AM782" s="150"/>
      <c r="AN782" s="150"/>
      <c r="AO782" s="150"/>
      <c r="AP782" s="150"/>
      <c r="AQ782" s="150"/>
      <c r="AR782" s="150"/>
      <c r="AS782" s="150"/>
      <c r="AT782" s="150"/>
      <c r="AU782" s="150"/>
      <c r="AV782" s="150"/>
      <c r="BA782" s="150"/>
      <c r="BB782" s="151"/>
      <c r="BC782" s="151"/>
      <c r="BD782" s="152"/>
    </row>
    <row r="783" spans="5:56" ht="15.75" customHeight="1" x14ac:dyDescent="0.2">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c r="AA783" s="150"/>
      <c r="AB783" s="150"/>
      <c r="AC783" s="150"/>
      <c r="AD783" s="150"/>
      <c r="AE783" s="150"/>
      <c r="AF783" s="150"/>
      <c r="AG783" s="150"/>
      <c r="AH783" s="150"/>
      <c r="AI783" s="150"/>
      <c r="AJ783" s="150"/>
      <c r="AK783" s="150"/>
      <c r="AL783" s="150"/>
      <c r="AM783" s="150"/>
      <c r="AN783" s="150"/>
      <c r="AO783" s="150"/>
      <c r="AP783" s="150"/>
      <c r="AQ783" s="150"/>
      <c r="AR783" s="150"/>
      <c r="AS783" s="150"/>
      <c r="AT783" s="150"/>
      <c r="AU783" s="150"/>
      <c r="AV783" s="150"/>
      <c r="BA783" s="150"/>
      <c r="BB783" s="151"/>
      <c r="BC783" s="151"/>
      <c r="BD783" s="152"/>
    </row>
    <row r="784" spans="5:56" ht="15.75" customHeight="1" x14ac:dyDescent="0.2">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c r="AA784" s="150"/>
      <c r="AB784" s="150"/>
      <c r="AC784" s="150"/>
      <c r="AD784" s="150"/>
      <c r="AE784" s="150"/>
      <c r="AF784" s="150"/>
      <c r="AG784" s="150"/>
      <c r="AH784" s="150"/>
      <c r="AI784" s="150"/>
      <c r="AJ784" s="150"/>
      <c r="AK784" s="150"/>
      <c r="AL784" s="150"/>
      <c r="AM784" s="150"/>
      <c r="AN784" s="150"/>
      <c r="AO784" s="150"/>
      <c r="AP784" s="150"/>
      <c r="AQ784" s="150"/>
      <c r="AR784" s="150"/>
      <c r="AS784" s="150"/>
      <c r="AT784" s="150"/>
      <c r="AU784" s="150"/>
      <c r="AV784" s="150"/>
      <c r="BA784" s="150"/>
      <c r="BB784" s="151"/>
      <c r="BC784" s="151"/>
      <c r="BD784" s="152"/>
    </row>
    <row r="785" spans="5:56" ht="15.75" customHeight="1" x14ac:dyDescent="0.2">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c r="AA785" s="150"/>
      <c r="AB785" s="150"/>
      <c r="AC785" s="150"/>
      <c r="AD785" s="150"/>
      <c r="AE785" s="150"/>
      <c r="AF785" s="150"/>
      <c r="AG785" s="150"/>
      <c r="AH785" s="150"/>
      <c r="AI785" s="150"/>
      <c r="AJ785" s="150"/>
      <c r="AK785" s="150"/>
      <c r="AL785" s="150"/>
      <c r="AM785" s="150"/>
      <c r="AN785" s="150"/>
      <c r="AO785" s="150"/>
      <c r="AP785" s="150"/>
      <c r="AQ785" s="150"/>
      <c r="AR785" s="150"/>
      <c r="AS785" s="150"/>
      <c r="AT785" s="150"/>
      <c r="AU785" s="150"/>
      <c r="AV785" s="150"/>
      <c r="BA785" s="150"/>
      <c r="BB785" s="151"/>
      <c r="BC785" s="151"/>
      <c r="BD785" s="152"/>
    </row>
    <row r="786" spans="5:56" ht="15.75" customHeight="1" x14ac:dyDescent="0.2">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c r="AA786" s="150"/>
      <c r="AB786" s="150"/>
      <c r="AC786" s="150"/>
      <c r="AD786" s="150"/>
      <c r="AE786" s="150"/>
      <c r="AF786" s="150"/>
      <c r="AG786" s="150"/>
      <c r="AH786" s="150"/>
      <c r="AI786" s="150"/>
      <c r="AJ786" s="150"/>
      <c r="AK786" s="150"/>
      <c r="AL786" s="150"/>
      <c r="AM786" s="150"/>
      <c r="AN786" s="150"/>
      <c r="AO786" s="150"/>
      <c r="AP786" s="150"/>
      <c r="AQ786" s="150"/>
      <c r="AR786" s="150"/>
      <c r="AS786" s="150"/>
      <c r="AT786" s="150"/>
      <c r="AU786" s="150"/>
      <c r="AV786" s="150"/>
      <c r="BA786" s="150"/>
      <c r="BB786" s="151"/>
      <c r="BC786" s="151"/>
      <c r="BD786" s="152"/>
    </row>
    <row r="787" spans="5:56" ht="15.75" customHeight="1" x14ac:dyDescent="0.2">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c r="AA787" s="150"/>
      <c r="AB787" s="150"/>
      <c r="AC787" s="150"/>
      <c r="AD787" s="150"/>
      <c r="AE787" s="150"/>
      <c r="AF787" s="150"/>
      <c r="AG787" s="150"/>
      <c r="AH787" s="150"/>
      <c r="AI787" s="150"/>
      <c r="AJ787" s="150"/>
      <c r="AK787" s="150"/>
      <c r="AL787" s="150"/>
      <c r="AM787" s="150"/>
      <c r="AN787" s="150"/>
      <c r="AO787" s="150"/>
      <c r="AP787" s="150"/>
      <c r="AQ787" s="150"/>
      <c r="AR787" s="150"/>
      <c r="AS787" s="150"/>
      <c r="AT787" s="150"/>
      <c r="AU787" s="150"/>
      <c r="AV787" s="150"/>
      <c r="BA787" s="150"/>
      <c r="BB787" s="151"/>
      <c r="BC787" s="151"/>
      <c r="BD787" s="152"/>
    </row>
    <row r="788" spans="5:56" ht="15.75" customHeight="1" x14ac:dyDescent="0.2">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c r="AA788" s="150"/>
      <c r="AB788" s="150"/>
      <c r="AC788" s="150"/>
      <c r="AD788" s="150"/>
      <c r="AE788" s="150"/>
      <c r="AF788" s="150"/>
      <c r="AG788" s="150"/>
      <c r="AH788" s="150"/>
      <c r="AI788" s="150"/>
      <c r="AJ788" s="150"/>
      <c r="AK788" s="150"/>
      <c r="AL788" s="150"/>
      <c r="AM788" s="150"/>
      <c r="AN788" s="150"/>
      <c r="AO788" s="150"/>
      <c r="AP788" s="150"/>
      <c r="AQ788" s="150"/>
      <c r="AR788" s="150"/>
      <c r="AS788" s="150"/>
      <c r="AT788" s="150"/>
      <c r="AU788" s="150"/>
      <c r="AV788" s="150"/>
      <c r="BA788" s="150"/>
      <c r="BB788" s="151"/>
      <c r="BC788" s="151"/>
      <c r="BD788" s="152"/>
    </row>
    <row r="789" spans="5:56" ht="15.75" customHeight="1" x14ac:dyDescent="0.2">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c r="AA789" s="150"/>
      <c r="AB789" s="150"/>
      <c r="AC789" s="150"/>
      <c r="AD789" s="150"/>
      <c r="AE789" s="150"/>
      <c r="AF789" s="150"/>
      <c r="AG789" s="150"/>
      <c r="AH789" s="150"/>
      <c r="AI789" s="150"/>
      <c r="AJ789" s="150"/>
      <c r="AK789" s="150"/>
      <c r="AL789" s="150"/>
      <c r="AM789" s="150"/>
      <c r="AN789" s="150"/>
      <c r="AO789" s="150"/>
      <c r="AP789" s="150"/>
      <c r="AQ789" s="150"/>
      <c r="AR789" s="150"/>
      <c r="AS789" s="150"/>
      <c r="AT789" s="150"/>
      <c r="AU789" s="150"/>
      <c r="AV789" s="150"/>
      <c r="BA789" s="150"/>
      <c r="BB789" s="151"/>
      <c r="BC789" s="151"/>
      <c r="BD789" s="152"/>
    </row>
    <row r="790" spans="5:56" ht="15.75" customHeight="1" x14ac:dyDescent="0.2">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c r="AA790" s="150"/>
      <c r="AB790" s="150"/>
      <c r="AC790" s="150"/>
      <c r="AD790" s="150"/>
      <c r="AE790" s="150"/>
      <c r="AF790" s="150"/>
      <c r="AG790" s="150"/>
      <c r="AH790" s="150"/>
      <c r="AI790" s="150"/>
      <c r="AJ790" s="150"/>
      <c r="AK790" s="150"/>
      <c r="AL790" s="150"/>
      <c r="AM790" s="150"/>
      <c r="AN790" s="150"/>
      <c r="AO790" s="150"/>
      <c r="AP790" s="150"/>
      <c r="AQ790" s="150"/>
      <c r="AR790" s="150"/>
      <c r="AS790" s="150"/>
      <c r="AT790" s="150"/>
      <c r="AU790" s="150"/>
      <c r="AV790" s="150"/>
      <c r="BA790" s="150"/>
      <c r="BB790" s="151"/>
      <c r="BC790" s="151"/>
      <c r="BD790" s="152"/>
    </row>
    <row r="791" spans="5:56" ht="15.75" customHeight="1" x14ac:dyDescent="0.2">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c r="AA791" s="150"/>
      <c r="AB791" s="150"/>
      <c r="AC791" s="150"/>
      <c r="AD791" s="150"/>
      <c r="AE791" s="150"/>
      <c r="AF791" s="150"/>
      <c r="AG791" s="150"/>
      <c r="AH791" s="150"/>
      <c r="AI791" s="150"/>
      <c r="AJ791" s="150"/>
      <c r="AK791" s="150"/>
      <c r="AL791" s="150"/>
      <c r="AM791" s="150"/>
      <c r="AN791" s="150"/>
      <c r="AO791" s="150"/>
      <c r="AP791" s="150"/>
      <c r="AQ791" s="150"/>
      <c r="AR791" s="150"/>
      <c r="AS791" s="150"/>
      <c r="AT791" s="150"/>
      <c r="AU791" s="150"/>
      <c r="AV791" s="150"/>
      <c r="BA791" s="150"/>
      <c r="BB791" s="151"/>
      <c r="BC791" s="151"/>
      <c r="BD791" s="152"/>
    </row>
    <row r="792" spans="5:56" ht="15.75" customHeight="1" x14ac:dyDescent="0.2">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c r="AA792" s="150"/>
      <c r="AB792" s="150"/>
      <c r="AC792" s="150"/>
      <c r="AD792" s="150"/>
      <c r="AE792" s="150"/>
      <c r="AF792" s="150"/>
      <c r="AG792" s="150"/>
      <c r="AH792" s="150"/>
      <c r="AI792" s="150"/>
      <c r="AJ792" s="150"/>
      <c r="AK792" s="150"/>
      <c r="AL792" s="150"/>
      <c r="AM792" s="150"/>
      <c r="AN792" s="150"/>
      <c r="AO792" s="150"/>
      <c r="AP792" s="150"/>
      <c r="AQ792" s="150"/>
      <c r="AR792" s="150"/>
      <c r="AS792" s="150"/>
      <c r="AT792" s="150"/>
      <c r="AU792" s="150"/>
      <c r="AV792" s="150"/>
      <c r="BA792" s="150"/>
      <c r="BB792" s="151"/>
      <c r="BC792" s="151"/>
      <c r="BD792" s="152"/>
    </row>
    <row r="793" spans="5:56" ht="15.75" customHeight="1" x14ac:dyDescent="0.2">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c r="AA793" s="150"/>
      <c r="AB793" s="150"/>
      <c r="AC793" s="150"/>
      <c r="AD793" s="150"/>
      <c r="AE793" s="150"/>
      <c r="AF793" s="150"/>
      <c r="AG793" s="150"/>
      <c r="AH793" s="150"/>
      <c r="AI793" s="150"/>
      <c r="AJ793" s="150"/>
      <c r="AK793" s="150"/>
      <c r="AL793" s="150"/>
      <c r="AM793" s="150"/>
      <c r="AN793" s="150"/>
      <c r="AO793" s="150"/>
      <c r="AP793" s="150"/>
      <c r="AQ793" s="150"/>
      <c r="AR793" s="150"/>
      <c r="AS793" s="150"/>
      <c r="AT793" s="150"/>
      <c r="AU793" s="150"/>
      <c r="AV793" s="150"/>
      <c r="BA793" s="150"/>
      <c r="BB793" s="151"/>
      <c r="BC793" s="151"/>
      <c r="BD793" s="152"/>
    </row>
    <row r="794" spans="5:56" ht="15.75" customHeight="1" x14ac:dyDescent="0.2">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c r="AA794" s="150"/>
      <c r="AB794" s="150"/>
      <c r="AC794" s="150"/>
      <c r="AD794" s="150"/>
      <c r="AE794" s="150"/>
      <c r="AF794" s="150"/>
      <c r="AG794" s="150"/>
      <c r="AH794" s="150"/>
      <c r="AI794" s="150"/>
      <c r="AJ794" s="150"/>
      <c r="AK794" s="150"/>
      <c r="AL794" s="150"/>
      <c r="AM794" s="150"/>
      <c r="AN794" s="150"/>
      <c r="AO794" s="150"/>
      <c r="AP794" s="150"/>
      <c r="AQ794" s="150"/>
      <c r="AR794" s="150"/>
      <c r="AS794" s="150"/>
      <c r="AT794" s="150"/>
      <c r="AU794" s="150"/>
      <c r="AV794" s="150"/>
      <c r="BA794" s="150"/>
      <c r="BB794" s="151"/>
      <c r="BC794" s="151"/>
      <c r="BD794" s="152"/>
    </row>
    <row r="795" spans="5:56" ht="15.75" customHeight="1" x14ac:dyDescent="0.2">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c r="AA795" s="150"/>
      <c r="AB795" s="150"/>
      <c r="AC795" s="150"/>
      <c r="AD795" s="150"/>
      <c r="AE795" s="150"/>
      <c r="AF795" s="150"/>
      <c r="AG795" s="150"/>
      <c r="AH795" s="150"/>
      <c r="AI795" s="150"/>
      <c r="AJ795" s="150"/>
      <c r="AK795" s="150"/>
      <c r="AL795" s="150"/>
      <c r="AM795" s="150"/>
      <c r="AN795" s="150"/>
      <c r="AO795" s="150"/>
      <c r="AP795" s="150"/>
      <c r="AQ795" s="150"/>
      <c r="AR795" s="150"/>
      <c r="AS795" s="150"/>
      <c r="AT795" s="150"/>
      <c r="AU795" s="150"/>
      <c r="AV795" s="150"/>
      <c r="BA795" s="150"/>
      <c r="BB795" s="151"/>
      <c r="BC795" s="151"/>
      <c r="BD795" s="152"/>
    </row>
    <row r="796" spans="5:56" ht="15.75" customHeight="1" x14ac:dyDescent="0.2">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c r="AA796" s="150"/>
      <c r="AB796" s="150"/>
      <c r="AC796" s="150"/>
      <c r="AD796" s="150"/>
      <c r="AE796" s="150"/>
      <c r="AF796" s="150"/>
      <c r="AG796" s="150"/>
      <c r="AH796" s="150"/>
      <c r="AI796" s="150"/>
      <c r="AJ796" s="150"/>
      <c r="AK796" s="150"/>
      <c r="AL796" s="150"/>
      <c r="AM796" s="150"/>
      <c r="AN796" s="150"/>
      <c r="AO796" s="150"/>
      <c r="AP796" s="150"/>
      <c r="AQ796" s="150"/>
      <c r="AR796" s="150"/>
      <c r="AS796" s="150"/>
      <c r="AT796" s="150"/>
      <c r="AU796" s="150"/>
      <c r="AV796" s="150"/>
      <c r="BA796" s="150"/>
      <c r="BB796" s="151"/>
      <c r="BC796" s="151"/>
      <c r="BD796" s="152"/>
    </row>
    <row r="797" spans="5:56" ht="15.75" customHeight="1" x14ac:dyDescent="0.2">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c r="AA797" s="150"/>
      <c r="AB797" s="150"/>
      <c r="AC797" s="150"/>
      <c r="AD797" s="150"/>
      <c r="AE797" s="150"/>
      <c r="AF797" s="150"/>
      <c r="AG797" s="150"/>
      <c r="AH797" s="150"/>
      <c r="AI797" s="150"/>
      <c r="AJ797" s="150"/>
      <c r="AK797" s="150"/>
      <c r="AL797" s="150"/>
      <c r="AM797" s="150"/>
      <c r="AN797" s="150"/>
      <c r="AO797" s="150"/>
      <c r="AP797" s="150"/>
      <c r="AQ797" s="150"/>
      <c r="AR797" s="150"/>
      <c r="AS797" s="150"/>
      <c r="AT797" s="150"/>
      <c r="AU797" s="150"/>
      <c r="AV797" s="150"/>
      <c r="BA797" s="150"/>
      <c r="BB797" s="151"/>
      <c r="BC797" s="151"/>
      <c r="BD797" s="152"/>
    </row>
    <row r="798" spans="5:56" ht="15.75" customHeight="1" x14ac:dyDescent="0.2">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c r="AA798" s="150"/>
      <c r="AB798" s="150"/>
      <c r="AC798" s="150"/>
      <c r="AD798" s="150"/>
      <c r="AE798" s="150"/>
      <c r="AF798" s="150"/>
      <c r="AG798" s="150"/>
      <c r="AH798" s="150"/>
      <c r="AI798" s="150"/>
      <c r="AJ798" s="150"/>
      <c r="AK798" s="150"/>
      <c r="AL798" s="150"/>
      <c r="AM798" s="150"/>
      <c r="AN798" s="150"/>
      <c r="AO798" s="150"/>
      <c r="AP798" s="150"/>
      <c r="AQ798" s="150"/>
      <c r="AR798" s="150"/>
      <c r="AS798" s="150"/>
      <c r="AT798" s="150"/>
      <c r="AU798" s="150"/>
      <c r="AV798" s="150"/>
      <c r="BA798" s="150"/>
      <c r="BB798" s="151"/>
      <c r="BC798" s="151"/>
      <c r="BD798" s="152"/>
    </row>
    <row r="799" spans="5:56" ht="15.75" customHeight="1" x14ac:dyDescent="0.2">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c r="AA799" s="150"/>
      <c r="AB799" s="150"/>
      <c r="AC799" s="150"/>
      <c r="AD799" s="150"/>
      <c r="AE799" s="150"/>
      <c r="AF799" s="150"/>
      <c r="AG799" s="150"/>
      <c r="AH799" s="150"/>
      <c r="AI799" s="150"/>
      <c r="AJ799" s="150"/>
      <c r="AK799" s="150"/>
      <c r="AL799" s="150"/>
      <c r="AM799" s="150"/>
      <c r="AN799" s="150"/>
      <c r="AO799" s="150"/>
      <c r="AP799" s="150"/>
      <c r="AQ799" s="150"/>
      <c r="AR799" s="150"/>
      <c r="AS799" s="150"/>
      <c r="AT799" s="150"/>
      <c r="AU799" s="150"/>
      <c r="AV799" s="150"/>
      <c r="BA799" s="150"/>
      <c r="BB799" s="151"/>
      <c r="BC799" s="151"/>
      <c r="BD799" s="152"/>
    </row>
    <row r="800" spans="5:56" ht="15.75" customHeight="1" x14ac:dyDescent="0.2">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c r="AA800" s="150"/>
      <c r="AB800" s="150"/>
      <c r="AC800" s="150"/>
      <c r="AD800" s="150"/>
      <c r="AE800" s="150"/>
      <c r="AF800" s="150"/>
      <c r="AG800" s="150"/>
      <c r="AH800" s="150"/>
      <c r="AI800" s="150"/>
      <c r="AJ800" s="150"/>
      <c r="AK800" s="150"/>
      <c r="AL800" s="150"/>
      <c r="AM800" s="150"/>
      <c r="AN800" s="150"/>
      <c r="AO800" s="150"/>
      <c r="AP800" s="150"/>
      <c r="AQ800" s="150"/>
      <c r="AR800" s="150"/>
      <c r="AS800" s="150"/>
      <c r="AT800" s="150"/>
      <c r="AU800" s="150"/>
      <c r="AV800" s="150"/>
      <c r="BA800" s="150"/>
      <c r="BB800" s="151"/>
      <c r="BC800" s="151"/>
      <c r="BD800" s="152"/>
    </row>
    <row r="801" spans="5:56" ht="15.75" customHeight="1" x14ac:dyDescent="0.2">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c r="AA801" s="150"/>
      <c r="AB801" s="150"/>
      <c r="AC801" s="150"/>
      <c r="AD801" s="150"/>
      <c r="AE801" s="150"/>
      <c r="AF801" s="150"/>
      <c r="AG801" s="150"/>
      <c r="AH801" s="150"/>
      <c r="AI801" s="150"/>
      <c r="AJ801" s="150"/>
      <c r="AK801" s="150"/>
      <c r="AL801" s="150"/>
      <c r="AM801" s="150"/>
      <c r="AN801" s="150"/>
      <c r="AO801" s="150"/>
      <c r="AP801" s="150"/>
      <c r="AQ801" s="150"/>
      <c r="AR801" s="150"/>
      <c r="AS801" s="150"/>
      <c r="AT801" s="150"/>
      <c r="AU801" s="150"/>
      <c r="AV801" s="150"/>
      <c r="BA801" s="150"/>
      <c r="BB801" s="151"/>
      <c r="BC801" s="151"/>
      <c r="BD801" s="152"/>
    </row>
    <row r="802" spans="5:56" ht="15" customHeight="1" x14ac:dyDescent="0.2">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c r="AA802" s="150"/>
      <c r="AB802" s="150"/>
      <c r="AC802" s="150"/>
      <c r="AD802" s="150"/>
      <c r="AE802" s="150"/>
      <c r="AF802" s="150"/>
      <c r="AG802" s="150"/>
      <c r="AH802" s="150"/>
      <c r="AI802" s="150"/>
      <c r="AJ802" s="150"/>
      <c r="AK802" s="150"/>
      <c r="AL802" s="150"/>
      <c r="AM802" s="150"/>
      <c r="AN802" s="150"/>
      <c r="AO802" s="150"/>
      <c r="AP802" s="150"/>
      <c r="AQ802" s="150"/>
      <c r="AR802" s="150"/>
      <c r="AS802" s="150"/>
      <c r="AT802" s="150"/>
      <c r="AU802" s="150"/>
      <c r="AV802" s="150"/>
      <c r="BA802" s="150"/>
      <c r="BB802" s="151"/>
      <c r="BC802" s="151"/>
      <c r="BD802" s="152"/>
    </row>
    <row r="803" spans="5:56" ht="15" customHeight="1" x14ac:dyDescent="0.2">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c r="AA803" s="150"/>
      <c r="AB803" s="150"/>
      <c r="AC803" s="150"/>
      <c r="AD803" s="150"/>
      <c r="AE803" s="150"/>
      <c r="AF803" s="150"/>
      <c r="AG803" s="150"/>
      <c r="AH803" s="150"/>
      <c r="AI803" s="150"/>
      <c r="AJ803" s="150"/>
      <c r="AK803" s="150"/>
      <c r="AL803" s="150"/>
      <c r="AM803" s="150"/>
      <c r="AN803" s="150"/>
      <c r="AO803" s="150"/>
      <c r="AP803" s="150"/>
      <c r="AQ803" s="150"/>
      <c r="AR803" s="150"/>
      <c r="AS803" s="150"/>
      <c r="AT803" s="150"/>
      <c r="AU803" s="150"/>
      <c r="AV803" s="150"/>
      <c r="BA803" s="150"/>
      <c r="BB803" s="151"/>
      <c r="BC803" s="151"/>
      <c r="BD803" s="152"/>
    </row>
    <row r="804" spans="5:56" ht="15" customHeight="1" x14ac:dyDescent="0.2">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c r="AA804" s="150"/>
      <c r="AB804" s="150"/>
      <c r="AC804" s="150"/>
      <c r="AD804" s="150"/>
      <c r="AE804" s="150"/>
      <c r="AF804" s="150"/>
      <c r="AG804" s="150"/>
      <c r="AH804" s="150"/>
      <c r="AI804" s="150"/>
      <c r="AJ804" s="150"/>
      <c r="AK804" s="150"/>
      <c r="AL804" s="150"/>
      <c r="AM804" s="150"/>
      <c r="AN804" s="150"/>
      <c r="AO804" s="150"/>
      <c r="AP804" s="150"/>
      <c r="AQ804" s="150"/>
      <c r="AR804" s="150"/>
      <c r="AS804" s="150"/>
      <c r="AT804" s="150"/>
      <c r="AU804" s="150"/>
      <c r="AV804" s="150"/>
      <c r="BA804" s="150"/>
      <c r="BB804" s="151"/>
      <c r="BC804" s="151"/>
      <c r="BD804" s="152"/>
    </row>
    <row r="805" spans="5:56" ht="15" customHeight="1" x14ac:dyDescent="0.2">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c r="AA805" s="150"/>
      <c r="AB805" s="150"/>
      <c r="AC805" s="150"/>
      <c r="AD805" s="150"/>
      <c r="AE805" s="150"/>
      <c r="AF805" s="150"/>
      <c r="AG805" s="150"/>
      <c r="AH805" s="150"/>
      <c r="AI805" s="150"/>
      <c r="AJ805" s="150"/>
      <c r="AK805" s="150"/>
      <c r="AL805" s="150"/>
      <c r="AM805" s="150"/>
      <c r="AN805" s="150"/>
      <c r="AO805" s="150"/>
      <c r="AP805" s="150"/>
      <c r="AQ805" s="150"/>
      <c r="AR805" s="150"/>
      <c r="AS805" s="150"/>
      <c r="AT805" s="150"/>
      <c r="AU805" s="150"/>
      <c r="AV805" s="150"/>
      <c r="BA805" s="150"/>
      <c r="BB805" s="151"/>
      <c r="BC805" s="151"/>
      <c r="BD805" s="152"/>
    </row>
    <row r="806" spans="5:56" ht="15" customHeight="1" x14ac:dyDescent="0.2">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c r="AA806" s="150"/>
      <c r="AB806" s="150"/>
      <c r="AC806" s="150"/>
      <c r="AD806" s="150"/>
      <c r="AE806" s="150"/>
      <c r="AF806" s="150"/>
      <c r="AG806" s="150"/>
      <c r="AH806" s="150"/>
      <c r="AI806" s="150"/>
      <c r="AJ806" s="150"/>
      <c r="AK806" s="150"/>
      <c r="AL806" s="150"/>
      <c r="AM806" s="150"/>
      <c r="AN806" s="150"/>
      <c r="AO806" s="150"/>
      <c r="AP806" s="150"/>
      <c r="AQ806" s="150"/>
      <c r="AR806" s="150"/>
      <c r="AS806" s="150"/>
      <c r="AT806" s="150"/>
      <c r="AU806" s="150"/>
      <c r="AV806" s="150"/>
      <c r="BA806" s="150"/>
      <c r="BB806" s="151"/>
      <c r="BC806" s="151"/>
      <c r="BD806" s="152"/>
    </row>
    <row r="807" spans="5:56" ht="15" customHeight="1" x14ac:dyDescent="0.2">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c r="AA807" s="150"/>
      <c r="AB807" s="150"/>
      <c r="AC807" s="150"/>
      <c r="AD807" s="150"/>
      <c r="AE807" s="150"/>
      <c r="AF807" s="150"/>
      <c r="AG807" s="150"/>
      <c r="AH807" s="150"/>
      <c r="AI807" s="150"/>
      <c r="AJ807" s="150"/>
      <c r="AK807" s="150"/>
      <c r="AL807" s="150"/>
      <c r="AM807" s="150"/>
      <c r="AN807" s="150"/>
      <c r="AO807" s="150"/>
      <c r="AP807" s="150"/>
      <c r="AQ807" s="150"/>
      <c r="AR807" s="150"/>
      <c r="AS807" s="150"/>
      <c r="AT807" s="150"/>
      <c r="AU807" s="150"/>
      <c r="AV807" s="150"/>
      <c r="BA807" s="150"/>
      <c r="BB807" s="151"/>
      <c r="BC807" s="151"/>
      <c r="BD807" s="152"/>
    </row>
    <row r="808" spans="5:56" ht="15" customHeight="1" x14ac:dyDescent="0.2">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c r="AA808" s="150"/>
      <c r="AB808" s="150"/>
      <c r="AC808" s="150"/>
      <c r="AD808" s="150"/>
      <c r="AE808" s="150"/>
      <c r="AF808" s="150"/>
      <c r="AG808" s="150"/>
      <c r="AH808" s="150"/>
      <c r="AI808" s="150"/>
      <c r="AJ808" s="150"/>
      <c r="AK808" s="150"/>
      <c r="AL808" s="150"/>
      <c r="AM808" s="150"/>
      <c r="AN808" s="150"/>
      <c r="AO808" s="150"/>
      <c r="AP808" s="150"/>
      <c r="AQ808" s="150"/>
      <c r="AR808" s="150"/>
      <c r="AS808" s="150"/>
      <c r="AT808" s="150"/>
      <c r="AU808" s="150"/>
      <c r="AV808" s="150"/>
      <c r="BA808" s="150"/>
      <c r="BB808" s="151"/>
      <c r="BC808" s="151"/>
      <c r="BD808" s="152"/>
    </row>
    <row r="809" spans="5:56" ht="15" customHeight="1" x14ac:dyDescent="0.2">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c r="AA809" s="150"/>
      <c r="AB809" s="150"/>
      <c r="AC809" s="150"/>
      <c r="AD809" s="150"/>
      <c r="AE809" s="150"/>
      <c r="AF809" s="150"/>
      <c r="AG809" s="150"/>
      <c r="AH809" s="150"/>
      <c r="AI809" s="150"/>
      <c r="AJ809" s="150"/>
      <c r="AK809" s="150"/>
      <c r="AL809" s="150"/>
      <c r="AM809" s="150"/>
      <c r="AN809" s="150"/>
      <c r="AO809" s="150"/>
      <c r="AP809" s="150"/>
      <c r="AQ809" s="150"/>
      <c r="AR809" s="150"/>
      <c r="AS809" s="150"/>
      <c r="AT809" s="150"/>
      <c r="AU809" s="150"/>
      <c r="AV809" s="150"/>
      <c r="BA809" s="150"/>
      <c r="BB809" s="151"/>
      <c r="BC809" s="151"/>
      <c r="BD809" s="152"/>
    </row>
    <row r="810" spans="5:56" ht="15" customHeight="1" x14ac:dyDescent="0.2">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c r="AA810" s="150"/>
      <c r="AB810" s="150"/>
      <c r="AC810" s="150"/>
      <c r="AD810" s="150"/>
      <c r="AE810" s="150"/>
      <c r="AF810" s="150"/>
      <c r="AG810" s="150"/>
      <c r="AH810" s="150"/>
      <c r="AI810" s="150"/>
      <c r="AJ810" s="150"/>
      <c r="AK810" s="150"/>
      <c r="AL810" s="150"/>
      <c r="AM810" s="150"/>
      <c r="AN810" s="150"/>
      <c r="AO810" s="150"/>
      <c r="AP810" s="150"/>
      <c r="AQ810" s="150"/>
      <c r="AR810" s="150"/>
      <c r="AS810" s="150"/>
      <c r="AT810" s="150"/>
      <c r="AU810" s="150"/>
      <c r="AV810" s="150"/>
      <c r="BA810" s="150"/>
      <c r="BB810" s="151"/>
      <c r="BC810" s="151"/>
      <c r="BD810" s="152"/>
    </row>
    <row r="811" spans="5:56" ht="15" customHeight="1" x14ac:dyDescent="0.2">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c r="AA811" s="150"/>
      <c r="AB811" s="150"/>
      <c r="AC811" s="150"/>
      <c r="AD811" s="150"/>
      <c r="AE811" s="150"/>
      <c r="AF811" s="150"/>
      <c r="AG811" s="150"/>
      <c r="AH811" s="150"/>
      <c r="AI811" s="150"/>
      <c r="AJ811" s="150"/>
      <c r="AK811" s="150"/>
      <c r="AL811" s="150"/>
      <c r="AM811" s="150"/>
      <c r="AN811" s="150"/>
      <c r="AO811" s="150"/>
      <c r="AP811" s="150"/>
      <c r="AQ811" s="150"/>
      <c r="AR811" s="150"/>
      <c r="AS811" s="150"/>
      <c r="AT811" s="150"/>
      <c r="AU811" s="150"/>
      <c r="AV811" s="150"/>
      <c r="BA811" s="150"/>
      <c r="BB811" s="151"/>
      <c r="BC811" s="151"/>
      <c r="BD811" s="152"/>
    </row>
    <row r="812" spans="5:56" ht="15" customHeight="1" x14ac:dyDescent="0.2">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c r="AA812" s="150"/>
      <c r="AB812" s="150"/>
      <c r="AC812" s="150"/>
      <c r="AD812" s="150"/>
      <c r="AE812" s="150"/>
      <c r="AF812" s="150"/>
      <c r="AG812" s="150"/>
      <c r="AH812" s="150"/>
      <c r="AI812" s="150"/>
      <c r="AJ812" s="150"/>
      <c r="AK812" s="150"/>
      <c r="AL812" s="150"/>
      <c r="AM812" s="150"/>
      <c r="AN812" s="150"/>
      <c r="AO812" s="150"/>
      <c r="AP812" s="150"/>
      <c r="AQ812" s="150"/>
      <c r="AR812" s="150"/>
      <c r="AS812" s="150"/>
      <c r="AT812" s="150"/>
      <c r="AU812" s="150"/>
      <c r="AV812" s="150"/>
      <c r="BA812" s="150"/>
      <c r="BB812" s="151"/>
      <c r="BC812" s="151"/>
      <c r="BD812" s="152"/>
    </row>
    <row r="813" spans="5:56" ht="15" customHeight="1" x14ac:dyDescent="0.2">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c r="AA813" s="150"/>
      <c r="AB813" s="150"/>
      <c r="AC813" s="150"/>
      <c r="AD813" s="150"/>
      <c r="AE813" s="150"/>
      <c r="AF813" s="150"/>
      <c r="AG813" s="150"/>
      <c r="AH813" s="150"/>
      <c r="AI813" s="150"/>
      <c r="AJ813" s="150"/>
      <c r="AK813" s="150"/>
      <c r="AL813" s="150"/>
      <c r="AM813" s="150"/>
      <c r="AN813" s="150"/>
      <c r="AO813" s="150"/>
      <c r="AP813" s="150"/>
      <c r="AQ813" s="150"/>
      <c r="AR813" s="150"/>
      <c r="AS813" s="150"/>
      <c r="AT813" s="150"/>
      <c r="AU813" s="150"/>
      <c r="AV813" s="150"/>
      <c r="BA813" s="150"/>
      <c r="BB813" s="151"/>
      <c r="BC813" s="151"/>
      <c r="BD813" s="152"/>
    </row>
    <row r="814" spans="5:56" ht="15" customHeight="1" x14ac:dyDescent="0.2">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c r="AA814" s="150"/>
      <c r="AB814" s="150"/>
      <c r="AC814" s="150"/>
      <c r="AD814" s="150"/>
      <c r="AE814" s="150"/>
      <c r="AF814" s="150"/>
      <c r="AG814" s="150"/>
      <c r="AH814" s="150"/>
      <c r="AI814" s="150"/>
      <c r="AJ814" s="150"/>
      <c r="AK814" s="150"/>
      <c r="AL814" s="150"/>
      <c r="AM814" s="150"/>
      <c r="AN814" s="150"/>
      <c r="AO814" s="150"/>
      <c r="AP814" s="150"/>
      <c r="AQ814" s="150"/>
      <c r="AR814" s="150"/>
      <c r="AS814" s="150"/>
      <c r="AT814" s="150"/>
      <c r="AU814" s="150"/>
      <c r="AV814" s="150"/>
      <c r="BA814" s="150"/>
      <c r="BB814" s="151"/>
      <c r="BC814" s="151"/>
      <c r="BD814" s="152"/>
    </row>
    <row r="815" spans="5:56" ht="15" customHeight="1" x14ac:dyDescent="0.2">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c r="AA815" s="150"/>
      <c r="AB815" s="150"/>
      <c r="AC815" s="150"/>
      <c r="AD815" s="150"/>
      <c r="AE815" s="150"/>
      <c r="AF815" s="150"/>
      <c r="AG815" s="150"/>
      <c r="AH815" s="150"/>
      <c r="AI815" s="150"/>
      <c r="AJ815" s="150"/>
      <c r="AK815" s="150"/>
      <c r="AL815" s="150"/>
      <c r="AM815" s="150"/>
      <c r="AN815" s="150"/>
      <c r="AO815" s="150"/>
      <c r="AP815" s="150"/>
      <c r="AQ815" s="150"/>
      <c r="AR815" s="150"/>
      <c r="AS815" s="150"/>
      <c r="AT815" s="150"/>
      <c r="AU815" s="150"/>
      <c r="AV815" s="150"/>
      <c r="BA815" s="150"/>
      <c r="BB815" s="151"/>
      <c r="BC815" s="151"/>
      <c r="BD815" s="152"/>
    </row>
    <row r="816" spans="5:56" ht="15" customHeight="1" x14ac:dyDescent="0.2">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c r="AA816" s="150"/>
      <c r="AB816" s="150"/>
      <c r="AC816" s="150"/>
      <c r="AD816" s="150"/>
      <c r="AE816" s="150"/>
      <c r="AF816" s="150"/>
      <c r="AG816" s="150"/>
      <c r="AH816" s="150"/>
      <c r="AI816" s="150"/>
      <c r="AJ816" s="150"/>
      <c r="AK816" s="150"/>
      <c r="AL816" s="150"/>
      <c r="AM816" s="150"/>
      <c r="AN816" s="150"/>
      <c r="AO816" s="150"/>
      <c r="AP816" s="150"/>
      <c r="AQ816" s="150"/>
      <c r="AR816" s="150"/>
      <c r="AS816" s="150"/>
      <c r="AT816" s="150"/>
      <c r="AU816" s="150"/>
      <c r="AV816" s="150"/>
      <c r="BA816" s="150"/>
      <c r="BB816" s="151"/>
      <c r="BC816" s="151"/>
      <c r="BD816" s="152"/>
    </row>
    <row r="817" spans="5:56" ht="15" customHeight="1" x14ac:dyDescent="0.2">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c r="AA817" s="150"/>
      <c r="AB817" s="150"/>
      <c r="AC817" s="150"/>
      <c r="AD817" s="150"/>
      <c r="AE817" s="150"/>
      <c r="AF817" s="150"/>
      <c r="AG817" s="150"/>
      <c r="AH817" s="150"/>
      <c r="AI817" s="150"/>
      <c r="AJ817" s="150"/>
      <c r="AK817" s="150"/>
      <c r="AL817" s="150"/>
      <c r="AM817" s="150"/>
      <c r="AN817" s="150"/>
      <c r="AO817" s="150"/>
      <c r="AP817" s="150"/>
      <c r="AQ817" s="150"/>
      <c r="AR817" s="150"/>
      <c r="AS817" s="150"/>
      <c r="AT817" s="150"/>
      <c r="AU817" s="150"/>
      <c r="AV817" s="150"/>
      <c r="BA817" s="150"/>
      <c r="BB817" s="151"/>
      <c r="BC817" s="151"/>
      <c r="BD817" s="152"/>
    </row>
    <row r="818" spans="5:56" ht="15" customHeight="1" x14ac:dyDescent="0.2">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c r="AA818" s="150"/>
      <c r="AB818" s="150"/>
      <c r="AC818" s="150"/>
      <c r="AD818" s="150"/>
      <c r="AE818" s="150"/>
      <c r="AF818" s="150"/>
      <c r="AG818" s="150"/>
      <c r="AH818" s="150"/>
      <c r="AI818" s="150"/>
      <c r="AJ818" s="150"/>
      <c r="AK818" s="150"/>
      <c r="AL818" s="150"/>
      <c r="AM818" s="150"/>
      <c r="AN818" s="150"/>
      <c r="AO818" s="150"/>
      <c r="AP818" s="150"/>
      <c r="AQ818" s="150"/>
      <c r="AR818" s="150"/>
      <c r="AS818" s="150"/>
      <c r="AT818" s="150"/>
      <c r="AU818" s="150"/>
      <c r="AV818" s="150"/>
      <c r="BA818" s="150"/>
      <c r="BB818" s="151"/>
      <c r="BC818" s="151"/>
      <c r="BD818" s="152"/>
    </row>
    <row r="819" spans="5:56" ht="15" customHeight="1" x14ac:dyDescent="0.2">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c r="AA819" s="150"/>
      <c r="AB819" s="150"/>
      <c r="AC819" s="150"/>
      <c r="AD819" s="150"/>
      <c r="AE819" s="150"/>
      <c r="AF819" s="150"/>
      <c r="AG819" s="150"/>
      <c r="AH819" s="150"/>
      <c r="AI819" s="150"/>
      <c r="AJ819" s="150"/>
      <c r="AK819" s="150"/>
      <c r="AL819" s="150"/>
      <c r="AM819" s="150"/>
      <c r="AN819" s="150"/>
      <c r="AO819" s="150"/>
      <c r="AP819" s="150"/>
      <c r="AQ819" s="150"/>
      <c r="AR819" s="150"/>
      <c r="AS819" s="150"/>
      <c r="AT819" s="150"/>
      <c r="AU819" s="150"/>
      <c r="AV819" s="150"/>
      <c r="BA819" s="150"/>
      <c r="BB819" s="151"/>
      <c r="BC819" s="151"/>
      <c r="BD819" s="152"/>
    </row>
    <row r="820" spans="5:56" ht="15" customHeight="1" x14ac:dyDescent="0.2">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c r="AA820" s="150"/>
      <c r="AB820" s="150"/>
      <c r="AC820" s="150"/>
      <c r="AD820" s="150"/>
      <c r="AE820" s="150"/>
      <c r="AF820" s="150"/>
      <c r="AG820" s="150"/>
      <c r="AH820" s="150"/>
      <c r="AI820" s="150"/>
      <c r="AJ820" s="150"/>
      <c r="AK820" s="150"/>
      <c r="AL820" s="150"/>
      <c r="AM820" s="150"/>
      <c r="AN820" s="150"/>
      <c r="AO820" s="150"/>
      <c r="AP820" s="150"/>
      <c r="AQ820" s="150"/>
      <c r="AR820" s="150"/>
      <c r="AS820" s="150"/>
      <c r="AT820" s="150"/>
      <c r="AU820" s="150"/>
      <c r="AV820" s="150"/>
      <c r="BA820" s="150"/>
      <c r="BB820" s="151"/>
      <c r="BC820" s="151"/>
      <c r="BD820" s="152"/>
    </row>
    <row r="821" spans="5:56" ht="15" customHeight="1" x14ac:dyDescent="0.2">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c r="AA821" s="150"/>
      <c r="AB821" s="150"/>
      <c r="AC821" s="150"/>
      <c r="AD821" s="150"/>
      <c r="AE821" s="150"/>
      <c r="AF821" s="150"/>
      <c r="AG821" s="150"/>
      <c r="AH821" s="150"/>
      <c r="AI821" s="150"/>
      <c r="AJ821" s="150"/>
      <c r="AK821" s="150"/>
      <c r="AL821" s="150"/>
      <c r="AM821" s="150"/>
      <c r="AN821" s="150"/>
      <c r="AO821" s="150"/>
      <c r="AP821" s="150"/>
      <c r="AQ821" s="150"/>
      <c r="AR821" s="150"/>
      <c r="AS821" s="150"/>
      <c r="AT821" s="150"/>
      <c r="AU821" s="150"/>
      <c r="AV821" s="150"/>
      <c r="BA821" s="150"/>
      <c r="BB821" s="151"/>
      <c r="BC821" s="151"/>
      <c r="BD821" s="152"/>
    </row>
    <row r="822" spans="5:56" ht="15" customHeight="1" x14ac:dyDescent="0.2">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c r="AA822" s="150"/>
      <c r="AB822" s="150"/>
      <c r="AC822" s="150"/>
      <c r="AD822" s="150"/>
      <c r="AE822" s="150"/>
      <c r="AF822" s="150"/>
      <c r="AG822" s="150"/>
      <c r="AH822" s="150"/>
      <c r="AI822" s="150"/>
      <c r="AJ822" s="150"/>
      <c r="AK822" s="150"/>
      <c r="AL822" s="150"/>
      <c r="AM822" s="150"/>
      <c r="AN822" s="150"/>
      <c r="AO822" s="150"/>
      <c r="AP822" s="150"/>
      <c r="AQ822" s="150"/>
      <c r="AR822" s="150"/>
      <c r="AS822" s="150"/>
      <c r="AT822" s="150"/>
      <c r="AU822" s="150"/>
      <c r="AV822" s="150"/>
      <c r="BA822" s="150"/>
      <c r="BB822" s="151"/>
      <c r="BC822" s="151"/>
      <c r="BD822" s="152"/>
    </row>
    <row r="823" spans="5:56" ht="15" customHeight="1" x14ac:dyDescent="0.2">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c r="AA823" s="150"/>
      <c r="AB823" s="150"/>
      <c r="AC823" s="150"/>
      <c r="AD823" s="150"/>
      <c r="AE823" s="150"/>
      <c r="AF823" s="150"/>
      <c r="AG823" s="150"/>
      <c r="AH823" s="150"/>
      <c r="AI823" s="150"/>
      <c r="AJ823" s="150"/>
      <c r="AK823" s="150"/>
      <c r="AL823" s="150"/>
      <c r="AM823" s="150"/>
      <c r="AN823" s="150"/>
      <c r="AO823" s="150"/>
      <c r="AP823" s="150"/>
      <c r="AQ823" s="150"/>
      <c r="AR823" s="150"/>
      <c r="AS823" s="150"/>
      <c r="AT823" s="150"/>
      <c r="AU823" s="150"/>
      <c r="AV823" s="150"/>
      <c r="BA823" s="150"/>
      <c r="BB823" s="151"/>
      <c r="BC823" s="151"/>
      <c r="BD823" s="152"/>
    </row>
    <row r="824" spans="5:56" ht="15" customHeight="1" x14ac:dyDescent="0.2">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c r="AA824" s="150"/>
      <c r="AB824" s="150"/>
      <c r="AC824" s="150"/>
      <c r="AD824" s="150"/>
      <c r="AE824" s="150"/>
      <c r="AF824" s="150"/>
      <c r="AG824" s="150"/>
      <c r="AH824" s="150"/>
      <c r="AI824" s="150"/>
      <c r="AJ824" s="150"/>
      <c r="AK824" s="150"/>
      <c r="AL824" s="150"/>
      <c r="AM824" s="150"/>
      <c r="AN824" s="150"/>
      <c r="AO824" s="150"/>
      <c r="AP824" s="150"/>
      <c r="AQ824" s="150"/>
      <c r="AR824" s="150"/>
      <c r="AS824" s="150"/>
      <c r="AT824" s="150"/>
      <c r="AU824" s="150"/>
      <c r="AV824" s="150"/>
      <c r="BA824" s="150"/>
      <c r="BB824" s="151"/>
      <c r="BC824" s="151"/>
      <c r="BD824" s="152"/>
    </row>
    <row r="825" spans="5:56" ht="15" customHeight="1" x14ac:dyDescent="0.2">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c r="AA825" s="150"/>
      <c r="AB825" s="150"/>
      <c r="AC825" s="150"/>
      <c r="AD825" s="150"/>
      <c r="AE825" s="150"/>
      <c r="AF825" s="150"/>
      <c r="AG825" s="150"/>
      <c r="AH825" s="150"/>
      <c r="AI825" s="150"/>
      <c r="AJ825" s="150"/>
      <c r="AK825" s="150"/>
      <c r="AL825" s="150"/>
      <c r="AM825" s="150"/>
      <c r="AN825" s="150"/>
      <c r="AO825" s="150"/>
      <c r="AP825" s="150"/>
      <c r="AQ825" s="150"/>
      <c r="AR825" s="150"/>
      <c r="AS825" s="150"/>
      <c r="AT825" s="150"/>
      <c r="AU825" s="150"/>
      <c r="AV825" s="150"/>
      <c r="BA825" s="150"/>
      <c r="BB825" s="151"/>
      <c r="BC825" s="151"/>
      <c r="BD825" s="152"/>
    </row>
    <row r="826" spans="5:56" ht="15" customHeight="1" x14ac:dyDescent="0.2">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c r="AA826" s="150"/>
      <c r="AB826" s="150"/>
      <c r="AC826" s="150"/>
      <c r="AD826" s="150"/>
      <c r="AE826" s="150"/>
      <c r="AF826" s="150"/>
      <c r="AG826" s="150"/>
      <c r="AH826" s="150"/>
      <c r="AI826" s="150"/>
      <c r="AJ826" s="150"/>
      <c r="AK826" s="150"/>
      <c r="AL826" s="150"/>
      <c r="AM826" s="150"/>
      <c r="AN826" s="150"/>
      <c r="AO826" s="150"/>
      <c r="AP826" s="150"/>
      <c r="AQ826" s="150"/>
      <c r="AR826" s="150"/>
      <c r="AS826" s="150"/>
      <c r="AT826" s="150"/>
      <c r="AU826" s="150"/>
      <c r="AV826" s="150"/>
      <c r="BA826" s="150"/>
      <c r="BB826" s="151"/>
      <c r="BC826" s="151"/>
      <c r="BD826" s="152"/>
    </row>
    <row r="827" spans="5:56" ht="15" customHeight="1" x14ac:dyDescent="0.2">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c r="AA827" s="150"/>
      <c r="AB827" s="150"/>
      <c r="AC827" s="150"/>
      <c r="AD827" s="150"/>
      <c r="AE827" s="150"/>
      <c r="AF827" s="150"/>
      <c r="AG827" s="150"/>
      <c r="AH827" s="150"/>
      <c r="AI827" s="150"/>
      <c r="AJ827" s="150"/>
      <c r="AK827" s="150"/>
      <c r="AL827" s="150"/>
      <c r="AM827" s="150"/>
      <c r="AN827" s="150"/>
      <c r="AO827" s="150"/>
      <c r="AP827" s="150"/>
      <c r="AQ827" s="150"/>
      <c r="AR827" s="150"/>
      <c r="AS827" s="150"/>
      <c r="AT827" s="150"/>
      <c r="AU827" s="150"/>
      <c r="AV827" s="150"/>
      <c r="BA827" s="150"/>
      <c r="BB827" s="151"/>
      <c r="BC827" s="151"/>
      <c r="BD827" s="152"/>
    </row>
    <row r="828" spans="5:56" ht="15" customHeight="1" x14ac:dyDescent="0.2">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c r="AA828" s="150"/>
      <c r="AB828" s="150"/>
      <c r="AC828" s="150"/>
      <c r="AD828" s="150"/>
      <c r="AE828" s="150"/>
      <c r="AF828" s="150"/>
      <c r="AG828" s="150"/>
      <c r="AH828" s="150"/>
      <c r="AI828" s="150"/>
      <c r="AJ828" s="150"/>
      <c r="AK828" s="150"/>
      <c r="AL828" s="150"/>
      <c r="AM828" s="150"/>
      <c r="AN828" s="150"/>
      <c r="AO828" s="150"/>
      <c r="AP828" s="150"/>
      <c r="AQ828" s="150"/>
      <c r="AR828" s="150"/>
      <c r="AS828" s="150"/>
      <c r="AT828" s="150"/>
      <c r="AU828" s="150"/>
      <c r="AV828" s="150"/>
      <c r="BA828" s="150"/>
      <c r="BB828" s="151"/>
      <c r="BC828" s="151"/>
      <c r="BD828" s="152"/>
    </row>
    <row r="829" spans="5:56" ht="15" customHeight="1" x14ac:dyDescent="0.2">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c r="AA829" s="150"/>
      <c r="AB829" s="150"/>
      <c r="AC829" s="150"/>
      <c r="AD829" s="150"/>
      <c r="AE829" s="150"/>
      <c r="AF829" s="150"/>
      <c r="AG829" s="150"/>
      <c r="AH829" s="150"/>
      <c r="AI829" s="150"/>
      <c r="AJ829" s="150"/>
      <c r="AK829" s="150"/>
      <c r="AL829" s="150"/>
      <c r="AM829" s="150"/>
      <c r="AN829" s="150"/>
      <c r="AO829" s="150"/>
      <c r="AP829" s="150"/>
      <c r="AQ829" s="150"/>
      <c r="AR829" s="150"/>
      <c r="AS829" s="150"/>
      <c r="AT829" s="150"/>
      <c r="AU829" s="150"/>
      <c r="AV829" s="150"/>
      <c r="BA829" s="150"/>
      <c r="BB829" s="151"/>
      <c r="BC829" s="151"/>
      <c r="BD829" s="152"/>
    </row>
    <row r="830" spans="5:56" ht="15" customHeight="1" x14ac:dyDescent="0.2">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c r="AA830" s="150"/>
      <c r="AB830" s="150"/>
      <c r="AC830" s="150"/>
      <c r="AD830" s="150"/>
      <c r="AE830" s="150"/>
      <c r="AF830" s="150"/>
      <c r="AG830" s="150"/>
      <c r="AH830" s="150"/>
      <c r="AI830" s="150"/>
      <c r="AJ830" s="150"/>
      <c r="AK830" s="150"/>
      <c r="AL830" s="150"/>
      <c r="AM830" s="150"/>
      <c r="AN830" s="150"/>
      <c r="AO830" s="150"/>
      <c r="AP830" s="150"/>
      <c r="AQ830" s="150"/>
      <c r="AR830" s="150"/>
      <c r="AS830" s="150"/>
      <c r="AT830" s="150"/>
      <c r="AU830" s="150"/>
      <c r="AV830" s="150"/>
      <c r="BA830" s="150"/>
      <c r="BB830" s="151"/>
      <c r="BC830" s="151"/>
      <c r="BD830" s="152"/>
    </row>
    <row r="831" spans="5:56" ht="15" customHeight="1" x14ac:dyDescent="0.2">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c r="AA831" s="150"/>
      <c r="AB831" s="150"/>
      <c r="AC831" s="150"/>
      <c r="AD831" s="150"/>
      <c r="AE831" s="150"/>
      <c r="AF831" s="150"/>
      <c r="AG831" s="150"/>
      <c r="AH831" s="150"/>
      <c r="AI831" s="150"/>
      <c r="AJ831" s="150"/>
      <c r="AK831" s="150"/>
      <c r="AL831" s="150"/>
      <c r="AM831" s="150"/>
      <c r="AN831" s="150"/>
      <c r="AO831" s="150"/>
      <c r="AP831" s="150"/>
      <c r="AQ831" s="150"/>
      <c r="AR831" s="150"/>
      <c r="AS831" s="150"/>
      <c r="AT831" s="150"/>
      <c r="AU831" s="150"/>
      <c r="AV831" s="150"/>
      <c r="BA831" s="150"/>
      <c r="BB831" s="151"/>
      <c r="BC831" s="151"/>
      <c r="BD831" s="152"/>
    </row>
    <row r="832" spans="5:56" ht="15" customHeight="1" x14ac:dyDescent="0.2">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c r="AA832" s="150"/>
      <c r="AB832" s="150"/>
      <c r="AC832" s="150"/>
      <c r="AD832" s="150"/>
      <c r="AE832" s="150"/>
      <c r="AF832" s="150"/>
      <c r="AG832" s="150"/>
      <c r="AH832" s="150"/>
      <c r="AI832" s="150"/>
      <c r="AJ832" s="150"/>
      <c r="AK832" s="150"/>
      <c r="AL832" s="150"/>
      <c r="AM832" s="150"/>
      <c r="AN832" s="150"/>
      <c r="AO832" s="150"/>
      <c r="AP832" s="150"/>
      <c r="AQ832" s="150"/>
      <c r="AR832" s="150"/>
      <c r="AS832" s="150"/>
      <c r="AT832" s="150"/>
      <c r="AU832" s="150"/>
      <c r="AV832" s="150"/>
      <c r="BA832" s="150"/>
      <c r="BB832" s="151"/>
      <c r="BC832" s="151"/>
      <c r="BD832" s="152"/>
    </row>
    <row r="833" spans="5:56" ht="15" customHeight="1" x14ac:dyDescent="0.2">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c r="AA833" s="150"/>
      <c r="AB833" s="150"/>
      <c r="AC833" s="150"/>
      <c r="AD833" s="150"/>
      <c r="AE833" s="150"/>
      <c r="AF833" s="150"/>
      <c r="AG833" s="150"/>
      <c r="AH833" s="150"/>
      <c r="AI833" s="150"/>
      <c r="AJ833" s="150"/>
      <c r="AK833" s="150"/>
      <c r="AL833" s="150"/>
      <c r="AM833" s="150"/>
      <c r="AN833" s="150"/>
      <c r="AO833" s="150"/>
      <c r="AP833" s="150"/>
      <c r="AQ833" s="150"/>
      <c r="AR833" s="150"/>
      <c r="AS833" s="150"/>
      <c r="AT833" s="150"/>
      <c r="AU833" s="150"/>
      <c r="AV833" s="150"/>
      <c r="BA833" s="150"/>
      <c r="BB833" s="151"/>
      <c r="BC833" s="151"/>
      <c r="BD833" s="152"/>
    </row>
    <row r="834" spans="5:56" ht="15" customHeight="1" x14ac:dyDescent="0.2">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c r="AA834" s="150"/>
      <c r="AB834" s="150"/>
      <c r="AC834" s="150"/>
      <c r="AD834" s="150"/>
      <c r="AE834" s="150"/>
      <c r="AF834" s="150"/>
      <c r="AG834" s="150"/>
      <c r="AH834" s="150"/>
      <c r="AI834" s="150"/>
      <c r="AJ834" s="150"/>
      <c r="AK834" s="150"/>
      <c r="AL834" s="150"/>
      <c r="AM834" s="150"/>
      <c r="AN834" s="150"/>
      <c r="AO834" s="150"/>
      <c r="AP834" s="150"/>
      <c r="AQ834" s="150"/>
      <c r="AR834" s="150"/>
      <c r="AS834" s="150"/>
      <c r="AT834" s="150"/>
      <c r="AU834" s="150"/>
      <c r="AV834" s="150"/>
      <c r="BA834" s="150"/>
      <c r="BB834" s="151"/>
      <c r="BC834" s="151"/>
      <c r="BD834" s="152"/>
    </row>
    <row r="835" spans="5:56" ht="15" customHeight="1" x14ac:dyDescent="0.2">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c r="AA835" s="150"/>
      <c r="AB835" s="150"/>
      <c r="AC835" s="150"/>
      <c r="AD835" s="150"/>
      <c r="AE835" s="150"/>
      <c r="AF835" s="150"/>
      <c r="AG835" s="150"/>
      <c r="AH835" s="150"/>
      <c r="AI835" s="150"/>
      <c r="AJ835" s="150"/>
      <c r="AK835" s="150"/>
      <c r="AL835" s="150"/>
      <c r="AM835" s="150"/>
      <c r="AN835" s="150"/>
      <c r="AO835" s="150"/>
      <c r="AP835" s="150"/>
      <c r="AQ835" s="150"/>
      <c r="AR835" s="150"/>
      <c r="AS835" s="150"/>
      <c r="AT835" s="150"/>
      <c r="AU835" s="150"/>
      <c r="AV835" s="150"/>
      <c r="BA835" s="150"/>
      <c r="BB835" s="151"/>
      <c r="BC835" s="151"/>
      <c r="BD835" s="152"/>
    </row>
    <row r="836" spans="5:56" ht="15" customHeight="1" x14ac:dyDescent="0.2">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c r="AA836" s="150"/>
      <c r="AB836" s="150"/>
      <c r="AC836" s="150"/>
      <c r="AD836" s="150"/>
      <c r="AE836" s="150"/>
      <c r="AF836" s="150"/>
      <c r="AG836" s="150"/>
      <c r="AH836" s="150"/>
      <c r="AI836" s="150"/>
      <c r="AJ836" s="150"/>
      <c r="AK836" s="150"/>
      <c r="AL836" s="150"/>
      <c r="AM836" s="150"/>
      <c r="AN836" s="150"/>
      <c r="AO836" s="150"/>
      <c r="AP836" s="150"/>
      <c r="AQ836" s="150"/>
      <c r="AR836" s="150"/>
      <c r="AS836" s="150"/>
      <c r="AT836" s="150"/>
      <c r="AU836" s="150"/>
      <c r="AV836" s="150"/>
      <c r="BA836" s="150"/>
      <c r="BB836" s="151"/>
      <c r="BC836" s="151"/>
      <c r="BD836" s="152"/>
    </row>
    <row r="837" spans="5:56" ht="15" customHeight="1" x14ac:dyDescent="0.2">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c r="AA837" s="150"/>
      <c r="AB837" s="150"/>
      <c r="AC837" s="150"/>
      <c r="AD837" s="150"/>
      <c r="AE837" s="150"/>
      <c r="AF837" s="150"/>
      <c r="AG837" s="150"/>
      <c r="AH837" s="150"/>
      <c r="AI837" s="150"/>
      <c r="AJ837" s="150"/>
      <c r="AK837" s="150"/>
      <c r="AL837" s="150"/>
      <c r="AM837" s="150"/>
      <c r="AN837" s="150"/>
      <c r="AO837" s="150"/>
      <c r="AP837" s="150"/>
      <c r="AQ837" s="150"/>
      <c r="AR837" s="150"/>
      <c r="AS837" s="150"/>
      <c r="AT837" s="150"/>
      <c r="AU837" s="150"/>
      <c r="AV837" s="150"/>
      <c r="BA837" s="150"/>
      <c r="BB837" s="151"/>
      <c r="BC837" s="151"/>
      <c r="BD837" s="152"/>
    </row>
    <row r="838" spans="5:56" ht="15" customHeight="1" x14ac:dyDescent="0.2">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c r="AA838" s="150"/>
      <c r="AB838" s="150"/>
      <c r="AC838" s="150"/>
      <c r="AD838" s="150"/>
      <c r="AE838" s="150"/>
      <c r="AF838" s="150"/>
      <c r="AG838" s="150"/>
      <c r="AH838" s="150"/>
      <c r="AI838" s="150"/>
      <c r="AJ838" s="150"/>
      <c r="AK838" s="150"/>
      <c r="AL838" s="150"/>
      <c r="AM838" s="150"/>
      <c r="AN838" s="150"/>
      <c r="AO838" s="150"/>
      <c r="AP838" s="150"/>
      <c r="AQ838" s="150"/>
      <c r="AR838" s="150"/>
      <c r="AS838" s="150"/>
      <c r="AT838" s="150"/>
      <c r="AU838" s="150"/>
      <c r="AV838" s="150"/>
      <c r="BA838" s="150"/>
      <c r="BB838" s="151"/>
      <c r="BC838" s="151"/>
      <c r="BD838" s="152"/>
    </row>
    <row r="839" spans="5:56" ht="15" customHeight="1" x14ac:dyDescent="0.2">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c r="AA839" s="150"/>
      <c r="AB839" s="150"/>
      <c r="AC839" s="150"/>
      <c r="AD839" s="150"/>
      <c r="AE839" s="150"/>
      <c r="AF839" s="150"/>
      <c r="AG839" s="150"/>
      <c r="AH839" s="150"/>
      <c r="AI839" s="150"/>
      <c r="AJ839" s="150"/>
      <c r="AK839" s="150"/>
      <c r="AL839" s="150"/>
      <c r="AM839" s="150"/>
      <c r="AN839" s="150"/>
      <c r="AO839" s="150"/>
      <c r="AP839" s="150"/>
      <c r="AQ839" s="150"/>
      <c r="AR839" s="150"/>
      <c r="AS839" s="150"/>
      <c r="AT839" s="150"/>
      <c r="AU839" s="150"/>
      <c r="AV839" s="150"/>
      <c r="BA839" s="150"/>
      <c r="BB839" s="151"/>
      <c r="BC839" s="151"/>
      <c r="BD839" s="152"/>
    </row>
    <row r="840" spans="5:56" ht="15" customHeight="1" x14ac:dyDescent="0.2">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c r="AA840" s="150"/>
      <c r="AB840" s="150"/>
      <c r="AC840" s="150"/>
      <c r="AD840" s="150"/>
      <c r="AE840" s="150"/>
      <c r="AF840" s="150"/>
      <c r="AG840" s="150"/>
      <c r="AH840" s="150"/>
      <c r="AI840" s="150"/>
      <c r="AJ840" s="150"/>
      <c r="AK840" s="150"/>
      <c r="AL840" s="150"/>
      <c r="AM840" s="150"/>
      <c r="AN840" s="150"/>
      <c r="AO840" s="150"/>
      <c r="AP840" s="150"/>
      <c r="AQ840" s="150"/>
      <c r="AR840" s="150"/>
      <c r="AS840" s="150"/>
      <c r="AT840" s="150"/>
      <c r="AU840" s="150"/>
      <c r="AV840" s="150"/>
      <c r="BA840" s="150"/>
      <c r="BB840" s="151"/>
      <c r="BC840" s="151"/>
      <c r="BD840" s="152"/>
    </row>
    <row r="841" spans="5:56" ht="15" customHeight="1" x14ac:dyDescent="0.2">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c r="AA841" s="150"/>
      <c r="AB841" s="150"/>
      <c r="AC841" s="150"/>
      <c r="AD841" s="150"/>
      <c r="AE841" s="150"/>
      <c r="AF841" s="150"/>
      <c r="AG841" s="150"/>
      <c r="AH841" s="150"/>
      <c r="AI841" s="150"/>
      <c r="AJ841" s="150"/>
      <c r="AK841" s="150"/>
      <c r="AL841" s="150"/>
      <c r="AM841" s="150"/>
      <c r="AN841" s="150"/>
      <c r="AO841" s="150"/>
      <c r="AP841" s="150"/>
      <c r="AQ841" s="150"/>
      <c r="AR841" s="150"/>
      <c r="AS841" s="150"/>
      <c r="AT841" s="150"/>
      <c r="AU841" s="150"/>
      <c r="AV841" s="150"/>
      <c r="BA841" s="150"/>
      <c r="BB841" s="151"/>
      <c r="BC841" s="151"/>
      <c r="BD841" s="152"/>
    </row>
    <row r="842" spans="5:56" ht="15" customHeight="1" x14ac:dyDescent="0.2">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c r="AA842" s="150"/>
      <c r="AB842" s="150"/>
      <c r="AC842" s="150"/>
      <c r="AD842" s="150"/>
      <c r="AE842" s="150"/>
      <c r="AF842" s="150"/>
      <c r="AG842" s="150"/>
      <c r="AH842" s="150"/>
      <c r="AI842" s="150"/>
      <c r="AJ842" s="150"/>
      <c r="AK842" s="150"/>
      <c r="AL842" s="150"/>
      <c r="AM842" s="150"/>
      <c r="AN842" s="150"/>
      <c r="AO842" s="150"/>
      <c r="AP842" s="150"/>
      <c r="AQ842" s="150"/>
      <c r="AR842" s="150"/>
      <c r="AS842" s="150"/>
      <c r="AT842" s="150"/>
      <c r="AU842" s="150"/>
      <c r="AV842" s="150"/>
      <c r="BA842" s="150"/>
      <c r="BB842" s="151"/>
      <c r="BC842" s="151"/>
      <c r="BD842" s="152"/>
    </row>
    <row r="843" spans="5:56" ht="15" customHeight="1" x14ac:dyDescent="0.2">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c r="AA843" s="150"/>
      <c r="AB843" s="150"/>
      <c r="AC843" s="150"/>
      <c r="AD843" s="150"/>
      <c r="AE843" s="150"/>
      <c r="AF843" s="150"/>
      <c r="AG843" s="150"/>
      <c r="AH843" s="150"/>
      <c r="AI843" s="150"/>
      <c r="AJ843" s="150"/>
      <c r="AK843" s="150"/>
      <c r="AL843" s="150"/>
      <c r="AM843" s="150"/>
      <c r="AN843" s="150"/>
      <c r="AO843" s="150"/>
      <c r="AP843" s="150"/>
      <c r="AQ843" s="150"/>
      <c r="AR843" s="150"/>
      <c r="AS843" s="150"/>
      <c r="AT843" s="150"/>
      <c r="AU843" s="150"/>
      <c r="AV843" s="150"/>
      <c r="BA843" s="150"/>
      <c r="BB843" s="151"/>
      <c r="BC843" s="151"/>
      <c r="BD843" s="152"/>
    </row>
    <row r="844" spans="5:56" ht="15" customHeight="1" x14ac:dyDescent="0.2">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c r="AA844" s="150"/>
      <c r="AB844" s="150"/>
      <c r="AC844" s="150"/>
      <c r="AD844" s="150"/>
      <c r="AE844" s="150"/>
      <c r="AF844" s="150"/>
      <c r="AG844" s="150"/>
      <c r="AH844" s="150"/>
      <c r="AI844" s="150"/>
      <c r="AJ844" s="150"/>
      <c r="AK844" s="150"/>
      <c r="AL844" s="150"/>
      <c r="AM844" s="150"/>
      <c r="AN844" s="150"/>
      <c r="AO844" s="150"/>
      <c r="AP844" s="150"/>
      <c r="AQ844" s="150"/>
      <c r="AR844" s="150"/>
      <c r="AS844" s="150"/>
      <c r="AT844" s="150"/>
      <c r="AU844" s="150"/>
      <c r="AV844" s="150"/>
      <c r="BA844" s="150"/>
      <c r="BB844" s="151"/>
      <c r="BC844" s="151"/>
      <c r="BD844" s="152"/>
    </row>
    <row r="845" spans="5:56" ht="15" customHeight="1" x14ac:dyDescent="0.2">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c r="AA845" s="150"/>
      <c r="AB845" s="150"/>
      <c r="AC845" s="150"/>
      <c r="AD845" s="150"/>
      <c r="AE845" s="150"/>
      <c r="AF845" s="150"/>
      <c r="AG845" s="150"/>
      <c r="AH845" s="150"/>
      <c r="AI845" s="150"/>
      <c r="AJ845" s="150"/>
      <c r="AK845" s="150"/>
      <c r="AL845" s="150"/>
      <c r="AM845" s="150"/>
      <c r="AN845" s="150"/>
      <c r="AO845" s="150"/>
      <c r="AP845" s="150"/>
      <c r="AQ845" s="150"/>
      <c r="AR845" s="150"/>
      <c r="AS845" s="150"/>
      <c r="AT845" s="150"/>
      <c r="AU845" s="150"/>
      <c r="AV845" s="150"/>
      <c r="BA845" s="150"/>
      <c r="BB845" s="151"/>
      <c r="BC845" s="151"/>
      <c r="BD845" s="152"/>
    </row>
    <row r="846" spans="5:56" ht="15" customHeight="1" x14ac:dyDescent="0.2">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c r="AA846" s="150"/>
      <c r="AB846" s="150"/>
      <c r="AC846" s="150"/>
      <c r="AD846" s="150"/>
      <c r="AE846" s="150"/>
      <c r="AF846" s="150"/>
      <c r="AG846" s="150"/>
      <c r="AH846" s="150"/>
      <c r="AI846" s="150"/>
      <c r="AJ846" s="150"/>
      <c r="AK846" s="150"/>
      <c r="AL846" s="150"/>
      <c r="AM846" s="150"/>
      <c r="AN846" s="150"/>
      <c r="AO846" s="150"/>
      <c r="AP846" s="150"/>
      <c r="AQ846" s="150"/>
      <c r="AR846" s="150"/>
      <c r="AS846" s="150"/>
      <c r="AT846" s="150"/>
      <c r="AU846" s="150"/>
      <c r="AV846" s="150"/>
      <c r="BA846" s="150"/>
      <c r="BB846" s="151"/>
      <c r="BC846" s="151"/>
      <c r="BD846" s="152"/>
    </row>
    <row r="847" spans="5:56" ht="15" customHeight="1" x14ac:dyDescent="0.2">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c r="AA847" s="150"/>
      <c r="AB847" s="150"/>
      <c r="AC847" s="150"/>
      <c r="AD847" s="150"/>
      <c r="AE847" s="150"/>
      <c r="AF847" s="150"/>
      <c r="AG847" s="150"/>
      <c r="AH847" s="150"/>
      <c r="AI847" s="150"/>
      <c r="AJ847" s="150"/>
      <c r="AK847" s="150"/>
      <c r="AL847" s="150"/>
      <c r="AM847" s="150"/>
      <c r="AN847" s="150"/>
      <c r="AO847" s="150"/>
      <c r="AP847" s="150"/>
      <c r="AQ847" s="150"/>
      <c r="AR847" s="150"/>
      <c r="AS847" s="150"/>
      <c r="AT847" s="150"/>
      <c r="AU847" s="150"/>
      <c r="AV847" s="150"/>
      <c r="BA847" s="150"/>
      <c r="BB847" s="151"/>
      <c r="BC847" s="151"/>
      <c r="BD847" s="152"/>
    </row>
    <row r="848" spans="5:56" ht="15" customHeight="1" x14ac:dyDescent="0.2">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c r="AA848" s="150"/>
      <c r="AB848" s="150"/>
      <c r="AC848" s="150"/>
      <c r="AD848" s="150"/>
      <c r="AE848" s="150"/>
      <c r="AF848" s="150"/>
      <c r="AG848" s="150"/>
      <c r="AH848" s="150"/>
      <c r="AI848" s="150"/>
      <c r="AJ848" s="150"/>
      <c r="AK848" s="150"/>
      <c r="AL848" s="150"/>
      <c r="AM848" s="150"/>
      <c r="AN848" s="150"/>
      <c r="AO848" s="150"/>
      <c r="AP848" s="150"/>
      <c r="AQ848" s="150"/>
      <c r="AR848" s="150"/>
      <c r="AS848" s="150"/>
      <c r="AT848" s="150"/>
      <c r="AU848" s="150"/>
      <c r="AV848" s="150"/>
      <c r="BA848" s="150"/>
      <c r="BB848" s="151"/>
      <c r="BC848" s="151"/>
      <c r="BD848" s="152"/>
    </row>
    <row r="849" spans="5:56" ht="15" customHeight="1" x14ac:dyDescent="0.2">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c r="AA849" s="150"/>
      <c r="AB849" s="150"/>
      <c r="AC849" s="150"/>
      <c r="AD849" s="150"/>
      <c r="AE849" s="150"/>
      <c r="AF849" s="150"/>
      <c r="AG849" s="150"/>
      <c r="AH849" s="150"/>
      <c r="AI849" s="150"/>
      <c r="AJ849" s="150"/>
      <c r="AK849" s="150"/>
      <c r="AL849" s="150"/>
      <c r="AM849" s="150"/>
      <c r="AN849" s="150"/>
      <c r="AO849" s="150"/>
      <c r="AP849" s="150"/>
      <c r="AQ849" s="150"/>
      <c r="AR849" s="150"/>
      <c r="AS849" s="150"/>
      <c r="AT849" s="150"/>
      <c r="AU849" s="150"/>
      <c r="AV849" s="150"/>
      <c r="BA849" s="150"/>
      <c r="BB849" s="151"/>
      <c r="BC849" s="151"/>
      <c r="BD849" s="152"/>
    </row>
    <row r="850" spans="5:56" ht="15" customHeight="1" x14ac:dyDescent="0.2">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c r="AA850" s="150"/>
      <c r="AB850" s="150"/>
      <c r="AC850" s="150"/>
      <c r="AD850" s="150"/>
      <c r="AE850" s="150"/>
      <c r="AF850" s="150"/>
      <c r="AG850" s="150"/>
      <c r="AH850" s="150"/>
      <c r="AI850" s="150"/>
      <c r="AJ850" s="150"/>
      <c r="AK850" s="150"/>
      <c r="AL850" s="150"/>
      <c r="AM850" s="150"/>
      <c r="AN850" s="150"/>
      <c r="AO850" s="150"/>
      <c r="AP850" s="150"/>
      <c r="AQ850" s="150"/>
      <c r="AR850" s="150"/>
      <c r="AS850" s="150"/>
      <c r="AT850" s="150"/>
      <c r="AU850" s="150"/>
      <c r="AV850" s="150"/>
      <c r="BA850" s="150"/>
      <c r="BB850" s="151"/>
      <c r="BC850" s="151"/>
      <c r="BD850" s="152"/>
    </row>
    <row r="851" spans="5:56" ht="15" customHeight="1" x14ac:dyDescent="0.2">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c r="AA851" s="150"/>
      <c r="AB851" s="150"/>
      <c r="AC851" s="150"/>
      <c r="AD851" s="150"/>
      <c r="AE851" s="150"/>
      <c r="AF851" s="150"/>
      <c r="AG851" s="150"/>
      <c r="AH851" s="150"/>
      <c r="AI851" s="150"/>
      <c r="AJ851" s="150"/>
      <c r="AK851" s="150"/>
      <c r="AL851" s="150"/>
      <c r="AM851" s="150"/>
      <c r="AN851" s="150"/>
      <c r="AO851" s="150"/>
      <c r="AP851" s="150"/>
      <c r="AQ851" s="150"/>
      <c r="AR851" s="150"/>
      <c r="AS851" s="150"/>
      <c r="AT851" s="150"/>
      <c r="AU851" s="150"/>
      <c r="AV851" s="150"/>
      <c r="BA851" s="150"/>
      <c r="BB851" s="151"/>
      <c r="BC851" s="151"/>
      <c r="BD851" s="152"/>
    </row>
    <row r="852" spans="5:56" ht="15" customHeight="1" x14ac:dyDescent="0.2">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c r="AA852" s="150"/>
      <c r="AB852" s="150"/>
      <c r="AC852" s="150"/>
      <c r="AD852" s="150"/>
      <c r="AE852" s="150"/>
      <c r="AF852" s="150"/>
      <c r="AG852" s="150"/>
      <c r="AH852" s="150"/>
      <c r="AI852" s="150"/>
      <c r="AJ852" s="150"/>
      <c r="AK852" s="150"/>
      <c r="AL852" s="150"/>
      <c r="AM852" s="150"/>
      <c r="AN852" s="150"/>
      <c r="AO852" s="150"/>
      <c r="AP852" s="150"/>
      <c r="AQ852" s="150"/>
      <c r="AR852" s="150"/>
      <c r="AS852" s="150"/>
      <c r="AT852" s="150"/>
      <c r="AU852" s="150"/>
      <c r="AV852" s="150"/>
      <c r="BA852" s="150"/>
      <c r="BB852" s="151"/>
      <c r="BC852" s="151"/>
      <c r="BD852" s="152"/>
    </row>
    <row r="853" spans="5:56" ht="15" customHeight="1" x14ac:dyDescent="0.2">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c r="AA853" s="150"/>
      <c r="AB853" s="150"/>
      <c r="AC853" s="150"/>
      <c r="AD853" s="150"/>
      <c r="AE853" s="150"/>
      <c r="AF853" s="150"/>
      <c r="AG853" s="150"/>
      <c r="AH853" s="150"/>
      <c r="AI853" s="150"/>
      <c r="AJ853" s="150"/>
      <c r="AK853" s="150"/>
      <c r="AL853" s="150"/>
      <c r="AM853" s="150"/>
      <c r="AN853" s="150"/>
      <c r="AO853" s="150"/>
      <c r="AP853" s="150"/>
      <c r="AQ853" s="150"/>
      <c r="AR853" s="150"/>
      <c r="AS853" s="150"/>
      <c r="AT853" s="150"/>
      <c r="AU853" s="150"/>
      <c r="AV853" s="150"/>
      <c r="BA853" s="150"/>
      <c r="BB853" s="151"/>
      <c r="BC853" s="151"/>
      <c r="BD853" s="152"/>
    </row>
    <row r="854" spans="5:56" ht="15" customHeight="1" x14ac:dyDescent="0.2">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c r="AA854" s="150"/>
      <c r="AB854" s="150"/>
      <c r="AC854" s="150"/>
      <c r="AD854" s="150"/>
      <c r="AE854" s="150"/>
      <c r="AF854" s="150"/>
      <c r="AG854" s="150"/>
      <c r="AH854" s="150"/>
      <c r="AI854" s="150"/>
      <c r="AJ854" s="150"/>
      <c r="AK854" s="150"/>
      <c r="AL854" s="150"/>
      <c r="AM854" s="150"/>
      <c r="AN854" s="150"/>
      <c r="AO854" s="150"/>
      <c r="AP854" s="150"/>
      <c r="AQ854" s="150"/>
      <c r="AR854" s="150"/>
      <c r="AS854" s="150"/>
      <c r="AT854" s="150"/>
      <c r="AU854" s="150"/>
      <c r="AV854" s="150"/>
      <c r="BA854" s="150"/>
      <c r="BB854" s="151"/>
      <c r="BC854" s="151"/>
      <c r="BD854" s="152"/>
    </row>
    <row r="855" spans="5:56" ht="15" customHeight="1" x14ac:dyDescent="0.2">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c r="AA855" s="150"/>
      <c r="AB855" s="150"/>
      <c r="AC855" s="150"/>
      <c r="AD855" s="150"/>
      <c r="AE855" s="150"/>
      <c r="AF855" s="150"/>
      <c r="AG855" s="150"/>
      <c r="AH855" s="150"/>
      <c r="AI855" s="150"/>
      <c r="AJ855" s="150"/>
      <c r="AK855" s="150"/>
      <c r="AL855" s="150"/>
      <c r="AM855" s="150"/>
      <c r="AN855" s="150"/>
      <c r="AO855" s="150"/>
      <c r="AP855" s="150"/>
      <c r="AQ855" s="150"/>
      <c r="AR855" s="150"/>
      <c r="AS855" s="150"/>
      <c r="AT855" s="150"/>
      <c r="AU855" s="150"/>
      <c r="AV855" s="150"/>
      <c r="BA855" s="150"/>
      <c r="BB855" s="151"/>
      <c r="BC855" s="151"/>
      <c r="BD855" s="152"/>
    </row>
    <row r="856" spans="5:56" ht="15" customHeight="1" x14ac:dyDescent="0.2">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c r="AA856" s="150"/>
      <c r="AB856" s="150"/>
      <c r="AC856" s="150"/>
      <c r="AD856" s="150"/>
      <c r="AE856" s="150"/>
      <c r="AF856" s="150"/>
      <c r="AG856" s="150"/>
      <c r="AH856" s="150"/>
      <c r="AI856" s="150"/>
      <c r="AJ856" s="150"/>
      <c r="AK856" s="150"/>
      <c r="AL856" s="150"/>
      <c r="AM856" s="150"/>
      <c r="AN856" s="150"/>
      <c r="AO856" s="150"/>
      <c r="AP856" s="150"/>
      <c r="AQ856" s="150"/>
      <c r="AR856" s="150"/>
      <c r="AS856" s="150"/>
      <c r="AT856" s="150"/>
      <c r="AU856" s="150"/>
      <c r="AV856" s="150"/>
      <c r="BA856" s="150"/>
      <c r="BB856" s="151"/>
      <c r="BC856" s="151"/>
      <c r="BD856" s="152"/>
    </row>
    <row r="857" spans="5:56" ht="15" customHeight="1" x14ac:dyDescent="0.2">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c r="AA857" s="150"/>
      <c r="AB857" s="150"/>
      <c r="AC857" s="150"/>
      <c r="AD857" s="150"/>
      <c r="AE857" s="150"/>
      <c r="AF857" s="150"/>
      <c r="AG857" s="150"/>
      <c r="AH857" s="150"/>
      <c r="AI857" s="150"/>
      <c r="AJ857" s="150"/>
      <c r="AK857" s="150"/>
      <c r="AL857" s="150"/>
      <c r="AM857" s="150"/>
      <c r="AN857" s="150"/>
      <c r="AO857" s="150"/>
      <c r="AP857" s="150"/>
      <c r="AQ857" s="150"/>
      <c r="AR857" s="150"/>
      <c r="AS857" s="150"/>
      <c r="AT857" s="150"/>
      <c r="AU857" s="150"/>
      <c r="AV857" s="150"/>
      <c r="BA857" s="150"/>
      <c r="BB857" s="151"/>
      <c r="BC857" s="151"/>
      <c r="BD857" s="152"/>
    </row>
    <row r="858" spans="5:56" ht="15" customHeight="1" x14ac:dyDescent="0.2">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c r="AA858" s="150"/>
      <c r="AB858" s="150"/>
      <c r="AC858" s="150"/>
      <c r="AD858" s="150"/>
      <c r="AE858" s="150"/>
      <c r="AF858" s="150"/>
      <c r="AG858" s="150"/>
      <c r="AH858" s="150"/>
      <c r="AI858" s="150"/>
      <c r="AJ858" s="150"/>
      <c r="AK858" s="150"/>
      <c r="AL858" s="150"/>
      <c r="AM858" s="150"/>
      <c r="AN858" s="150"/>
      <c r="AO858" s="150"/>
      <c r="AP858" s="150"/>
      <c r="AQ858" s="150"/>
      <c r="AR858" s="150"/>
      <c r="AS858" s="150"/>
      <c r="AT858" s="150"/>
      <c r="AU858" s="150"/>
      <c r="AV858" s="150"/>
      <c r="BA858" s="150"/>
      <c r="BB858" s="151"/>
      <c r="BC858" s="151"/>
      <c r="BD858" s="152"/>
    </row>
    <row r="859" spans="5:56" ht="15" customHeight="1" x14ac:dyDescent="0.2">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c r="AA859" s="150"/>
      <c r="AB859" s="150"/>
      <c r="AC859" s="150"/>
      <c r="AD859" s="150"/>
      <c r="AE859" s="150"/>
      <c r="AF859" s="150"/>
      <c r="AG859" s="150"/>
      <c r="AH859" s="150"/>
      <c r="AI859" s="150"/>
      <c r="AJ859" s="150"/>
      <c r="AK859" s="150"/>
      <c r="AL859" s="150"/>
      <c r="AM859" s="150"/>
      <c r="AN859" s="150"/>
      <c r="AO859" s="150"/>
      <c r="AP859" s="150"/>
      <c r="AQ859" s="150"/>
      <c r="AR859" s="150"/>
      <c r="AS859" s="150"/>
      <c r="AT859" s="150"/>
      <c r="AU859" s="150"/>
      <c r="AV859" s="150"/>
      <c r="BA859" s="150"/>
      <c r="BB859" s="151"/>
      <c r="BC859" s="151"/>
      <c r="BD859" s="152"/>
    </row>
    <row r="860" spans="5:56" ht="15" customHeight="1" x14ac:dyDescent="0.2">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c r="AA860" s="150"/>
      <c r="AB860" s="150"/>
      <c r="AC860" s="150"/>
      <c r="AD860" s="150"/>
      <c r="AE860" s="150"/>
      <c r="AF860" s="150"/>
      <c r="AG860" s="150"/>
      <c r="AH860" s="150"/>
      <c r="AI860" s="150"/>
      <c r="AJ860" s="150"/>
      <c r="AK860" s="150"/>
      <c r="AL860" s="150"/>
      <c r="AM860" s="150"/>
      <c r="AN860" s="150"/>
      <c r="AO860" s="150"/>
      <c r="AP860" s="150"/>
      <c r="AQ860" s="150"/>
      <c r="AR860" s="150"/>
      <c r="AS860" s="150"/>
      <c r="AT860" s="150"/>
      <c r="AU860" s="150"/>
      <c r="AV860" s="150"/>
      <c r="BA860" s="150"/>
      <c r="BB860" s="151"/>
      <c r="BC860" s="151"/>
      <c r="BD860" s="152"/>
    </row>
    <row r="861" spans="5:56" ht="15" customHeight="1" x14ac:dyDescent="0.2">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c r="AA861" s="150"/>
      <c r="AB861" s="150"/>
      <c r="AC861" s="150"/>
      <c r="AD861" s="150"/>
      <c r="AE861" s="150"/>
      <c r="AF861" s="150"/>
      <c r="AG861" s="150"/>
      <c r="AH861" s="150"/>
      <c r="AI861" s="150"/>
      <c r="AJ861" s="150"/>
      <c r="AK861" s="150"/>
      <c r="AL861" s="150"/>
      <c r="AM861" s="150"/>
      <c r="AN861" s="150"/>
      <c r="AO861" s="150"/>
      <c r="AP861" s="150"/>
      <c r="AQ861" s="150"/>
      <c r="AR861" s="150"/>
      <c r="AS861" s="150"/>
      <c r="AT861" s="150"/>
      <c r="AU861" s="150"/>
      <c r="AV861" s="150"/>
      <c r="BA861" s="150"/>
      <c r="BB861" s="151"/>
      <c r="BC861" s="151"/>
      <c r="BD861" s="152"/>
    </row>
    <row r="862" spans="5:56" ht="15" customHeight="1" x14ac:dyDescent="0.2">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c r="AA862" s="150"/>
      <c r="AB862" s="150"/>
      <c r="AC862" s="150"/>
      <c r="AD862" s="150"/>
      <c r="AE862" s="150"/>
      <c r="AF862" s="150"/>
      <c r="AG862" s="150"/>
      <c r="AH862" s="150"/>
      <c r="AI862" s="150"/>
      <c r="AJ862" s="150"/>
      <c r="AK862" s="150"/>
      <c r="AL862" s="150"/>
      <c r="AM862" s="150"/>
      <c r="AN862" s="150"/>
      <c r="AO862" s="150"/>
      <c r="AP862" s="150"/>
      <c r="AQ862" s="150"/>
      <c r="AR862" s="150"/>
      <c r="AS862" s="150"/>
      <c r="AT862" s="150"/>
      <c r="AU862" s="150"/>
      <c r="AV862" s="150"/>
      <c r="BA862" s="150"/>
      <c r="BB862" s="151"/>
      <c r="BC862" s="151"/>
      <c r="BD862" s="152"/>
    </row>
    <row r="863" spans="5:56" ht="15" customHeight="1" x14ac:dyDescent="0.2">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c r="AA863" s="150"/>
      <c r="AB863" s="150"/>
      <c r="AC863" s="150"/>
      <c r="AD863" s="150"/>
      <c r="AE863" s="150"/>
      <c r="AF863" s="150"/>
      <c r="AG863" s="150"/>
      <c r="AH863" s="150"/>
      <c r="AI863" s="150"/>
      <c r="AJ863" s="150"/>
      <c r="AK863" s="150"/>
      <c r="AL863" s="150"/>
      <c r="AM863" s="150"/>
      <c r="AN863" s="150"/>
      <c r="AO863" s="150"/>
      <c r="AP863" s="150"/>
      <c r="AQ863" s="150"/>
      <c r="AR863" s="150"/>
      <c r="AS863" s="150"/>
      <c r="AT863" s="150"/>
      <c r="AU863" s="150"/>
      <c r="AV863" s="150"/>
      <c r="BA863" s="150"/>
      <c r="BB863" s="151"/>
      <c r="BC863" s="151"/>
      <c r="BD863" s="152"/>
    </row>
    <row r="864" spans="5:56" ht="15" customHeight="1" x14ac:dyDescent="0.2">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c r="AA864" s="150"/>
      <c r="AB864" s="150"/>
      <c r="AC864" s="150"/>
      <c r="AD864" s="150"/>
      <c r="AE864" s="150"/>
      <c r="AF864" s="150"/>
      <c r="AG864" s="150"/>
      <c r="AH864" s="150"/>
      <c r="AI864" s="150"/>
      <c r="AJ864" s="150"/>
      <c r="AK864" s="150"/>
      <c r="AL864" s="150"/>
      <c r="AM864" s="150"/>
      <c r="AN864" s="150"/>
      <c r="AO864" s="150"/>
      <c r="AP864" s="150"/>
      <c r="AQ864" s="150"/>
      <c r="AR864" s="150"/>
      <c r="AS864" s="150"/>
      <c r="AT864" s="150"/>
      <c r="AU864" s="150"/>
      <c r="AV864" s="150"/>
      <c r="BA864" s="150"/>
      <c r="BB864" s="151"/>
      <c r="BC864" s="151"/>
      <c r="BD864" s="152"/>
    </row>
    <row r="865" spans="5:56" ht="15" customHeight="1" x14ac:dyDescent="0.2">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c r="AA865" s="150"/>
      <c r="AB865" s="150"/>
      <c r="AC865" s="150"/>
      <c r="AD865" s="150"/>
      <c r="AE865" s="150"/>
      <c r="AF865" s="150"/>
      <c r="AG865" s="150"/>
      <c r="AH865" s="150"/>
      <c r="AI865" s="150"/>
      <c r="AJ865" s="150"/>
      <c r="AK865" s="150"/>
      <c r="AL865" s="150"/>
      <c r="AM865" s="150"/>
      <c r="AN865" s="150"/>
      <c r="AO865" s="150"/>
      <c r="AP865" s="150"/>
      <c r="AQ865" s="150"/>
      <c r="AR865" s="150"/>
      <c r="AS865" s="150"/>
      <c r="AT865" s="150"/>
      <c r="AU865" s="150"/>
      <c r="AV865" s="150"/>
      <c r="BA865" s="150"/>
      <c r="BB865" s="151"/>
      <c r="BC865" s="151"/>
      <c r="BD865" s="152"/>
    </row>
    <row r="866" spans="5:56" ht="15" customHeight="1" x14ac:dyDescent="0.2">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c r="AA866" s="150"/>
      <c r="AB866" s="150"/>
      <c r="AC866" s="150"/>
      <c r="AD866" s="150"/>
      <c r="AE866" s="150"/>
      <c r="AF866" s="150"/>
      <c r="AG866" s="150"/>
      <c r="AH866" s="150"/>
      <c r="AI866" s="150"/>
      <c r="AJ866" s="150"/>
      <c r="AK866" s="150"/>
      <c r="AL866" s="150"/>
      <c r="AM866" s="150"/>
      <c r="AN866" s="150"/>
      <c r="AO866" s="150"/>
      <c r="AP866" s="150"/>
      <c r="AQ866" s="150"/>
      <c r="AR866" s="150"/>
      <c r="AS866" s="150"/>
      <c r="AT866" s="150"/>
      <c r="AU866" s="150"/>
      <c r="AV866" s="150"/>
      <c r="BA866" s="150"/>
      <c r="BB866" s="151"/>
      <c r="BC866" s="151"/>
      <c r="BD866" s="152"/>
    </row>
    <row r="867" spans="5:56" ht="15" customHeight="1" x14ac:dyDescent="0.2">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c r="AA867" s="150"/>
      <c r="AB867" s="150"/>
      <c r="AC867" s="150"/>
      <c r="AD867" s="150"/>
      <c r="AE867" s="150"/>
      <c r="AF867" s="150"/>
      <c r="AG867" s="150"/>
      <c r="AH867" s="150"/>
      <c r="AI867" s="150"/>
      <c r="AJ867" s="150"/>
      <c r="AK867" s="150"/>
      <c r="AL867" s="150"/>
      <c r="AM867" s="150"/>
      <c r="AN867" s="150"/>
      <c r="AO867" s="150"/>
      <c r="AP867" s="150"/>
      <c r="AQ867" s="150"/>
      <c r="AR867" s="150"/>
      <c r="AS867" s="150"/>
      <c r="AT867" s="150"/>
      <c r="AU867" s="150"/>
      <c r="AV867" s="150"/>
      <c r="BA867" s="150"/>
      <c r="BB867" s="151"/>
      <c r="BC867" s="151"/>
      <c r="BD867" s="152"/>
    </row>
    <row r="868" spans="5:56" ht="15" customHeight="1" x14ac:dyDescent="0.2">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c r="AA868" s="150"/>
      <c r="AB868" s="150"/>
      <c r="AC868" s="150"/>
      <c r="AD868" s="150"/>
      <c r="AE868" s="150"/>
      <c r="AF868" s="150"/>
      <c r="AG868" s="150"/>
      <c r="AH868" s="150"/>
      <c r="AI868" s="150"/>
      <c r="AJ868" s="150"/>
      <c r="AK868" s="150"/>
      <c r="AL868" s="150"/>
      <c r="AM868" s="150"/>
      <c r="AN868" s="150"/>
      <c r="AO868" s="150"/>
      <c r="AP868" s="150"/>
      <c r="AQ868" s="150"/>
      <c r="AR868" s="150"/>
      <c r="AS868" s="150"/>
      <c r="AT868" s="150"/>
      <c r="AU868" s="150"/>
      <c r="AV868" s="150"/>
      <c r="BA868" s="150"/>
      <c r="BB868" s="151"/>
      <c r="BC868" s="151"/>
      <c r="BD868" s="152"/>
    </row>
    <row r="869" spans="5:56" ht="15" customHeight="1" x14ac:dyDescent="0.2">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c r="AA869" s="150"/>
      <c r="AB869" s="150"/>
      <c r="AC869" s="150"/>
      <c r="AD869" s="150"/>
      <c r="AE869" s="150"/>
      <c r="AF869" s="150"/>
      <c r="AG869" s="150"/>
      <c r="AH869" s="150"/>
      <c r="AI869" s="150"/>
      <c r="AJ869" s="150"/>
      <c r="AK869" s="150"/>
      <c r="AL869" s="150"/>
      <c r="AM869" s="150"/>
      <c r="AN869" s="150"/>
      <c r="AO869" s="150"/>
      <c r="AP869" s="150"/>
      <c r="AQ869" s="150"/>
      <c r="AR869" s="150"/>
      <c r="AS869" s="150"/>
      <c r="AT869" s="150"/>
      <c r="AU869" s="150"/>
      <c r="AV869" s="150"/>
      <c r="BA869" s="150"/>
      <c r="BB869" s="151"/>
      <c r="BC869" s="151"/>
      <c r="BD869" s="152"/>
    </row>
    <row r="870" spans="5:56" ht="15" customHeight="1" x14ac:dyDescent="0.2">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c r="AA870" s="150"/>
      <c r="AB870" s="150"/>
      <c r="AC870" s="150"/>
      <c r="AD870" s="150"/>
      <c r="AE870" s="150"/>
      <c r="AF870" s="150"/>
      <c r="AG870" s="150"/>
      <c r="AH870" s="150"/>
      <c r="AI870" s="150"/>
      <c r="AJ870" s="150"/>
      <c r="AK870" s="150"/>
      <c r="AL870" s="150"/>
      <c r="AM870" s="150"/>
      <c r="AN870" s="150"/>
      <c r="AO870" s="150"/>
      <c r="AP870" s="150"/>
      <c r="AQ870" s="150"/>
      <c r="AR870" s="150"/>
      <c r="AS870" s="150"/>
      <c r="AT870" s="150"/>
      <c r="AU870" s="150"/>
      <c r="AV870" s="150"/>
      <c r="BA870" s="150"/>
      <c r="BB870" s="151"/>
      <c r="BC870" s="151"/>
      <c r="BD870" s="152"/>
    </row>
    <row r="871" spans="5:56" ht="15" customHeight="1" x14ac:dyDescent="0.2">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c r="AA871" s="150"/>
      <c r="AB871" s="150"/>
      <c r="AC871" s="150"/>
      <c r="AD871" s="150"/>
      <c r="AE871" s="150"/>
      <c r="AF871" s="150"/>
      <c r="AG871" s="150"/>
      <c r="AH871" s="150"/>
      <c r="AI871" s="150"/>
      <c r="AJ871" s="150"/>
      <c r="AK871" s="150"/>
      <c r="AL871" s="150"/>
      <c r="AM871" s="150"/>
      <c r="AN871" s="150"/>
      <c r="AO871" s="150"/>
      <c r="AP871" s="150"/>
      <c r="AQ871" s="150"/>
      <c r="AR871" s="150"/>
      <c r="AS871" s="150"/>
      <c r="AT871" s="150"/>
      <c r="AU871" s="150"/>
      <c r="AV871" s="150"/>
      <c r="BA871" s="150"/>
      <c r="BB871" s="151"/>
      <c r="BC871" s="151"/>
      <c r="BD871" s="152"/>
    </row>
    <row r="872" spans="5:56" ht="15" customHeight="1" x14ac:dyDescent="0.2">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c r="AA872" s="150"/>
      <c r="AB872" s="150"/>
      <c r="AC872" s="150"/>
      <c r="AD872" s="150"/>
      <c r="AE872" s="150"/>
      <c r="AF872" s="150"/>
      <c r="AG872" s="150"/>
      <c r="AH872" s="150"/>
      <c r="AI872" s="150"/>
      <c r="AJ872" s="150"/>
      <c r="AK872" s="150"/>
      <c r="AL872" s="150"/>
      <c r="AM872" s="150"/>
      <c r="AN872" s="150"/>
      <c r="AO872" s="150"/>
      <c r="AP872" s="150"/>
      <c r="AQ872" s="150"/>
      <c r="AR872" s="150"/>
      <c r="AS872" s="150"/>
      <c r="AT872" s="150"/>
      <c r="AU872" s="150"/>
      <c r="AV872" s="150"/>
      <c r="BA872" s="150"/>
      <c r="BB872" s="151"/>
      <c r="BC872" s="151"/>
      <c r="BD872" s="152"/>
    </row>
    <row r="873" spans="5:56" ht="15" customHeight="1" x14ac:dyDescent="0.2">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c r="AA873" s="150"/>
      <c r="AB873" s="150"/>
      <c r="AC873" s="150"/>
      <c r="AD873" s="150"/>
      <c r="AE873" s="150"/>
      <c r="AF873" s="150"/>
      <c r="AG873" s="150"/>
      <c r="AH873" s="150"/>
      <c r="AI873" s="150"/>
      <c r="AJ873" s="150"/>
      <c r="AK873" s="150"/>
      <c r="AL873" s="150"/>
      <c r="AM873" s="150"/>
      <c r="AN873" s="150"/>
      <c r="AO873" s="150"/>
      <c r="AP873" s="150"/>
      <c r="AQ873" s="150"/>
      <c r="AR873" s="150"/>
      <c r="AS873" s="150"/>
      <c r="AT873" s="150"/>
      <c r="AU873" s="150"/>
      <c r="AV873" s="150"/>
      <c r="BA873" s="150"/>
      <c r="BB873" s="151"/>
      <c r="BC873" s="151"/>
      <c r="BD873" s="152"/>
    </row>
    <row r="874" spans="5:56" ht="15" customHeight="1" x14ac:dyDescent="0.2">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c r="AA874" s="150"/>
      <c r="AB874" s="150"/>
      <c r="AC874" s="150"/>
      <c r="AD874" s="150"/>
      <c r="AE874" s="150"/>
      <c r="AF874" s="150"/>
      <c r="AG874" s="150"/>
      <c r="AH874" s="150"/>
      <c r="AI874" s="150"/>
      <c r="AJ874" s="150"/>
      <c r="AK874" s="150"/>
      <c r="AL874" s="150"/>
      <c r="AM874" s="150"/>
      <c r="AN874" s="150"/>
      <c r="AO874" s="150"/>
      <c r="AP874" s="150"/>
      <c r="AQ874" s="150"/>
      <c r="AR874" s="150"/>
      <c r="AS874" s="150"/>
      <c r="AT874" s="150"/>
      <c r="AU874" s="150"/>
      <c r="AV874" s="150"/>
      <c r="BA874" s="150"/>
      <c r="BB874" s="151"/>
      <c r="BC874" s="151"/>
      <c r="BD874" s="152"/>
    </row>
    <row r="875" spans="5:56" ht="15" customHeight="1" x14ac:dyDescent="0.2">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c r="AA875" s="150"/>
      <c r="AB875" s="150"/>
      <c r="AC875" s="150"/>
      <c r="AD875" s="150"/>
      <c r="AE875" s="150"/>
      <c r="AF875" s="150"/>
      <c r="AG875" s="150"/>
      <c r="AH875" s="150"/>
      <c r="AI875" s="150"/>
      <c r="AJ875" s="150"/>
      <c r="AK875" s="150"/>
      <c r="AL875" s="150"/>
      <c r="AM875" s="150"/>
      <c r="AN875" s="150"/>
      <c r="AO875" s="150"/>
      <c r="AP875" s="150"/>
      <c r="AQ875" s="150"/>
      <c r="AR875" s="150"/>
      <c r="AS875" s="150"/>
      <c r="AT875" s="150"/>
      <c r="AU875" s="150"/>
      <c r="AV875" s="150"/>
      <c r="BA875" s="150"/>
      <c r="BB875" s="151"/>
      <c r="BC875" s="151"/>
      <c r="BD875" s="152"/>
    </row>
    <row r="876" spans="5:56" ht="15" customHeight="1" x14ac:dyDescent="0.2">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c r="AA876" s="150"/>
      <c r="AB876" s="150"/>
      <c r="AC876" s="150"/>
      <c r="AD876" s="150"/>
      <c r="AE876" s="150"/>
      <c r="AF876" s="150"/>
      <c r="AG876" s="150"/>
      <c r="AH876" s="150"/>
      <c r="AI876" s="150"/>
      <c r="AJ876" s="150"/>
      <c r="AK876" s="150"/>
      <c r="AL876" s="150"/>
      <c r="AM876" s="150"/>
      <c r="AN876" s="150"/>
      <c r="AO876" s="150"/>
      <c r="AP876" s="150"/>
      <c r="AQ876" s="150"/>
      <c r="AR876" s="150"/>
      <c r="AS876" s="150"/>
      <c r="AT876" s="150"/>
      <c r="AU876" s="150"/>
      <c r="AV876" s="150"/>
      <c r="BA876" s="150"/>
      <c r="BB876" s="151"/>
      <c r="BC876" s="151"/>
      <c r="BD876" s="152"/>
    </row>
    <row r="877" spans="5:56" ht="15" customHeight="1" x14ac:dyDescent="0.2">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c r="AA877" s="150"/>
      <c r="AB877" s="150"/>
      <c r="AC877" s="150"/>
      <c r="AD877" s="150"/>
      <c r="AE877" s="150"/>
      <c r="AF877" s="150"/>
      <c r="AG877" s="150"/>
      <c r="AH877" s="150"/>
      <c r="AI877" s="150"/>
      <c r="AJ877" s="150"/>
      <c r="AK877" s="150"/>
      <c r="AL877" s="150"/>
      <c r="AM877" s="150"/>
      <c r="AN877" s="150"/>
      <c r="AO877" s="150"/>
      <c r="AP877" s="150"/>
      <c r="AQ877" s="150"/>
      <c r="AR877" s="150"/>
      <c r="AS877" s="150"/>
      <c r="AT877" s="150"/>
      <c r="AU877" s="150"/>
      <c r="AV877" s="150"/>
      <c r="BA877" s="150"/>
      <c r="BB877" s="151"/>
      <c r="BC877" s="151"/>
      <c r="BD877" s="152"/>
    </row>
    <row r="878" spans="5:56" ht="15" customHeight="1" x14ac:dyDescent="0.2">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c r="AA878" s="150"/>
      <c r="AB878" s="150"/>
      <c r="AC878" s="150"/>
      <c r="AD878" s="150"/>
      <c r="AE878" s="150"/>
      <c r="AF878" s="150"/>
      <c r="AG878" s="150"/>
      <c r="AH878" s="150"/>
      <c r="AI878" s="150"/>
      <c r="AJ878" s="150"/>
      <c r="AK878" s="150"/>
      <c r="AL878" s="150"/>
      <c r="AM878" s="150"/>
      <c r="AN878" s="150"/>
      <c r="AO878" s="150"/>
      <c r="AP878" s="150"/>
      <c r="AQ878" s="150"/>
      <c r="AR878" s="150"/>
      <c r="AS878" s="150"/>
      <c r="AT878" s="150"/>
      <c r="AU878" s="150"/>
      <c r="AV878" s="150"/>
      <c r="BA878" s="150"/>
      <c r="BB878" s="151"/>
      <c r="BC878" s="151"/>
      <c r="BD878" s="152"/>
    </row>
    <row r="879" spans="5:56" ht="15" customHeight="1" x14ac:dyDescent="0.2">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c r="AA879" s="150"/>
      <c r="AB879" s="150"/>
      <c r="AC879" s="150"/>
      <c r="AD879" s="150"/>
      <c r="AE879" s="150"/>
      <c r="AF879" s="150"/>
      <c r="AG879" s="150"/>
      <c r="AH879" s="150"/>
      <c r="AI879" s="150"/>
      <c r="AJ879" s="150"/>
      <c r="AK879" s="150"/>
      <c r="AL879" s="150"/>
      <c r="AM879" s="150"/>
      <c r="AN879" s="150"/>
      <c r="AO879" s="150"/>
      <c r="AP879" s="150"/>
      <c r="AQ879" s="150"/>
      <c r="AR879" s="150"/>
      <c r="AS879" s="150"/>
      <c r="AT879" s="150"/>
      <c r="AU879" s="150"/>
      <c r="AV879" s="150"/>
      <c r="BA879" s="150"/>
      <c r="BB879" s="151"/>
      <c r="BC879" s="151"/>
      <c r="BD879" s="152"/>
    </row>
    <row r="880" spans="5:56" ht="15" customHeight="1" x14ac:dyDescent="0.2">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c r="AA880" s="150"/>
      <c r="AB880" s="150"/>
      <c r="AC880" s="150"/>
      <c r="AD880" s="150"/>
      <c r="AE880" s="150"/>
      <c r="AF880" s="150"/>
      <c r="AG880" s="150"/>
      <c r="AH880" s="150"/>
      <c r="AI880" s="150"/>
      <c r="AJ880" s="150"/>
      <c r="AK880" s="150"/>
      <c r="AL880" s="150"/>
      <c r="AM880" s="150"/>
      <c r="AN880" s="150"/>
      <c r="AO880" s="150"/>
      <c r="AP880" s="150"/>
      <c r="AQ880" s="150"/>
      <c r="AR880" s="150"/>
      <c r="AS880" s="150"/>
      <c r="AT880" s="150"/>
      <c r="AU880" s="150"/>
      <c r="AV880" s="150"/>
      <c r="BA880" s="150"/>
      <c r="BB880" s="151"/>
      <c r="BC880" s="151"/>
      <c r="BD880" s="152"/>
    </row>
    <row r="881" spans="5:56" ht="15" customHeight="1" x14ac:dyDescent="0.2">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c r="AA881" s="150"/>
      <c r="AB881" s="150"/>
      <c r="AC881" s="150"/>
      <c r="AD881" s="150"/>
      <c r="AE881" s="150"/>
      <c r="AF881" s="150"/>
      <c r="AG881" s="150"/>
      <c r="AH881" s="150"/>
      <c r="AI881" s="150"/>
      <c r="AJ881" s="150"/>
      <c r="AK881" s="150"/>
      <c r="AL881" s="150"/>
      <c r="AM881" s="150"/>
      <c r="AN881" s="150"/>
      <c r="AO881" s="150"/>
      <c r="AP881" s="150"/>
      <c r="AQ881" s="150"/>
      <c r="AR881" s="150"/>
      <c r="AS881" s="150"/>
      <c r="AT881" s="150"/>
      <c r="AU881" s="150"/>
      <c r="AV881" s="150"/>
      <c r="BA881" s="150"/>
      <c r="BB881" s="151"/>
      <c r="BC881" s="151"/>
      <c r="BD881" s="152"/>
    </row>
    <row r="882" spans="5:56" ht="15" customHeight="1" x14ac:dyDescent="0.2">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c r="AA882" s="150"/>
      <c r="AB882" s="150"/>
      <c r="AC882" s="150"/>
      <c r="AD882" s="150"/>
      <c r="AE882" s="150"/>
      <c r="AF882" s="150"/>
      <c r="AG882" s="150"/>
      <c r="AH882" s="150"/>
      <c r="AI882" s="150"/>
      <c r="AJ882" s="150"/>
      <c r="AK882" s="150"/>
      <c r="AL882" s="150"/>
      <c r="AM882" s="150"/>
      <c r="AN882" s="150"/>
      <c r="AO882" s="150"/>
      <c r="AP882" s="150"/>
      <c r="AQ882" s="150"/>
      <c r="AR882" s="150"/>
      <c r="AS882" s="150"/>
      <c r="AT882" s="150"/>
      <c r="AU882" s="150"/>
      <c r="AV882" s="150"/>
      <c r="BA882" s="150"/>
      <c r="BB882" s="151"/>
      <c r="BC882" s="151"/>
      <c r="BD882" s="152"/>
    </row>
    <row r="883" spans="5:56" ht="15" customHeight="1" x14ac:dyDescent="0.2">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c r="AA883" s="150"/>
      <c r="AB883" s="150"/>
      <c r="AC883" s="150"/>
      <c r="AD883" s="150"/>
      <c r="AE883" s="150"/>
      <c r="AF883" s="150"/>
      <c r="AG883" s="150"/>
      <c r="AH883" s="150"/>
      <c r="AI883" s="150"/>
      <c r="AJ883" s="150"/>
      <c r="AK883" s="150"/>
      <c r="AL883" s="150"/>
      <c r="AM883" s="150"/>
      <c r="AN883" s="150"/>
      <c r="AO883" s="150"/>
      <c r="AP883" s="150"/>
      <c r="AQ883" s="150"/>
      <c r="AR883" s="150"/>
      <c r="AS883" s="150"/>
      <c r="AT883" s="150"/>
      <c r="AU883" s="150"/>
      <c r="AV883" s="150"/>
      <c r="BA883" s="150"/>
      <c r="BB883" s="151"/>
      <c r="BC883" s="151"/>
      <c r="BD883" s="152"/>
    </row>
    <row r="884" spans="5:56" ht="15" customHeight="1" x14ac:dyDescent="0.2">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c r="AA884" s="150"/>
      <c r="AB884" s="150"/>
      <c r="AC884" s="150"/>
      <c r="AD884" s="150"/>
      <c r="AE884" s="150"/>
      <c r="AF884" s="150"/>
      <c r="AG884" s="150"/>
      <c r="AH884" s="150"/>
      <c r="AI884" s="150"/>
      <c r="AJ884" s="150"/>
      <c r="AK884" s="150"/>
      <c r="AL884" s="150"/>
      <c r="AM884" s="150"/>
      <c r="AN884" s="150"/>
      <c r="AO884" s="150"/>
      <c r="AP884" s="150"/>
      <c r="AQ884" s="150"/>
      <c r="AR884" s="150"/>
      <c r="AS884" s="150"/>
      <c r="AT884" s="150"/>
      <c r="AU884" s="150"/>
      <c r="AV884" s="150"/>
      <c r="BA884" s="150"/>
      <c r="BB884" s="151"/>
      <c r="BC884" s="151"/>
      <c r="BD884" s="152"/>
    </row>
    <row r="885" spans="5:56" ht="15" customHeight="1" x14ac:dyDescent="0.2">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c r="AA885" s="150"/>
      <c r="AB885" s="150"/>
      <c r="AC885" s="150"/>
      <c r="AD885" s="150"/>
      <c r="AE885" s="150"/>
      <c r="AF885" s="150"/>
      <c r="AG885" s="150"/>
      <c r="AH885" s="150"/>
      <c r="AI885" s="150"/>
      <c r="AJ885" s="150"/>
      <c r="AK885" s="150"/>
      <c r="AL885" s="150"/>
      <c r="AM885" s="150"/>
      <c r="AN885" s="150"/>
      <c r="AO885" s="150"/>
      <c r="AP885" s="150"/>
      <c r="AQ885" s="150"/>
      <c r="AR885" s="150"/>
      <c r="AS885" s="150"/>
      <c r="AT885" s="150"/>
      <c r="AU885" s="150"/>
      <c r="AV885" s="150"/>
      <c r="BA885" s="150"/>
      <c r="BB885" s="151"/>
      <c r="BC885" s="151"/>
      <c r="BD885" s="152"/>
    </row>
    <row r="886" spans="5:56" ht="15" customHeight="1" x14ac:dyDescent="0.2">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c r="AA886" s="150"/>
      <c r="AB886" s="150"/>
      <c r="AC886" s="150"/>
      <c r="AD886" s="150"/>
      <c r="AE886" s="150"/>
      <c r="AF886" s="150"/>
      <c r="AG886" s="150"/>
      <c r="AH886" s="150"/>
      <c r="AI886" s="150"/>
      <c r="AJ886" s="150"/>
      <c r="AK886" s="150"/>
      <c r="AL886" s="150"/>
      <c r="AM886" s="150"/>
      <c r="AN886" s="150"/>
      <c r="AO886" s="150"/>
      <c r="AP886" s="150"/>
      <c r="AQ886" s="150"/>
      <c r="AR886" s="150"/>
      <c r="AS886" s="150"/>
      <c r="AT886" s="150"/>
      <c r="AU886" s="150"/>
      <c r="AV886" s="150"/>
      <c r="BA886" s="150"/>
      <c r="BB886" s="151"/>
      <c r="BC886" s="151"/>
      <c r="BD886" s="152"/>
    </row>
    <row r="887" spans="5:56" ht="15" customHeight="1" x14ac:dyDescent="0.2">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c r="AA887" s="150"/>
      <c r="AB887" s="150"/>
      <c r="AC887" s="150"/>
      <c r="AD887" s="150"/>
      <c r="AE887" s="150"/>
      <c r="AF887" s="150"/>
      <c r="AG887" s="150"/>
      <c r="AH887" s="150"/>
      <c r="AI887" s="150"/>
      <c r="AJ887" s="150"/>
      <c r="AK887" s="150"/>
      <c r="AL887" s="150"/>
      <c r="AM887" s="150"/>
      <c r="AN887" s="150"/>
      <c r="AO887" s="150"/>
      <c r="AP887" s="150"/>
      <c r="AQ887" s="150"/>
      <c r="AR887" s="150"/>
      <c r="AS887" s="150"/>
      <c r="AT887" s="150"/>
      <c r="AU887" s="150"/>
      <c r="AV887" s="150"/>
      <c r="BA887" s="150"/>
      <c r="BB887" s="151"/>
      <c r="BC887" s="151"/>
      <c r="BD887" s="152"/>
    </row>
    <row r="888" spans="5:56" ht="15" customHeight="1" x14ac:dyDescent="0.2">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c r="AA888" s="150"/>
      <c r="AB888" s="150"/>
      <c r="AC888" s="150"/>
      <c r="AD888" s="150"/>
      <c r="AE888" s="150"/>
      <c r="AF888" s="150"/>
      <c r="AG888" s="150"/>
      <c r="AH888" s="150"/>
      <c r="AI888" s="150"/>
      <c r="AJ888" s="150"/>
      <c r="AK888" s="150"/>
      <c r="AL888" s="150"/>
      <c r="AM888" s="150"/>
      <c r="AN888" s="150"/>
      <c r="AO888" s="150"/>
      <c r="AP888" s="150"/>
      <c r="AQ888" s="150"/>
      <c r="AR888" s="150"/>
      <c r="AS888" s="150"/>
      <c r="AT888" s="150"/>
      <c r="AU888" s="150"/>
      <c r="AV888" s="150"/>
      <c r="BA888" s="150"/>
      <c r="BB888" s="151"/>
      <c r="BC888" s="151"/>
      <c r="BD888" s="152"/>
    </row>
    <row r="889" spans="5:56" ht="15" customHeight="1" x14ac:dyDescent="0.2">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c r="AA889" s="150"/>
      <c r="AB889" s="150"/>
      <c r="AC889" s="150"/>
      <c r="AD889" s="150"/>
      <c r="AE889" s="150"/>
      <c r="AF889" s="150"/>
      <c r="AG889" s="150"/>
      <c r="AH889" s="150"/>
      <c r="AI889" s="150"/>
      <c r="AJ889" s="150"/>
      <c r="AK889" s="150"/>
      <c r="AL889" s="150"/>
      <c r="AM889" s="150"/>
      <c r="AN889" s="150"/>
      <c r="AO889" s="150"/>
      <c r="AP889" s="150"/>
      <c r="AQ889" s="150"/>
      <c r="AR889" s="150"/>
      <c r="AS889" s="150"/>
      <c r="AT889" s="150"/>
      <c r="AU889" s="150"/>
      <c r="AV889" s="150"/>
      <c r="BA889" s="150"/>
      <c r="BB889" s="151"/>
      <c r="BC889" s="151"/>
      <c r="BD889" s="152"/>
    </row>
    <row r="890" spans="5:56" ht="15" customHeight="1" x14ac:dyDescent="0.2">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c r="AA890" s="150"/>
      <c r="AB890" s="150"/>
      <c r="AC890" s="150"/>
      <c r="AD890" s="150"/>
      <c r="AE890" s="150"/>
      <c r="AF890" s="150"/>
      <c r="AG890" s="150"/>
      <c r="AH890" s="150"/>
      <c r="AI890" s="150"/>
      <c r="AJ890" s="150"/>
      <c r="AK890" s="150"/>
      <c r="AL890" s="150"/>
      <c r="AM890" s="150"/>
      <c r="AN890" s="150"/>
      <c r="AO890" s="150"/>
      <c r="AP890" s="150"/>
      <c r="AQ890" s="150"/>
      <c r="AR890" s="150"/>
      <c r="AS890" s="150"/>
      <c r="AT890" s="150"/>
      <c r="AU890" s="150"/>
      <c r="AV890" s="150"/>
      <c r="BA890" s="150"/>
      <c r="BB890" s="151"/>
      <c r="BC890" s="151"/>
      <c r="BD890" s="152"/>
    </row>
    <row r="891" spans="5:56" ht="15" customHeight="1" x14ac:dyDescent="0.2">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c r="AA891" s="150"/>
      <c r="AB891" s="150"/>
      <c r="AC891" s="150"/>
      <c r="AD891" s="150"/>
      <c r="AE891" s="150"/>
      <c r="AF891" s="150"/>
      <c r="AG891" s="150"/>
      <c r="AH891" s="150"/>
      <c r="AI891" s="150"/>
      <c r="AJ891" s="150"/>
      <c r="AK891" s="150"/>
      <c r="AL891" s="150"/>
      <c r="AM891" s="150"/>
      <c r="AN891" s="150"/>
      <c r="AO891" s="150"/>
      <c r="AP891" s="150"/>
      <c r="AQ891" s="150"/>
      <c r="AR891" s="150"/>
      <c r="AS891" s="150"/>
      <c r="AT891" s="150"/>
      <c r="AU891" s="150"/>
      <c r="AV891" s="150"/>
      <c r="BA891" s="150"/>
      <c r="BB891" s="151"/>
      <c r="BC891" s="151"/>
      <c r="BD891" s="152"/>
    </row>
    <row r="892" spans="5:56" ht="15" customHeight="1" x14ac:dyDescent="0.2">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c r="AA892" s="150"/>
      <c r="AB892" s="150"/>
      <c r="AC892" s="150"/>
      <c r="AD892" s="150"/>
      <c r="AE892" s="150"/>
      <c r="AF892" s="150"/>
      <c r="AG892" s="150"/>
      <c r="AH892" s="150"/>
      <c r="AI892" s="150"/>
      <c r="AJ892" s="150"/>
      <c r="AK892" s="150"/>
      <c r="AL892" s="150"/>
      <c r="AM892" s="150"/>
      <c r="AN892" s="150"/>
      <c r="AO892" s="150"/>
      <c r="AP892" s="150"/>
      <c r="AQ892" s="150"/>
      <c r="AR892" s="150"/>
      <c r="AS892" s="150"/>
      <c r="AT892" s="150"/>
      <c r="AU892" s="150"/>
      <c r="AV892" s="150"/>
      <c r="BA892" s="150"/>
      <c r="BB892" s="151"/>
      <c r="BC892" s="151"/>
      <c r="BD892" s="152"/>
    </row>
    <row r="893" spans="5:56" ht="15" customHeight="1" x14ac:dyDescent="0.2">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c r="AA893" s="150"/>
      <c r="AB893" s="150"/>
      <c r="AC893" s="150"/>
      <c r="AD893" s="150"/>
      <c r="AE893" s="150"/>
      <c r="AF893" s="150"/>
      <c r="AG893" s="150"/>
      <c r="AH893" s="150"/>
      <c r="AI893" s="150"/>
      <c r="AJ893" s="150"/>
      <c r="AK893" s="150"/>
      <c r="AL893" s="150"/>
      <c r="AM893" s="150"/>
      <c r="AN893" s="150"/>
      <c r="AO893" s="150"/>
      <c r="AP893" s="150"/>
      <c r="AQ893" s="150"/>
      <c r="AR893" s="150"/>
      <c r="AS893" s="150"/>
      <c r="AT893" s="150"/>
      <c r="AU893" s="150"/>
      <c r="AV893" s="150"/>
      <c r="BA893" s="150"/>
      <c r="BB893" s="151"/>
      <c r="BC893" s="151"/>
      <c r="BD893" s="152"/>
    </row>
    <row r="894" spans="5:56" ht="15" customHeight="1" x14ac:dyDescent="0.2">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c r="AA894" s="150"/>
      <c r="AB894" s="150"/>
      <c r="AC894" s="150"/>
      <c r="AD894" s="150"/>
      <c r="AE894" s="150"/>
      <c r="AF894" s="150"/>
      <c r="AG894" s="150"/>
      <c r="AH894" s="150"/>
      <c r="AI894" s="150"/>
      <c r="AJ894" s="150"/>
      <c r="AK894" s="150"/>
      <c r="AL894" s="150"/>
      <c r="AM894" s="150"/>
      <c r="AN894" s="150"/>
      <c r="AO894" s="150"/>
      <c r="AP894" s="150"/>
      <c r="AQ894" s="150"/>
      <c r="AR894" s="150"/>
      <c r="AS894" s="150"/>
      <c r="AT894" s="150"/>
      <c r="AU894" s="150"/>
      <c r="AV894" s="150"/>
      <c r="BA894" s="150"/>
      <c r="BB894" s="151"/>
      <c r="BC894" s="151"/>
      <c r="BD894" s="152"/>
    </row>
    <row r="895" spans="5:56" ht="15" customHeight="1" x14ac:dyDescent="0.2">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c r="AA895" s="150"/>
      <c r="AB895" s="150"/>
      <c r="AC895" s="150"/>
      <c r="AD895" s="150"/>
      <c r="AE895" s="150"/>
      <c r="AF895" s="150"/>
      <c r="AG895" s="150"/>
      <c r="AH895" s="150"/>
      <c r="AI895" s="150"/>
      <c r="AJ895" s="150"/>
      <c r="AK895" s="150"/>
      <c r="AL895" s="150"/>
      <c r="AM895" s="150"/>
      <c r="AN895" s="150"/>
      <c r="AO895" s="150"/>
      <c r="AP895" s="150"/>
      <c r="AQ895" s="150"/>
      <c r="AR895" s="150"/>
      <c r="AS895" s="150"/>
      <c r="AT895" s="150"/>
      <c r="AU895" s="150"/>
      <c r="AV895" s="150"/>
      <c r="BA895" s="150"/>
      <c r="BB895" s="151"/>
      <c r="BC895" s="151"/>
      <c r="BD895" s="152"/>
    </row>
    <row r="896" spans="5:56" ht="15" customHeight="1" x14ac:dyDescent="0.2">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c r="AA896" s="150"/>
      <c r="AB896" s="150"/>
      <c r="AC896" s="150"/>
      <c r="AD896" s="150"/>
      <c r="AE896" s="150"/>
      <c r="AF896" s="150"/>
      <c r="AG896" s="150"/>
      <c r="AH896" s="150"/>
      <c r="AI896" s="150"/>
      <c r="AJ896" s="150"/>
      <c r="AK896" s="150"/>
      <c r="AL896" s="150"/>
      <c r="AM896" s="150"/>
      <c r="AN896" s="150"/>
      <c r="AO896" s="150"/>
      <c r="AP896" s="150"/>
      <c r="AQ896" s="150"/>
      <c r="AR896" s="150"/>
      <c r="AS896" s="150"/>
      <c r="AT896" s="150"/>
      <c r="AU896" s="150"/>
      <c r="AV896" s="150"/>
      <c r="BA896" s="150"/>
      <c r="BB896" s="151"/>
      <c r="BC896" s="151"/>
      <c r="BD896" s="152"/>
    </row>
    <row r="897" spans="5:56" ht="15" customHeight="1" x14ac:dyDescent="0.2">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c r="AA897" s="150"/>
      <c r="AB897" s="150"/>
      <c r="AC897" s="150"/>
      <c r="AD897" s="150"/>
      <c r="AE897" s="150"/>
      <c r="AF897" s="150"/>
      <c r="AG897" s="150"/>
      <c r="AH897" s="150"/>
      <c r="AI897" s="150"/>
      <c r="AJ897" s="150"/>
      <c r="AK897" s="150"/>
      <c r="AL897" s="150"/>
      <c r="AM897" s="150"/>
      <c r="AN897" s="150"/>
      <c r="AO897" s="150"/>
      <c r="AP897" s="150"/>
      <c r="AQ897" s="150"/>
      <c r="AR897" s="150"/>
      <c r="AS897" s="150"/>
      <c r="AT897" s="150"/>
      <c r="AU897" s="150"/>
      <c r="AV897" s="150"/>
      <c r="BA897" s="150"/>
      <c r="BB897" s="151"/>
      <c r="BC897" s="151"/>
      <c r="BD897" s="152"/>
    </row>
    <row r="898" spans="5:56" ht="15" customHeight="1" x14ac:dyDescent="0.2">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c r="AA898" s="150"/>
      <c r="AB898" s="150"/>
      <c r="AC898" s="150"/>
      <c r="AD898" s="150"/>
      <c r="AE898" s="150"/>
      <c r="AF898" s="150"/>
      <c r="AG898" s="150"/>
      <c r="AH898" s="150"/>
      <c r="AI898" s="150"/>
      <c r="AJ898" s="150"/>
      <c r="AK898" s="150"/>
      <c r="AL898" s="150"/>
      <c r="AM898" s="150"/>
      <c r="AN898" s="150"/>
      <c r="AO898" s="150"/>
      <c r="AP898" s="150"/>
      <c r="AQ898" s="150"/>
      <c r="AR898" s="150"/>
      <c r="AS898" s="150"/>
      <c r="AT898" s="150"/>
      <c r="AU898" s="150"/>
      <c r="AV898" s="150"/>
      <c r="BA898" s="150"/>
      <c r="BB898" s="151"/>
      <c r="BC898" s="151"/>
      <c r="BD898" s="152"/>
    </row>
    <row r="899" spans="5:56" ht="15" customHeight="1" x14ac:dyDescent="0.2">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c r="AA899" s="150"/>
      <c r="AB899" s="150"/>
      <c r="AC899" s="150"/>
      <c r="AD899" s="150"/>
      <c r="AE899" s="150"/>
      <c r="AF899" s="150"/>
      <c r="AG899" s="150"/>
      <c r="AH899" s="150"/>
      <c r="AI899" s="150"/>
      <c r="AJ899" s="150"/>
      <c r="AK899" s="150"/>
      <c r="AL899" s="150"/>
      <c r="AM899" s="150"/>
      <c r="AN899" s="150"/>
      <c r="AO899" s="150"/>
      <c r="AP899" s="150"/>
      <c r="AQ899" s="150"/>
      <c r="AR899" s="150"/>
      <c r="AS899" s="150"/>
      <c r="AT899" s="150"/>
      <c r="AU899" s="150"/>
      <c r="AV899" s="150"/>
      <c r="BA899" s="150"/>
      <c r="BB899" s="151"/>
      <c r="BC899" s="151"/>
      <c r="BD899" s="152"/>
    </row>
    <row r="900" spans="5:56" ht="15" customHeight="1" x14ac:dyDescent="0.2">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c r="AA900" s="150"/>
      <c r="AB900" s="150"/>
      <c r="AC900" s="150"/>
      <c r="AD900" s="150"/>
      <c r="AE900" s="150"/>
      <c r="AF900" s="150"/>
      <c r="AG900" s="150"/>
      <c r="AH900" s="150"/>
      <c r="AI900" s="150"/>
      <c r="AJ900" s="150"/>
      <c r="AK900" s="150"/>
      <c r="AL900" s="150"/>
      <c r="AM900" s="150"/>
      <c r="AN900" s="150"/>
      <c r="AO900" s="150"/>
      <c r="AP900" s="150"/>
      <c r="AQ900" s="150"/>
      <c r="AR900" s="150"/>
      <c r="AS900" s="150"/>
      <c r="AT900" s="150"/>
      <c r="AU900" s="150"/>
      <c r="AV900" s="150"/>
      <c r="BA900" s="150"/>
      <c r="BB900" s="151"/>
      <c r="BC900" s="151"/>
      <c r="BD900" s="152"/>
    </row>
    <row r="901" spans="5:56" ht="15" customHeight="1" x14ac:dyDescent="0.2">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c r="AA901" s="150"/>
      <c r="AB901" s="150"/>
      <c r="AC901" s="150"/>
      <c r="AD901" s="150"/>
      <c r="AE901" s="150"/>
      <c r="AF901" s="150"/>
      <c r="AG901" s="150"/>
      <c r="AH901" s="150"/>
      <c r="AI901" s="150"/>
      <c r="AJ901" s="150"/>
      <c r="AK901" s="150"/>
      <c r="AL901" s="150"/>
      <c r="AM901" s="150"/>
      <c r="AN901" s="150"/>
      <c r="AO901" s="150"/>
      <c r="AP901" s="150"/>
      <c r="AQ901" s="150"/>
      <c r="AR901" s="150"/>
      <c r="AS901" s="150"/>
      <c r="AT901" s="150"/>
      <c r="AU901" s="150"/>
      <c r="AV901" s="150"/>
      <c r="BA901" s="150"/>
      <c r="BB901" s="151"/>
      <c r="BC901" s="151"/>
      <c r="BD901" s="152"/>
    </row>
    <row r="902" spans="5:56" ht="15" customHeight="1" x14ac:dyDescent="0.2">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c r="AA902" s="150"/>
      <c r="AB902" s="150"/>
      <c r="AC902" s="150"/>
      <c r="AD902" s="150"/>
      <c r="AE902" s="150"/>
      <c r="AF902" s="150"/>
      <c r="AG902" s="150"/>
      <c r="AH902" s="150"/>
      <c r="AI902" s="150"/>
      <c r="AJ902" s="150"/>
      <c r="AK902" s="150"/>
      <c r="AL902" s="150"/>
      <c r="AM902" s="150"/>
      <c r="AN902" s="150"/>
      <c r="AO902" s="150"/>
      <c r="AP902" s="150"/>
      <c r="AQ902" s="150"/>
      <c r="AR902" s="150"/>
      <c r="AS902" s="150"/>
      <c r="AT902" s="150"/>
      <c r="AU902" s="150"/>
      <c r="AV902" s="150"/>
      <c r="BA902" s="150"/>
      <c r="BB902" s="151"/>
      <c r="BC902" s="151"/>
      <c r="BD902" s="152"/>
    </row>
    <row r="903" spans="5:56" ht="15" customHeight="1" x14ac:dyDescent="0.2">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c r="AA903" s="150"/>
      <c r="AB903" s="150"/>
      <c r="AC903" s="150"/>
      <c r="AD903" s="150"/>
      <c r="AE903" s="150"/>
      <c r="AF903" s="150"/>
      <c r="AG903" s="150"/>
      <c r="AH903" s="150"/>
      <c r="AI903" s="150"/>
      <c r="AJ903" s="150"/>
      <c r="AK903" s="150"/>
      <c r="AL903" s="150"/>
      <c r="AM903" s="150"/>
      <c r="AN903" s="150"/>
      <c r="AO903" s="150"/>
      <c r="AP903" s="150"/>
      <c r="AQ903" s="150"/>
      <c r="AR903" s="150"/>
      <c r="AS903" s="150"/>
      <c r="AT903" s="150"/>
      <c r="AU903" s="150"/>
      <c r="AV903" s="150"/>
      <c r="BA903" s="150"/>
      <c r="BB903" s="151"/>
      <c r="BC903" s="151"/>
      <c r="BD903" s="152"/>
    </row>
    <row r="904" spans="5:56" ht="15" customHeight="1" x14ac:dyDescent="0.2">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c r="AA904" s="150"/>
      <c r="AB904" s="150"/>
      <c r="AC904" s="150"/>
      <c r="AD904" s="150"/>
      <c r="AE904" s="150"/>
      <c r="AF904" s="150"/>
      <c r="AG904" s="150"/>
      <c r="AH904" s="150"/>
      <c r="AI904" s="150"/>
      <c r="AJ904" s="150"/>
      <c r="AK904" s="150"/>
      <c r="AL904" s="150"/>
      <c r="AM904" s="150"/>
      <c r="AN904" s="150"/>
      <c r="AO904" s="150"/>
      <c r="AP904" s="150"/>
      <c r="AQ904" s="150"/>
      <c r="AR904" s="150"/>
      <c r="AS904" s="150"/>
      <c r="AT904" s="150"/>
      <c r="AU904" s="150"/>
      <c r="AV904" s="150"/>
      <c r="BA904" s="150"/>
      <c r="BB904" s="151"/>
      <c r="BC904" s="151"/>
      <c r="BD904" s="152"/>
    </row>
    <row r="905" spans="5:56" ht="15" customHeight="1" x14ac:dyDescent="0.2">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c r="AA905" s="150"/>
      <c r="AB905" s="150"/>
      <c r="AC905" s="150"/>
      <c r="AD905" s="150"/>
      <c r="AE905" s="150"/>
      <c r="AF905" s="150"/>
      <c r="AG905" s="150"/>
      <c r="AH905" s="150"/>
      <c r="AI905" s="150"/>
      <c r="AJ905" s="150"/>
      <c r="AK905" s="150"/>
      <c r="AL905" s="150"/>
      <c r="AM905" s="150"/>
      <c r="AN905" s="150"/>
      <c r="AO905" s="150"/>
      <c r="AP905" s="150"/>
      <c r="AQ905" s="150"/>
      <c r="AR905" s="150"/>
      <c r="AS905" s="150"/>
      <c r="AT905" s="150"/>
      <c r="AU905" s="150"/>
      <c r="AV905" s="150"/>
      <c r="BA905" s="150"/>
      <c r="BB905" s="151"/>
      <c r="BC905" s="151"/>
      <c r="BD905" s="152"/>
    </row>
    <row r="906" spans="5:56" ht="15" customHeight="1" x14ac:dyDescent="0.2">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c r="AA906" s="150"/>
      <c r="AB906" s="150"/>
      <c r="AC906" s="150"/>
      <c r="AD906" s="150"/>
      <c r="AE906" s="150"/>
      <c r="AF906" s="150"/>
      <c r="AG906" s="150"/>
      <c r="AH906" s="150"/>
      <c r="AI906" s="150"/>
      <c r="AJ906" s="150"/>
      <c r="AK906" s="150"/>
      <c r="AL906" s="150"/>
      <c r="AM906" s="150"/>
      <c r="AN906" s="150"/>
      <c r="AO906" s="150"/>
      <c r="AP906" s="150"/>
      <c r="AQ906" s="150"/>
      <c r="AR906" s="150"/>
      <c r="AS906" s="150"/>
      <c r="AT906" s="150"/>
      <c r="AU906" s="150"/>
      <c r="AV906" s="150"/>
      <c r="BA906" s="150"/>
      <c r="BB906" s="151"/>
      <c r="BC906" s="151"/>
      <c r="BD906" s="152"/>
    </row>
    <row r="907" spans="5:56" ht="15" customHeight="1" x14ac:dyDescent="0.2">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c r="AA907" s="150"/>
      <c r="AB907" s="150"/>
      <c r="AC907" s="150"/>
      <c r="AD907" s="150"/>
      <c r="AE907" s="150"/>
      <c r="AF907" s="150"/>
      <c r="AG907" s="150"/>
      <c r="AH907" s="150"/>
      <c r="AI907" s="150"/>
      <c r="AJ907" s="150"/>
      <c r="AK907" s="150"/>
      <c r="AL907" s="150"/>
      <c r="AM907" s="150"/>
      <c r="AN907" s="150"/>
      <c r="AO907" s="150"/>
      <c r="AP907" s="150"/>
      <c r="AQ907" s="150"/>
      <c r="AR907" s="150"/>
      <c r="AS907" s="150"/>
      <c r="AT907" s="150"/>
      <c r="AU907" s="150"/>
      <c r="AV907" s="150"/>
      <c r="BA907" s="150"/>
      <c r="BB907" s="151"/>
      <c r="BC907" s="151"/>
      <c r="BD907" s="152"/>
    </row>
    <row r="908" spans="5:56" ht="15" customHeight="1" x14ac:dyDescent="0.2">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c r="AA908" s="150"/>
      <c r="AB908" s="150"/>
      <c r="AC908" s="150"/>
      <c r="AD908" s="150"/>
      <c r="AE908" s="150"/>
      <c r="AF908" s="150"/>
      <c r="AG908" s="150"/>
      <c r="AH908" s="150"/>
      <c r="AI908" s="150"/>
      <c r="AJ908" s="150"/>
      <c r="AK908" s="150"/>
      <c r="AL908" s="150"/>
      <c r="AM908" s="150"/>
      <c r="AN908" s="150"/>
      <c r="AO908" s="150"/>
      <c r="AP908" s="150"/>
      <c r="AQ908" s="150"/>
      <c r="AR908" s="150"/>
      <c r="AS908" s="150"/>
      <c r="AT908" s="150"/>
      <c r="AU908" s="150"/>
      <c r="AV908" s="150"/>
      <c r="BA908" s="150"/>
      <c r="BB908" s="151"/>
      <c r="BC908" s="151"/>
      <c r="BD908" s="152"/>
    </row>
    <row r="909" spans="5:56" ht="15" customHeight="1" x14ac:dyDescent="0.2">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c r="AA909" s="150"/>
      <c r="AB909" s="150"/>
      <c r="AC909" s="150"/>
      <c r="AD909" s="150"/>
      <c r="AE909" s="150"/>
      <c r="AF909" s="150"/>
      <c r="AG909" s="150"/>
      <c r="AH909" s="150"/>
      <c r="AI909" s="150"/>
      <c r="AJ909" s="150"/>
      <c r="AK909" s="150"/>
      <c r="AL909" s="150"/>
      <c r="AM909" s="150"/>
      <c r="AN909" s="150"/>
      <c r="AO909" s="150"/>
      <c r="AP909" s="150"/>
      <c r="AQ909" s="150"/>
      <c r="AR909" s="150"/>
      <c r="AS909" s="150"/>
      <c r="AT909" s="150"/>
      <c r="AU909" s="150"/>
      <c r="AV909" s="150"/>
      <c r="BA909" s="150"/>
      <c r="BB909" s="151"/>
      <c r="BC909" s="151"/>
      <c r="BD909" s="152"/>
    </row>
    <row r="910" spans="5:56" ht="15" customHeight="1" x14ac:dyDescent="0.2">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c r="AA910" s="150"/>
      <c r="AB910" s="150"/>
      <c r="AC910" s="150"/>
      <c r="AD910" s="150"/>
      <c r="AE910" s="150"/>
      <c r="AF910" s="150"/>
      <c r="AG910" s="150"/>
      <c r="AH910" s="150"/>
      <c r="AI910" s="150"/>
      <c r="AJ910" s="150"/>
      <c r="AK910" s="150"/>
      <c r="AL910" s="150"/>
      <c r="AM910" s="150"/>
      <c r="AN910" s="150"/>
      <c r="AO910" s="150"/>
      <c r="AP910" s="150"/>
      <c r="AQ910" s="150"/>
      <c r="AR910" s="150"/>
      <c r="AS910" s="150"/>
      <c r="AT910" s="150"/>
      <c r="AU910" s="150"/>
      <c r="AV910" s="150"/>
      <c r="BA910" s="150"/>
      <c r="BB910" s="151"/>
      <c r="BC910" s="151"/>
      <c r="BD910" s="152"/>
    </row>
    <row r="911" spans="5:56" ht="15" customHeight="1" x14ac:dyDescent="0.2">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c r="AA911" s="150"/>
      <c r="AB911" s="150"/>
      <c r="AC911" s="150"/>
      <c r="AD911" s="150"/>
      <c r="AE911" s="150"/>
      <c r="AF911" s="150"/>
      <c r="AG911" s="150"/>
      <c r="AH911" s="150"/>
      <c r="AI911" s="150"/>
      <c r="AJ911" s="150"/>
      <c r="AK911" s="150"/>
      <c r="AL911" s="150"/>
      <c r="AM911" s="150"/>
      <c r="AN911" s="150"/>
      <c r="AO911" s="150"/>
      <c r="AP911" s="150"/>
      <c r="AQ911" s="150"/>
      <c r="AR911" s="150"/>
      <c r="AS911" s="150"/>
      <c r="AT911" s="150"/>
      <c r="AU911" s="150"/>
      <c r="AV911" s="150"/>
      <c r="BA911" s="150"/>
      <c r="BB911" s="151"/>
      <c r="BC911" s="151"/>
      <c r="BD911" s="152"/>
    </row>
    <row r="912" spans="5:56" ht="15" customHeight="1" x14ac:dyDescent="0.2">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c r="AA912" s="150"/>
      <c r="AB912" s="150"/>
      <c r="AC912" s="150"/>
      <c r="AD912" s="150"/>
      <c r="AE912" s="150"/>
      <c r="AF912" s="150"/>
      <c r="AG912" s="150"/>
      <c r="AH912" s="150"/>
      <c r="AI912" s="150"/>
      <c r="AJ912" s="150"/>
      <c r="AK912" s="150"/>
      <c r="AL912" s="150"/>
      <c r="AM912" s="150"/>
      <c r="AN912" s="150"/>
      <c r="AO912" s="150"/>
      <c r="AP912" s="150"/>
      <c r="AQ912" s="150"/>
      <c r="AR912" s="150"/>
      <c r="AS912" s="150"/>
      <c r="AT912" s="150"/>
      <c r="AU912" s="150"/>
      <c r="AV912" s="150"/>
      <c r="BA912" s="150"/>
      <c r="BB912" s="151"/>
      <c r="BC912" s="151"/>
      <c r="BD912" s="152"/>
    </row>
    <row r="913" spans="5:56" ht="15" customHeight="1" x14ac:dyDescent="0.2">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c r="AA913" s="150"/>
      <c r="AB913" s="150"/>
      <c r="AC913" s="150"/>
      <c r="AD913" s="150"/>
      <c r="AE913" s="150"/>
      <c r="AF913" s="150"/>
      <c r="AG913" s="150"/>
      <c r="AH913" s="150"/>
      <c r="AI913" s="150"/>
      <c r="AJ913" s="150"/>
      <c r="AK913" s="150"/>
      <c r="AL913" s="150"/>
      <c r="AM913" s="150"/>
      <c r="AN913" s="150"/>
      <c r="AO913" s="150"/>
      <c r="AP913" s="150"/>
      <c r="AQ913" s="150"/>
      <c r="AR913" s="150"/>
      <c r="AS913" s="150"/>
      <c r="AT913" s="150"/>
      <c r="AU913" s="150"/>
      <c r="AV913" s="150"/>
      <c r="BA913" s="150"/>
      <c r="BB913" s="151"/>
      <c r="BC913" s="151"/>
      <c r="BD913" s="152"/>
    </row>
    <row r="914" spans="5:56" ht="15" customHeight="1" x14ac:dyDescent="0.2">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c r="AA914" s="150"/>
      <c r="AB914" s="150"/>
      <c r="AC914" s="150"/>
      <c r="AD914" s="150"/>
      <c r="AE914" s="150"/>
      <c r="AF914" s="150"/>
      <c r="AG914" s="150"/>
      <c r="AH914" s="150"/>
      <c r="AI914" s="150"/>
      <c r="AJ914" s="150"/>
      <c r="AK914" s="150"/>
      <c r="AL914" s="150"/>
      <c r="AM914" s="150"/>
      <c r="AN914" s="150"/>
      <c r="AO914" s="150"/>
      <c r="AP914" s="150"/>
      <c r="AQ914" s="150"/>
      <c r="AR914" s="150"/>
      <c r="AS914" s="150"/>
      <c r="AT914" s="150"/>
      <c r="AU914" s="150"/>
      <c r="AV914" s="150"/>
      <c r="BA914" s="150"/>
      <c r="BB914" s="151"/>
      <c r="BC914" s="151"/>
      <c r="BD914" s="152"/>
    </row>
    <row r="915" spans="5:56" ht="15" customHeight="1" x14ac:dyDescent="0.2">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c r="AA915" s="150"/>
      <c r="AB915" s="150"/>
      <c r="AC915" s="150"/>
      <c r="AD915" s="150"/>
      <c r="AE915" s="150"/>
      <c r="AF915" s="150"/>
      <c r="AG915" s="150"/>
      <c r="AH915" s="150"/>
      <c r="AI915" s="150"/>
      <c r="AJ915" s="150"/>
      <c r="AK915" s="150"/>
      <c r="AL915" s="150"/>
      <c r="AM915" s="150"/>
      <c r="AN915" s="150"/>
      <c r="AO915" s="150"/>
      <c r="AP915" s="150"/>
      <c r="AQ915" s="150"/>
      <c r="AR915" s="150"/>
      <c r="AS915" s="150"/>
      <c r="AT915" s="150"/>
      <c r="AU915" s="150"/>
      <c r="AV915" s="150"/>
      <c r="BA915" s="150"/>
      <c r="BB915" s="151"/>
      <c r="BC915" s="151"/>
      <c r="BD915" s="152"/>
    </row>
    <row r="916" spans="5:56" ht="15" customHeight="1" x14ac:dyDescent="0.2">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c r="AA916" s="150"/>
      <c r="AB916" s="150"/>
      <c r="AC916" s="150"/>
      <c r="AD916" s="150"/>
      <c r="AE916" s="150"/>
      <c r="AF916" s="150"/>
      <c r="AG916" s="150"/>
      <c r="AH916" s="150"/>
      <c r="AI916" s="150"/>
      <c r="AJ916" s="150"/>
      <c r="AK916" s="150"/>
      <c r="AL916" s="150"/>
      <c r="AM916" s="150"/>
      <c r="AN916" s="150"/>
      <c r="AO916" s="150"/>
      <c r="AP916" s="150"/>
      <c r="AQ916" s="150"/>
      <c r="AR916" s="150"/>
      <c r="AS916" s="150"/>
      <c r="AT916" s="150"/>
      <c r="AU916" s="150"/>
      <c r="AV916" s="150"/>
      <c r="BA916" s="150"/>
      <c r="BB916" s="151"/>
      <c r="BC916" s="151"/>
      <c r="BD916" s="152"/>
    </row>
    <row r="917" spans="5:56" ht="15" customHeight="1" x14ac:dyDescent="0.2">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c r="AA917" s="150"/>
      <c r="AB917" s="150"/>
      <c r="AC917" s="150"/>
      <c r="AD917" s="150"/>
      <c r="AE917" s="150"/>
      <c r="AF917" s="150"/>
      <c r="AG917" s="150"/>
      <c r="AH917" s="150"/>
      <c r="AI917" s="150"/>
      <c r="AJ917" s="150"/>
      <c r="AK917" s="150"/>
      <c r="AL917" s="150"/>
      <c r="AM917" s="150"/>
      <c r="AN917" s="150"/>
      <c r="AO917" s="150"/>
      <c r="AP917" s="150"/>
      <c r="AQ917" s="150"/>
      <c r="AR917" s="150"/>
      <c r="AS917" s="150"/>
      <c r="AT917" s="150"/>
      <c r="AU917" s="150"/>
      <c r="AV917" s="150"/>
      <c r="BA917" s="150"/>
      <c r="BB917" s="151"/>
      <c r="BC917" s="151"/>
      <c r="BD917" s="152"/>
    </row>
    <row r="918" spans="5:56" ht="15" customHeight="1" x14ac:dyDescent="0.2">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c r="AA918" s="150"/>
      <c r="AB918" s="150"/>
      <c r="AC918" s="150"/>
      <c r="AD918" s="150"/>
      <c r="AE918" s="150"/>
      <c r="AF918" s="150"/>
      <c r="AG918" s="150"/>
      <c r="AH918" s="150"/>
      <c r="AI918" s="150"/>
      <c r="AJ918" s="150"/>
      <c r="AK918" s="150"/>
      <c r="AL918" s="150"/>
      <c r="AM918" s="150"/>
      <c r="AN918" s="150"/>
      <c r="AO918" s="150"/>
      <c r="AP918" s="150"/>
      <c r="AQ918" s="150"/>
      <c r="AR918" s="150"/>
      <c r="AS918" s="150"/>
      <c r="AT918" s="150"/>
      <c r="AU918" s="150"/>
      <c r="AV918" s="150"/>
      <c r="BA918" s="150"/>
      <c r="BB918" s="151"/>
      <c r="BC918" s="151"/>
      <c r="BD918" s="152"/>
    </row>
    <row r="919" spans="5:56" ht="15" customHeight="1" x14ac:dyDescent="0.2">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c r="AA919" s="150"/>
      <c r="AB919" s="150"/>
      <c r="AC919" s="150"/>
      <c r="AD919" s="150"/>
      <c r="AE919" s="150"/>
      <c r="AF919" s="150"/>
      <c r="AG919" s="150"/>
      <c r="AH919" s="150"/>
      <c r="AI919" s="150"/>
      <c r="AJ919" s="150"/>
      <c r="AK919" s="150"/>
      <c r="AL919" s="150"/>
      <c r="AM919" s="150"/>
      <c r="AN919" s="150"/>
      <c r="AO919" s="150"/>
      <c r="AP919" s="150"/>
      <c r="AQ919" s="150"/>
      <c r="AR919" s="150"/>
      <c r="AS919" s="150"/>
      <c r="AT919" s="150"/>
      <c r="AU919" s="150"/>
      <c r="AV919" s="150"/>
      <c r="BA919" s="150"/>
      <c r="BB919" s="151"/>
      <c r="BC919" s="151"/>
      <c r="BD919" s="152"/>
    </row>
    <row r="920" spans="5:56" ht="15" customHeight="1" x14ac:dyDescent="0.2">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c r="AA920" s="150"/>
      <c r="AB920" s="150"/>
      <c r="AC920" s="150"/>
      <c r="AD920" s="150"/>
      <c r="AE920" s="150"/>
      <c r="AF920" s="150"/>
      <c r="AG920" s="150"/>
      <c r="AH920" s="150"/>
      <c r="AI920" s="150"/>
      <c r="AJ920" s="150"/>
      <c r="AK920" s="150"/>
      <c r="AL920" s="150"/>
      <c r="AM920" s="150"/>
      <c r="AN920" s="150"/>
      <c r="AO920" s="150"/>
      <c r="AP920" s="150"/>
      <c r="AQ920" s="150"/>
      <c r="AR920" s="150"/>
      <c r="AS920" s="150"/>
      <c r="AT920" s="150"/>
      <c r="AU920" s="150"/>
      <c r="AV920" s="150"/>
      <c r="BA920" s="150"/>
      <c r="BB920" s="151"/>
      <c r="BC920" s="151"/>
      <c r="BD920" s="152"/>
    </row>
    <row r="921" spans="5:56" ht="15" customHeight="1" x14ac:dyDescent="0.2">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c r="AA921" s="150"/>
      <c r="AB921" s="150"/>
      <c r="AC921" s="150"/>
      <c r="AD921" s="150"/>
      <c r="AE921" s="150"/>
      <c r="AF921" s="150"/>
      <c r="AG921" s="150"/>
      <c r="AH921" s="150"/>
      <c r="AI921" s="150"/>
      <c r="AJ921" s="150"/>
      <c r="AK921" s="150"/>
      <c r="AL921" s="150"/>
      <c r="AM921" s="150"/>
      <c r="AN921" s="150"/>
      <c r="AO921" s="150"/>
      <c r="AP921" s="150"/>
      <c r="AQ921" s="150"/>
      <c r="AR921" s="150"/>
      <c r="AS921" s="150"/>
      <c r="AT921" s="150"/>
      <c r="AU921" s="150"/>
      <c r="AV921" s="150"/>
      <c r="BA921" s="150"/>
      <c r="BB921" s="151"/>
      <c r="BC921" s="151"/>
      <c r="BD921" s="152"/>
    </row>
    <row r="922" spans="5:56" ht="15" customHeight="1" x14ac:dyDescent="0.2">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c r="AA922" s="150"/>
      <c r="AB922" s="150"/>
      <c r="AC922" s="150"/>
      <c r="AD922" s="150"/>
      <c r="AE922" s="150"/>
      <c r="AF922" s="150"/>
      <c r="AG922" s="150"/>
      <c r="AH922" s="150"/>
      <c r="AI922" s="150"/>
      <c r="AJ922" s="150"/>
      <c r="AK922" s="150"/>
      <c r="AL922" s="150"/>
      <c r="AM922" s="150"/>
      <c r="AN922" s="150"/>
      <c r="AO922" s="150"/>
      <c r="AP922" s="150"/>
      <c r="AQ922" s="150"/>
      <c r="AR922" s="150"/>
      <c r="AS922" s="150"/>
      <c r="AT922" s="150"/>
      <c r="AU922" s="150"/>
      <c r="AV922" s="150"/>
      <c r="BA922" s="150"/>
      <c r="BB922" s="151"/>
      <c r="BC922" s="151"/>
      <c r="BD922" s="152"/>
    </row>
    <row r="923" spans="5:56" ht="15" customHeight="1" x14ac:dyDescent="0.2">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c r="AA923" s="150"/>
      <c r="AB923" s="150"/>
      <c r="AC923" s="150"/>
      <c r="AD923" s="150"/>
      <c r="AE923" s="150"/>
      <c r="AF923" s="150"/>
      <c r="AG923" s="150"/>
      <c r="AH923" s="150"/>
      <c r="AI923" s="150"/>
      <c r="AJ923" s="150"/>
      <c r="AK923" s="150"/>
      <c r="AL923" s="150"/>
      <c r="AM923" s="150"/>
      <c r="AN923" s="150"/>
      <c r="AO923" s="150"/>
      <c r="AP923" s="150"/>
      <c r="AQ923" s="150"/>
      <c r="AR923" s="150"/>
      <c r="AS923" s="150"/>
      <c r="AT923" s="150"/>
      <c r="AU923" s="150"/>
      <c r="AV923" s="150"/>
      <c r="BA923" s="150"/>
      <c r="BB923" s="151"/>
      <c r="BC923" s="151"/>
      <c r="BD923" s="152"/>
    </row>
    <row r="924" spans="5:56" ht="15" customHeight="1" x14ac:dyDescent="0.2">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c r="AA924" s="150"/>
      <c r="AB924" s="150"/>
      <c r="AC924" s="150"/>
      <c r="AD924" s="150"/>
      <c r="AE924" s="150"/>
      <c r="AF924" s="150"/>
      <c r="AG924" s="150"/>
      <c r="AH924" s="150"/>
      <c r="AI924" s="150"/>
      <c r="AJ924" s="150"/>
      <c r="AK924" s="150"/>
      <c r="AL924" s="150"/>
      <c r="AM924" s="150"/>
      <c r="AN924" s="150"/>
      <c r="AO924" s="150"/>
      <c r="AP924" s="150"/>
      <c r="AQ924" s="150"/>
      <c r="AR924" s="150"/>
      <c r="AS924" s="150"/>
      <c r="AT924" s="150"/>
      <c r="AU924" s="150"/>
      <c r="AV924" s="150"/>
      <c r="BA924" s="150"/>
      <c r="BB924" s="151"/>
      <c r="BC924" s="151"/>
      <c r="BD924" s="152"/>
    </row>
    <row r="925" spans="5:56" ht="15" customHeight="1" x14ac:dyDescent="0.2">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c r="AA925" s="150"/>
      <c r="AB925" s="150"/>
      <c r="AC925" s="150"/>
      <c r="AD925" s="150"/>
      <c r="AE925" s="150"/>
      <c r="AF925" s="150"/>
      <c r="AG925" s="150"/>
      <c r="AH925" s="150"/>
      <c r="AI925" s="150"/>
      <c r="AJ925" s="150"/>
      <c r="AK925" s="150"/>
      <c r="AL925" s="150"/>
      <c r="AM925" s="150"/>
      <c r="AN925" s="150"/>
      <c r="AO925" s="150"/>
      <c r="AP925" s="150"/>
      <c r="AQ925" s="150"/>
      <c r="AR925" s="150"/>
      <c r="AS925" s="150"/>
      <c r="AT925" s="150"/>
      <c r="AU925" s="150"/>
      <c r="AV925" s="150"/>
      <c r="BA925" s="150"/>
      <c r="BB925" s="151"/>
      <c r="BC925" s="151"/>
      <c r="BD925" s="152"/>
    </row>
    <row r="926" spans="5:56" ht="15" customHeight="1" x14ac:dyDescent="0.2">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c r="AA926" s="150"/>
      <c r="AB926" s="150"/>
      <c r="AC926" s="150"/>
      <c r="AD926" s="150"/>
      <c r="AE926" s="150"/>
      <c r="AF926" s="150"/>
      <c r="AG926" s="150"/>
      <c r="AH926" s="150"/>
      <c r="AI926" s="150"/>
      <c r="AJ926" s="150"/>
      <c r="AK926" s="150"/>
      <c r="AL926" s="150"/>
      <c r="AM926" s="150"/>
      <c r="AN926" s="150"/>
      <c r="AO926" s="150"/>
      <c r="AP926" s="150"/>
      <c r="AQ926" s="150"/>
      <c r="AR926" s="150"/>
      <c r="AS926" s="150"/>
      <c r="AT926" s="150"/>
      <c r="AU926" s="150"/>
      <c r="AV926" s="150"/>
      <c r="BA926" s="150"/>
      <c r="BB926" s="151"/>
      <c r="BC926" s="151"/>
      <c r="BD926" s="152"/>
    </row>
    <row r="927" spans="5:56" ht="15" customHeight="1" x14ac:dyDescent="0.2">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c r="AA927" s="150"/>
      <c r="AB927" s="150"/>
      <c r="AC927" s="150"/>
      <c r="AD927" s="150"/>
      <c r="AE927" s="150"/>
      <c r="AF927" s="150"/>
      <c r="AG927" s="150"/>
      <c r="AH927" s="150"/>
      <c r="AI927" s="150"/>
      <c r="AJ927" s="150"/>
      <c r="AK927" s="150"/>
      <c r="AL927" s="150"/>
      <c r="AM927" s="150"/>
      <c r="AN927" s="150"/>
      <c r="AO927" s="150"/>
      <c r="AP927" s="150"/>
      <c r="AQ927" s="150"/>
      <c r="AR927" s="150"/>
      <c r="AS927" s="150"/>
      <c r="AT927" s="150"/>
      <c r="AU927" s="150"/>
      <c r="AV927" s="150"/>
      <c r="BA927" s="150"/>
      <c r="BB927" s="151"/>
      <c r="BC927" s="151"/>
      <c r="BD927" s="152"/>
    </row>
    <row r="928" spans="5:56" ht="15" customHeight="1" x14ac:dyDescent="0.2">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c r="AA928" s="150"/>
      <c r="AB928" s="150"/>
      <c r="AC928" s="150"/>
      <c r="AD928" s="150"/>
      <c r="AE928" s="150"/>
      <c r="AF928" s="150"/>
      <c r="AG928" s="150"/>
      <c r="AH928" s="150"/>
      <c r="AI928" s="150"/>
      <c r="AJ928" s="150"/>
      <c r="AK928" s="150"/>
      <c r="AL928" s="150"/>
      <c r="AM928" s="150"/>
      <c r="AN928" s="150"/>
      <c r="AO928" s="150"/>
      <c r="AP928" s="150"/>
      <c r="AQ928" s="150"/>
      <c r="AR928" s="150"/>
      <c r="AS928" s="150"/>
      <c r="AT928" s="150"/>
      <c r="AU928" s="150"/>
      <c r="AV928" s="150"/>
      <c r="BA928" s="150"/>
      <c r="BB928" s="151"/>
      <c r="BC928" s="151"/>
      <c r="BD928" s="152"/>
    </row>
    <row r="929" spans="5:56" ht="15" customHeight="1" x14ac:dyDescent="0.2">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c r="AA929" s="150"/>
      <c r="AB929" s="150"/>
      <c r="AC929" s="150"/>
      <c r="AD929" s="150"/>
      <c r="AE929" s="150"/>
      <c r="AF929" s="150"/>
      <c r="AG929" s="150"/>
      <c r="AH929" s="150"/>
      <c r="AI929" s="150"/>
      <c r="AJ929" s="150"/>
      <c r="AK929" s="150"/>
      <c r="AL929" s="150"/>
      <c r="AM929" s="150"/>
      <c r="AN929" s="150"/>
      <c r="AO929" s="150"/>
      <c r="AP929" s="150"/>
      <c r="AQ929" s="150"/>
      <c r="AR929" s="150"/>
      <c r="AS929" s="150"/>
      <c r="AT929" s="150"/>
      <c r="AU929" s="150"/>
      <c r="AV929" s="150"/>
      <c r="BA929" s="150"/>
      <c r="BB929" s="151"/>
      <c r="BC929" s="151"/>
      <c r="BD929" s="152"/>
    </row>
    <row r="930" spans="5:56" ht="15" customHeight="1" x14ac:dyDescent="0.2">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c r="AA930" s="150"/>
      <c r="AB930" s="150"/>
      <c r="AC930" s="150"/>
      <c r="AD930" s="150"/>
      <c r="AE930" s="150"/>
      <c r="AF930" s="150"/>
      <c r="AG930" s="150"/>
      <c r="AH930" s="150"/>
      <c r="AI930" s="150"/>
      <c r="AJ930" s="150"/>
      <c r="AK930" s="150"/>
      <c r="AL930" s="150"/>
      <c r="AM930" s="150"/>
      <c r="AN930" s="150"/>
      <c r="AO930" s="150"/>
      <c r="AP930" s="150"/>
      <c r="AQ930" s="150"/>
      <c r="AR930" s="150"/>
      <c r="AS930" s="150"/>
      <c r="AT930" s="150"/>
      <c r="AU930" s="150"/>
      <c r="AV930" s="150"/>
      <c r="BA930" s="150"/>
      <c r="BB930" s="151"/>
      <c r="BC930" s="151"/>
      <c r="BD930" s="152"/>
    </row>
    <row r="931" spans="5:56" ht="15" customHeight="1" x14ac:dyDescent="0.2">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c r="AA931" s="150"/>
      <c r="AB931" s="150"/>
      <c r="AC931" s="150"/>
      <c r="AD931" s="150"/>
      <c r="AE931" s="150"/>
      <c r="AF931" s="150"/>
      <c r="AG931" s="150"/>
      <c r="AH931" s="150"/>
      <c r="AI931" s="150"/>
      <c r="AJ931" s="150"/>
      <c r="AK931" s="150"/>
      <c r="AL931" s="150"/>
      <c r="AM931" s="150"/>
      <c r="AN931" s="150"/>
      <c r="AO931" s="150"/>
      <c r="AP931" s="150"/>
      <c r="AQ931" s="150"/>
      <c r="AR931" s="150"/>
      <c r="AS931" s="150"/>
      <c r="AT931" s="150"/>
      <c r="AU931" s="150"/>
      <c r="AV931" s="150"/>
      <c r="BA931" s="150"/>
      <c r="BB931" s="151"/>
      <c r="BC931" s="151"/>
      <c r="BD931" s="152"/>
    </row>
    <row r="932" spans="5:56" ht="15" customHeight="1" x14ac:dyDescent="0.2">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c r="AA932" s="150"/>
      <c r="AB932" s="150"/>
      <c r="AC932" s="150"/>
      <c r="AD932" s="150"/>
      <c r="AE932" s="150"/>
      <c r="AF932" s="150"/>
      <c r="AG932" s="150"/>
      <c r="AH932" s="150"/>
      <c r="AI932" s="150"/>
      <c r="AJ932" s="150"/>
      <c r="AK932" s="150"/>
      <c r="AL932" s="150"/>
      <c r="AM932" s="150"/>
      <c r="AN932" s="150"/>
      <c r="AO932" s="150"/>
      <c r="AP932" s="150"/>
      <c r="AQ932" s="150"/>
      <c r="AR932" s="150"/>
      <c r="AS932" s="150"/>
      <c r="AT932" s="150"/>
      <c r="AU932" s="150"/>
      <c r="AV932" s="150"/>
      <c r="BA932" s="150"/>
      <c r="BB932" s="151"/>
      <c r="BC932" s="151"/>
      <c r="BD932" s="152"/>
    </row>
    <row r="933" spans="5:56" ht="15" customHeight="1" x14ac:dyDescent="0.2">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c r="AA933" s="150"/>
      <c r="AB933" s="150"/>
      <c r="AC933" s="150"/>
      <c r="AD933" s="150"/>
      <c r="AE933" s="150"/>
      <c r="AF933" s="150"/>
      <c r="AG933" s="150"/>
      <c r="AH933" s="150"/>
      <c r="AI933" s="150"/>
      <c r="AJ933" s="150"/>
      <c r="AK933" s="150"/>
      <c r="AL933" s="150"/>
      <c r="AM933" s="150"/>
      <c r="AN933" s="150"/>
      <c r="AO933" s="150"/>
      <c r="AP933" s="150"/>
      <c r="AQ933" s="150"/>
      <c r="AR933" s="150"/>
      <c r="AS933" s="150"/>
      <c r="AT933" s="150"/>
      <c r="AU933" s="150"/>
      <c r="AV933" s="150"/>
      <c r="BA933" s="150"/>
      <c r="BB933" s="151"/>
      <c r="BC933" s="151"/>
      <c r="BD933" s="152"/>
    </row>
    <row r="934" spans="5:56" ht="15" customHeight="1" x14ac:dyDescent="0.2">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c r="AA934" s="150"/>
      <c r="AB934" s="150"/>
      <c r="AC934" s="150"/>
      <c r="AD934" s="150"/>
      <c r="AE934" s="150"/>
      <c r="AF934" s="150"/>
      <c r="AG934" s="150"/>
      <c r="AH934" s="150"/>
      <c r="AI934" s="150"/>
      <c r="AJ934" s="150"/>
      <c r="AK934" s="150"/>
      <c r="AL934" s="150"/>
      <c r="AM934" s="150"/>
      <c r="AN934" s="150"/>
      <c r="AO934" s="150"/>
      <c r="AP934" s="150"/>
      <c r="AQ934" s="150"/>
      <c r="AR934" s="150"/>
      <c r="AS934" s="150"/>
      <c r="AT934" s="150"/>
      <c r="AU934" s="150"/>
      <c r="AV934" s="150"/>
      <c r="BA934" s="150"/>
      <c r="BB934" s="151"/>
      <c r="BC934" s="151"/>
      <c r="BD934" s="152"/>
    </row>
    <row r="935" spans="5:56" ht="15" customHeight="1" x14ac:dyDescent="0.2">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c r="AA935" s="150"/>
      <c r="AB935" s="150"/>
      <c r="AC935" s="150"/>
      <c r="AD935" s="150"/>
      <c r="AE935" s="150"/>
      <c r="AF935" s="150"/>
      <c r="AG935" s="150"/>
      <c r="AH935" s="150"/>
      <c r="AI935" s="150"/>
      <c r="AJ935" s="150"/>
      <c r="AK935" s="150"/>
      <c r="AL935" s="150"/>
      <c r="AM935" s="150"/>
      <c r="AN935" s="150"/>
      <c r="AO935" s="150"/>
      <c r="AP935" s="150"/>
      <c r="AQ935" s="150"/>
      <c r="AR935" s="150"/>
      <c r="AS935" s="150"/>
      <c r="AT935" s="150"/>
      <c r="AU935" s="150"/>
      <c r="AV935" s="150"/>
      <c r="BA935" s="150"/>
      <c r="BB935" s="151"/>
      <c r="BC935" s="151"/>
      <c r="BD935" s="152"/>
    </row>
    <row r="936" spans="5:56" ht="15" customHeight="1" x14ac:dyDescent="0.2">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c r="AA936" s="150"/>
      <c r="AB936" s="150"/>
      <c r="AC936" s="150"/>
      <c r="AD936" s="150"/>
      <c r="AE936" s="150"/>
      <c r="AF936" s="150"/>
      <c r="AG936" s="150"/>
      <c r="AH936" s="150"/>
      <c r="AI936" s="150"/>
      <c r="AJ936" s="150"/>
      <c r="AK936" s="150"/>
      <c r="AL936" s="150"/>
      <c r="AM936" s="150"/>
      <c r="AN936" s="150"/>
      <c r="AO936" s="150"/>
      <c r="AP936" s="150"/>
      <c r="AQ936" s="150"/>
      <c r="AR936" s="150"/>
      <c r="AS936" s="150"/>
      <c r="AT936" s="150"/>
      <c r="AU936" s="150"/>
      <c r="AV936" s="150"/>
      <c r="BA936" s="150"/>
      <c r="BB936" s="151"/>
      <c r="BC936" s="151"/>
      <c r="BD936" s="152"/>
    </row>
    <row r="937" spans="5:56" ht="15" customHeight="1" x14ac:dyDescent="0.2">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c r="AA937" s="150"/>
      <c r="AB937" s="150"/>
      <c r="AC937" s="150"/>
      <c r="AD937" s="150"/>
      <c r="AE937" s="150"/>
      <c r="AF937" s="150"/>
      <c r="AG937" s="150"/>
      <c r="AH937" s="150"/>
      <c r="AI937" s="150"/>
      <c r="AJ937" s="150"/>
      <c r="AK937" s="150"/>
      <c r="AL937" s="150"/>
      <c r="AM937" s="150"/>
      <c r="AN937" s="150"/>
      <c r="AO937" s="150"/>
      <c r="AP937" s="150"/>
      <c r="AQ937" s="150"/>
      <c r="AR937" s="150"/>
      <c r="AS937" s="150"/>
      <c r="AT937" s="150"/>
      <c r="AU937" s="150"/>
      <c r="AV937" s="150"/>
      <c r="BA937" s="150"/>
      <c r="BB937" s="151"/>
      <c r="BC937" s="151"/>
      <c r="BD937" s="152"/>
    </row>
    <row r="938" spans="5:56" ht="15" customHeight="1" x14ac:dyDescent="0.2">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c r="AA938" s="150"/>
      <c r="AB938" s="150"/>
      <c r="AC938" s="150"/>
      <c r="AD938" s="150"/>
      <c r="AE938" s="150"/>
      <c r="AF938" s="150"/>
      <c r="AG938" s="150"/>
      <c r="AH938" s="150"/>
      <c r="AI938" s="150"/>
      <c r="AJ938" s="150"/>
      <c r="AK938" s="150"/>
      <c r="AL938" s="150"/>
      <c r="AM938" s="150"/>
      <c r="AN938" s="150"/>
      <c r="AO938" s="150"/>
      <c r="AP938" s="150"/>
      <c r="AQ938" s="150"/>
      <c r="AR938" s="150"/>
      <c r="AS938" s="150"/>
      <c r="AT938" s="150"/>
      <c r="AU938" s="150"/>
      <c r="AV938" s="150"/>
      <c r="BA938" s="150"/>
      <c r="BB938" s="151"/>
      <c r="BC938" s="151"/>
      <c r="BD938" s="152"/>
    </row>
    <row r="939" spans="5:56" ht="15" customHeight="1" x14ac:dyDescent="0.2">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c r="AA939" s="150"/>
      <c r="AB939" s="150"/>
      <c r="AC939" s="150"/>
      <c r="AD939" s="150"/>
      <c r="AE939" s="150"/>
      <c r="AF939" s="150"/>
      <c r="AG939" s="150"/>
      <c r="AH939" s="150"/>
      <c r="AI939" s="150"/>
      <c r="AJ939" s="150"/>
      <c r="AK939" s="150"/>
      <c r="AL939" s="150"/>
      <c r="AM939" s="150"/>
      <c r="AN939" s="150"/>
      <c r="AO939" s="150"/>
      <c r="AP939" s="150"/>
      <c r="AQ939" s="150"/>
      <c r="AR939" s="150"/>
      <c r="AS939" s="150"/>
      <c r="AT939" s="150"/>
      <c r="AU939" s="150"/>
      <c r="AV939" s="150"/>
      <c r="BA939" s="150"/>
      <c r="BB939" s="151"/>
      <c r="BC939" s="151"/>
      <c r="BD939" s="152"/>
    </row>
    <row r="940" spans="5:56" ht="15" customHeight="1" x14ac:dyDescent="0.2">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c r="AA940" s="150"/>
      <c r="AB940" s="150"/>
      <c r="AC940" s="150"/>
      <c r="AD940" s="150"/>
      <c r="AE940" s="150"/>
      <c r="AF940" s="150"/>
      <c r="AG940" s="150"/>
      <c r="AH940" s="150"/>
      <c r="AI940" s="150"/>
      <c r="AJ940" s="150"/>
      <c r="AK940" s="150"/>
      <c r="AL940" s="150"/>
      <c r="AM940" s="150"/>
      <c r="AN940" s="150"/>
      <c r="AO940" s="150"/>
      <c r="AP940" s="150"/>
      <c r="AQ940" s="150"/>
      <c r="AR940" s="150"/>
      <c r="AS940" s="150"/>
      <c r="AT940" s="150"/>
      <c r="AU940" s="150"/>
      <c r="AV940" s="150"/>
      <c r="BA940" s="150"/>
      <c r="BB940" s="151"/>
      <c r="BC940" s="151"/>
      <c r="BD940" s="152"/>
    </row>
    <row r="941" spans="5:56" ht="15" customHeight="1" x14ac:dyDescent="0.2">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c r="AA941" s="150"/>
      <c r="AB941" s="150"/>
      <c r="AC941" s="150"/>
      <c r="AD941" s="150"/>
      <c r="AE941" s="150"/>
      <c r="AF941" s="150"/>
      <c r="AG941" s="150"/>
      <c r="AH941" s="150"/>
      <c r="AI941" s="150"/>
      <c r="AJ941" s="150"/>
      <c r="AK941" s="150"/>
      <c r="AL941" s="150"/>
      <c r="AM941" s="150"/>
      <c r="AN941" s="150"/>
      <c r="AO941" s="150"/>
      <c r="AP941" s="150"/>
      <c r="AQ941" s="150"/>
      <c r="AR941" s="150"/>
      <c r="AS941" s="150"/>
      <c r="AT941" s="150"/>
      <c r="AU941" s="150"/>
      <c r="AV941" s="150"/>
      <c r="BA941" s="150"/>
      <c r="BB941" s="151"/>
      <c r="BC941" s="151"/>
      <c r="BD941" s="152"/>
    </row>
    <row r="942" spans="5:56" ht="15" customHeight="1" x14ac:dyDescent="0.2">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c r="AA942" s="150"/>
      <c r="AB942" s="150"/>
      <c r="AC942" s="150"/>
      <c r="AD942" s="150"/>
      <c r="AE942" s="150"/>
      <c r="AF942" s="150"/>
      <c r="AG942" s="150"/>
      <c r="AH942" s="150"/>
      <c r="AI942" s="150"/>
      <c r="AJ942" s="150"/>
      <c r="AK942" s="150"/>
      <c r="AL942" s="150"/>
      <c r="AM942" s="150"/>
      <c r="AN942" s="150"/>
      <c r="AO942" s="150"/>
      <c r="AP942" s="150"/>
      <c r="AQ942" s="150"/>
      <c r="AR942" s="150"/>
      <c r="AS942" s="150"/>
      <c r="AT942" s="150"/>
      <c r="AU942" s="150"/>
      <c r="AV942" s="150"/>
      <c r="BA942" s="150"/>
      <c r="BB942" s="151"/>
      <c r="BC942" s="151"/>
      <c r="BD942" s="152"/>
    </row>
    <row r="943" spans="5:56" ht="15" customHeight="1" x14ac:dyDescent="0.2">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c r="AA943" s="150"/>
      <c r="AB943" s="150"/>
      <c r="AC943" s="150"/>
      <c r="AD943" s="150"/>
      <c r="AE943" s="150"/>
      <c r="AF943" s="150"/>
      <c r="AG943" s="150"/>
      <c r="AH943" s="150"/>
      <c r="AI943" s="150"/>
      <c r="AJ943" s="150"/>
      <c r="AK943" s="150"/>
      <c r="AL943" s="150"/>
      <c r="AM943" s="150"/>
      <c r="AN943" s="150"/>
      <c r="AO943" s="150"/>
      <c r="AP943" s="150"/>
      <c r="AQ943" s="150"/>
      <c r="AR943" s="150"/>
      <c r="AS943" s="150"/>
      <c r="AT943" s="150"/>
      <c r="AU943" s="150"/>
      <c r="AV943" s="150"/>
      <c r="BA943" s="150"/>
      <c r="BB943" s="151"/>
      <c r="BC943" s="151"/>
      <c r="BD943" s="152"/>
    </row>
    <row r="944" spans="5:56" ht="15" customHeight="1" x14ac:dyDescent="0.2">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c r="AA944" s="150"/>
      <c r="AB944" s="150"/>
      <c r="AC944" s="150"/>
      <c r="AD944" s="150"/>
      <c r="AE944" s="150"/>
      <c r="AF944" s="150"/>
      <c r="AG944" s="150"/>
      <c r="AH944" s="150"/>
      <c r="AI944" s="150"/>
      <c r="AJ944" s="150"/>
      <c r="AK944" s="150"/>
      <c r="AL944" s="150"/>
      <c r="AM944" s="150"/>
      <c r="AN944" s="150"/>
      <c r="AO944" s="150"/>
      <c r="AP944" s="150"/>
      <c r="AQ944" s="150"/>
      <c r="AR944" s="150"/>
      <c r="AS944" s="150"/>
      <c r="AT944" s="150"/>
      <c r="AU944" s="150"/>
      <c r="AV944" s="150"/>
      <c r="BA944" s="150"/>
      <c r="BB944" s="151"/>
      <c r="BC944" s="151"/>
      <c r="BD944" s="152"/>
    </row>
    <row r="945" spans="5:56" ht="15" customHeight="1" x14ac:dyDescent="0.2">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c r="AA945" s="150"/>
      <c r="AB945" s="150"/>
      <c r="AC945" s="150"/>
      <c r="AD945" s="150"/>
      <c r="AE945" s="150"/>
      <c r="AF945" s="150"/>
      <c r="AG945" s="150"/>
      <c r="AH945" s="150"/>
      <c r="AI945" s="150"/>
      <c r="AJ945" s="150"/>
      <c r="AK945" s="150"/>
      <c r="AL945" s="150"/>
      <c r="AM945" s="150"/>
      <c r="AN945" s="150"/>
      <c r="AO945" s="150"/>
      <c r="AP945" s="150"/>
      <c r="AQ945" s="150"/>
      <c r="AR945" s="150"/>
      <c r="AS945" s="150"/>
      <c r="AT945" s="150"/>
      <c r="AU945" s="150"/>
      <c r="AV945" s="150"/>
      <c r="BA945" s="150"/>
      <c r="BB945" s="151"/>
      <c r="BC945" s="151"/>
      <c r="BD945" s="152"/>
    </row>
    <row r="946" spans="5:56" ht="15" customHeight="1" x14ac:dyDescent="0.2">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c r="AA946" s="150"/>
      <c r="AB946" s="150"/>
      <c r="AC946" s="150"/>
      <c r="AD946" s="150"/>
      <c r="AE946" s="150"/>
      <c r="AF946" s="150"/>
      <c r="AG946" s="150"/>
      <c r="AH946" s="150"/>
      <c r="AI946" s="150"/>
      <c r="AJ946" s="150"/>
      <c r="AK946" s="150"/>
      <c r="AL946" s="150"/>
      <c r="AM946" s="150"/>
      <c r="AN946" s="150"/>
      <c r="AO946" s="150"/>
      <c r="AP946" s="150"/>
      <c r="AQ946" s="150"/>
      <c r="AR946" s="150"/>
      <c r="AS946" s="150"/>
      <c r="AT946" s="150"/>
      <c r="AU946" s="150"/>
      <c r="AV946" s="150"/>
      <c r="BA946" s="150"/>
      <c r="BB946" s="151"/>
      <c r="BC946" s="151"/>
      <c r="BD946" s="152"/>
    </row>
    <row r="947" spans="5:56" ht="15" customHeight="1" x14ac:dyDescent="0.2">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c r="AA947" s="150"/>
      <c r="AB947" s="150"/>
      <c r="AC947" s="150"/>
      <c r="AD947" s="150"/>
      <c r="AE947" s="150"/>
      <c r="AF947" s="150"/>
      <c r="AG947" s="150"/>
      <c r="AH947" s="150"/>
      <c r="AI947" s="150"/>
      <c r="AJ947" s="150"/>
      <c r="AK947" s="150"/>
      <c r="AL947" s="150"/>
      <c r="AM947" s="150"/>
      <c r="AN947" s="150"/>
      <c r="AO947" s="150"/>
      <c r="AP947" s="150"/>
      <c r="AQ947" s="150"/>
      <c r="AR947" s="150"/>
      <c r="AS947" s="150"/>
      <c r="AT947" s="150"/>
      <c r="AU947" s="150"/>
      <c r="AV947" s="150"/>
      <c r="BA947" s="150"/>
      <c r="BB947" s="151"/>
      <c r="BC947" s="151"/>
      <c r="BD947" s="152"/>
    </row>
    <row r="948" spans="5:56" ht="15" customHeight="1" x14ac:dyDescent="0.2">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c r="AA948" s="150"/>
      <c r="AB948" s="150"/>
      <c r="AC948" s="150"/>
      <c r="AD948" s="150"/>
      <c r="AE948" s="150"/>
      <c r="AF948" s="150"/>
      <c r="AG948" s="150"/>
      <c r="AH948" s="150"/>
      <c r="AI948" s="150"/>
      <c r="AJ948" s="150"/>
      <c r="AK948" s="150"/>
      <c r="AL948" s="150"/>
      <c r="AM948" s="150"/>
      <c r="AN948" s="150"/>
      <c r="AO948" s="150"/>
      <c r="AP948" s="150"/>
      <c r="AQ948" s="150"/>
      <c r="AR948" s="150"/>
      <c r="AS948" s="150"/>
      <c r="AT948" s="150"/>
      <c r="AU948" s="150"/>
      <c r="AV948" s="150"/>
      <c r="BA948" s="150"/>
      <c r="BB948" s="151"/>
      <c r="BC948" s="151"/>
      <c r="BD948" s="152"/>
    </row>
    <row r="949" spans="5:56" ht="15" customHeight="1" x14ac:dyDescent="0.2">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c r="AA949" s="150"/>
      <c r="AB949" s="150"/>
      <c r="AC949" s="150"/>
      <c r="AD949" s="150"/>
      <c r="AE949" s="150"/>
      <c r="AF949" s="150"/>
      <c r="AG949" s="150"/>
      <c r="AH949" s="150"/>
      <c r="AI949" s="150"/>
      <c r="AJ949" s="150"/>
      <c r="AK949" s="150"/>
      <c r="AL949" s="150"/>
      <c r="AM949" s="150"/>
      <c r="AN949" s="150"/>
      <c r="AO949" s="150"/>
      <c r="AP949" s="150"/>
      <c r="AQ949" s="150"/>
      <c r="AR949" s="150"/>
      <c r="AS949" s="150"/>
      <c r="AT949" s="150"/>
      <c r="AU949" s="150"/>
      <c r="AV949" s="150"/>
      <c r="BA949" s="150"/>
      <c r="BB949" s="151"/>
      <c r="BC949" s="151"/>
      <c r="BD949" s="152"/>
    </row>
    <row r="950" spans="5:56" ht="15" customHeight="1" x14ac:dyDescent="0.2">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c r="AA950" s="150"/>
      <c r="AB950" s="150"/>
      <c r="AC950" s="150"/>
      <c r="AD950" s="150"/>
      <c r="AE950" s="150"/>
      <c r="AF950" s="150"/>
      <c r="AG950" s="150"/>
      <c r="AH950" s="150"/>
      <c r="AI950" s="150"/>
      <c r="AJ950" s="150"/>
      <c r="AK950" s="150"/>
      <c r="AL950" s="150"/>
      <c r="AM950" s="150"/>
      <c r="AN950" s="150"/>
      <c r="AO950" s="150"/>
      <c r="AP950" s="150"/>
      <c r="AQ950" s="150"/>
      <c r="AR950" s="150"/>
      <c r="AS950" s="150"/>
      <c r="AT950" s="150"/>
      <c r="AU950" s="150"/>
      <c r="AV950" s="150"/>
      <c r="BA950" s="150"/>
      <c r="BB950" s="151"/>
      <c r="BC950" s="151"/>
      <c r="BD950" s="152"/>
    </row>
    <row r="951" spans="5:56" ht="15" customHeight="1" x14ac:dyDescent="0.2">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c r="AA951" s="150"/>
      <c r="AB951" s="150"/>
      <c r="AC951" s="150"/>
      <c r="AD951" s="150"/>
      <c r="AE951" s="150"/>
      <c r="AF951" s="150"/>
      <c r="AG951" s="150"/>
      <c r="AH951" s="150"/>
      <c r="AI951" s="150"/>
      <c r="AJ951" s="150"/>
      <c r="AK951" s="150"/>
      <c r="AL951" s="150"/>
      <c r="AM951" s="150"/>
      <c r="AN951" s="150"/>
      <c r="AO951" s="150"/>
      <c r="AP951" s="150"/>
      <c r="AQ951" s="150"/>
      <c r="AR951" s="150"/>
      <c r="AS951" s="150"/>
      <c r="AT951" s="150"/>
      <c r="AU951" s="150"/>
      <c r="AV951" s="150"/>
      <c r="BA951" s="150"/>
      <c r="BB951" s="151"/>
      <c r="BC951" s="151"/>
      <c r="BD951" s="152"/>
    </row>
    <row r="952" spans="5:56" ht="15" customHeight="1" x14ac:dyDescent="0.2">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c r="AA952" s="150"/>
      <c r="AB952" s="150"/>
      <c r="AC952" s="150"/>
      <c r="AD952" s="150"/>
      <c r="AE952" s="150"/>
      <c r="AF952" s="150"/>
      <c r="AG952" s="150"/>
      <c r="AH952" s="150"/>
      <c r="AI952" s="150"/>
      <c r="AJ952" s="150"/>
      <c r="AK952" s="150"/>
      <c r="AL952" s="150"/>
      <c r="AM952" s="150"/>
      <c r="AN952" s="150"/>
      <c r="AO952" s="150"/>
      <c r="AP952" s="150"/>
      <c r="AQ952" s="150"/>
      <c r="AR952" s="150"/>
      <c r="AS952" s="150"/>
      <c r="AT952" s="150"/>
      <c r="AU952" s="150"/>
      <c r="AV952" s="150"/>
      <c r="BA952" s="150"/>
      <c r="BB952" s="151"/>
      <c r="BC952" s="151"/>
      <c r="BD952" s="152"/>
    </row>
    <row r="953" spans="5:56" ht="15" customHeight="1" x14ac:dyDescent="0.2">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c r="AA953" s="150"/>
      <c r="AB953" s="150"/>
      <c r="AC953" s="150"/>
      <c r="AD953" s="150"/>
      <c r="AE953" s="150"/>
      <c r="AF953" s="150"/>
      <c r="AG953" s="150"/>
      <c r="AH953" s="150"/>
      <c r="AI953" s="150"/>
      <c r="AJ953" s="150"/>
      <c r="AK953" s="150"/>
      <c r="AL953" s="150"/>
      <c r="AM953" s="150"/>
      <c r="AN953" s="150"/>
      <c r="AO953" s="150"/>
      <c r="AP953" s="150"/>
      <c r="AQ953" s="150"/>
      <c r="AR953" s="150"/>
      <c r="AS953" s="150"/>
      <c r="AT953" s="150"/>
      <c r="AU953" s="150"/>
      <c r="AV953" s="150"/>
      <c r="BA953" s="150"/>
      <c r="BB953" s="151"/>
      <c r="BC953" s="151"/>
      <c r="BD953" s="152"/>
    </row>
    <row r="954" spans="5:56" ht="15" customHeight="1" x14ac:dyDescent="0.2">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c r="AA954" s="150"/>
      <c r="AB954" s="150"/>
      <c r="AC954" s="150"/>
      <c r="AD954" s="150"/>
      <c r="AE954" s="150"/>
      <c r="AF954" s="150"/>
      <c r="AG954" s="150"/>
      <c r="AH954" s="150"/>
      <c r="AI954" s="150"/>
      <c r="AJ954" s="150"/>
      <c r="AK954" s="150"/>
      <c r="AL954" s="150"/>
      <c r="AM954" s="150"/>
      <c r="AN954" s="150"/>
      <c r="AO954" s="150"/>
      <c r="AP954" s="150"/>
      <c r="AQ954" s="150"/>
      <c r="AR954" s="150"/>
      <c r="AS954" s="150"/>
      <c r="AT954" s="150"/>
      <c r="AU954" s="150"/>
      <c r="AV954" s="150"/>
      <c r="BA954" s="150"/>
      <c r="BB954" s="151"/>
      <c r="BC954" s="151"/>
      <c r="BD954" s="152"/>
    </row>
    <row r="955" spans="5:56" ht="15" customHeight="1" x14ac:dyDescent="0.2">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c r="AA955" s="150"/>
      <c r="AB955" s="150"/>
      <c r="AC955" s="150"/>
      <c r="AD955" s="150"/>
      <c r="AE955" s="150"/>
      <c r="AF955" s="150"/>
      <c r="AG955" s="150"/>
      <c r="AH955" s="150"/>
      <c r="AI955" s="150"/>
      <c r="AJ955" s="150"/>
      <c r="AK955" s="150"/>
      <c r="AL955" s="150"/>
      <c r="AM955" s="150"/>
      <c r="AN955" s="150"/>
      <c r="AO955" s="150"/>
      <c r="AP955" s="150"/>
      <c r="AQ955" s="150"/>
      <c r="AR955" s="150"/>
      <c r="AS955" s="150"/>
      <c r="AT955" s="150"/>
      <c r="AU955" s="150"/>
      <c r="AV955" s="150"/>
      <c r="BA955" s="150"/>
      <c r="BB955" s="151"/>
      <c r="BC955" s="151"/>
      <c r="BD955" s="152"/>
    </row>
    <row r="956" spans="5:56" ht="15" customHeight="1" x14ac:dyDescent="0.2">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c r="AA956" s="150"/>
      <c r="AB956" s="150"/>
      <c r="AC956" s="150"/>
      <c r="AD956" s="150"/>
      <c r="AE956" s="150"/>
      <c r="AF956" s="150"/>
      <c r="AG956" s="150"/>
      <c r="AH956" s="150"/>
      <c r="AI956" s="150"/>
      <c r="AJ956" s="150"/>
      <c r="AK956" s="150"/>
      <c r="AL956" s="150"/>
      <c r="AM956" s="150"/>
      <c r="AN956" s="150"/>
      <c r="AO956" s="150"/>
      <c r="AP956" s="150"/>
      <c r="AQ956" s="150"/>
      <c r="AR956" s="150"/>
      <c r="AS956" s="150"/>
      <c r="AT956" s="150"/>
      <c r="AU956" s="150"/>
      <c r="AV956" s="150"/>
      <c r="BA956" s="150"/>
      <c r="BB956" s="151"/>
      <c r="BC956" s="151"/>
      <c r="BD956" s="152"/>
    </row>
    <row r="957" spans="5:56" ht="15" customHeight="1" x14ac:dyDescent="0.2">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c r="AA957" s="150"/>
      <c r="AB957" s="150"/>
      <c r="AC957" s="150"/>
      <c r="AD957" s="150"/>
      <c r="AE957" s="150"/>
      <c r="AF957" s="150"/>
      <c r="AG957" s="150"/>
      <c r="AH957" s="150"/>
      <c r="AI957" s="150"/>
      <c r="AJ957" s="150"/>
      <c r="AK957" s="150"/>
      <c r="AL957" s="150"/>
      <c r="AM957" s="150"/>
      <c r="AN957" s="150"/>
      <c r="AO957" s="150"/>
      <c r="AP957" s="150"/>
      <c r="AQ957" s="150"/>
      <c r="AR957" s="150"/>
      <c r="AS957" s="150"/>
      <c r="AT957" s="150"/>
      <c r="AU957" s="150"/>
      <c r="AV957" s="150"/>
      <c r="BA957" s="150"/>
      <c r="BB957" s="151"/>
      <c r="BC957" s="151"/>
      <c r="BD957" s="152"/>
    </row>
    <row r="958" spans="5:56" ht="15" customHeight="1" x14ac:dyDescent="0.2">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c r="AA958" s="150"/>
      <c r="AB958" s="150"/>
      <c r="AC958" s="150"/>
      <c r="AD958" s="150"/>
      <c r="AE958" s="150"/>
      <c r="AF958" s="150"/>
      <c r="AG958" s="150"/>
      <c r="AH958" s="150"/>
      <c r="AI958" s="150"/>
      <c r="AJ958" s="150"/>
      <c r="AK958" s="150"/>
      <c r="AL958" s="150"/>
      <c r="AM958" s="150"/>
      <c r="AN958" s="150"/>
      <c r="AO958" s="150"/>
      <c r="AP958" s="150"/>
      <c r="AQ958" s="150"/>
      <c r="AR958" s="150"/>
      <c r="AS958" s="150"/>
      <c r="AT958" s="150"/>
      <c r="AU958" s="150"/>
      <c r="AV958" s="150"/>
      <c r="BA958" s="150"/>
      <c r="BB958" s="151"/>
      <c r="BC958" s="151"/>
      <c r="BD958" s="152"/>
    </row>
    <row r="959" spans="5:56" ht="15" customHeight="1" x14ac:dyDescent="0.2">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c r="AA959" s="150"/>
      <c r="AB959" s="150"/>
      <c r="AC959" s="150"/>
      <c r="AD959" s="150"/>
      <c r="AE959" s="150"/>
      <c r="AF959" s="150"/>
      <c r="AG959" s="150"/>
      <c r="AH959" s="150"/>
      <c r="AI959" s="150"/>
      <c r="AJ959" s="150"/>
      <c r="AK959" s="150"/>
      <c r="AL959" s="150"/>
      <c r="AM959" s="150"/>
      <c r="AN959" s="150"/>
      <c r="AO959" s="150"/>
      <c r="AP959" s="150"/>
      <c r="AQ959" s="150"/>
      <c r="AR959" s="150"/>
      <c r="AS959" s="150"/>
      <c r="AT959" s="150"/>
      <c r="AU959" s="150"/>
      <c r="AV959" s="150"/>
      <c r="BA959" s="150"/>
      <c r="BB959" s="151"/>
      <c r="BC959" s="151"/>
      <c r="BD959" s="152"/>
    </row>
    <row r="960" spans="5:56" ht="15" customHeight="1" x14ac:dyDescent="0.2">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c r="AA960" s="150"/>
      <c r="AB960" s="150"/>
      <c r="AC960" s="150"/>
      <c r="AD960" s="150"/>
      <c r="AE960" s="150"/>
      <c r="AF960" s="150"/>
      <c r="AG960" s="150"/>
      <c r="AH960" s="150"/>
      <c r="AI960" s="150"/>
      <c r="AJ960" s="150"/>
      <c r="AK960" s="150"/>
      <c r="AL960" s="150"/>
      <c r="AM960" s="150"/>
      <c r="AN960" s="150"/>
      <c r="AO960" s="150"/>
      <c r="AP960" s="150"/>
      <c r="AQ960" s="150"/>
      <c r="AR960" s="150"/>
      <c r="AS960" s="150"/>
      <c r="AT960" s="150"/>
      <c r="AU960" s="150"/>
      <c r="AV960" s="150"/>
      <c r="BA960" s="150"/>
      <c r="BB960" s="151"/>
      <c r="BC960" s="151"/>
      <c r="BD960" s="152"/>
    </row>
    <row r="961" spans="5:56" ht="15" customHeight="1" x14ac:dyDescent="0.2">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c r="AA961" s="150"/>
      <c r="AB961" s="150"/>
      <c r="AC961" s="150"/>
      <c r="AD961" s="150"/>
      <c r="AE961" s="150"/>
      <c r="AF961" s="150"/>
      <c r="AG961" s="150"/>
      <c r="AH961" s="150"/>
      <c r="AI961" s="150"/>
      <c r="AJ961" s="150"/>
      <c r="AK961" s="150"/>
      <c r="AL961" s="150"/>
      <c r="AM961" s="150"/>
      <c r="AN961" s="150"/>
      <c r="AO961" s="150"/>
      <c r="AP961" s="150"/>
      <c r="AQ961" s="150"/>
      <c r="AR961" s="150"/>
      <c r="AS961" s="150"/>
      <c r="AT961" s="150"/>
      <c r="AU961" s="150"/>
      <c r="AV961" s="150"/>
      <c r="BA961" s="150"/>
      <c r="BB961" s="151"/>
      <c r="BC961" s="151"/>
      <c r="BD961" s="152"/>
    </row>
    <row r="962" spans="5:56" ht="15" customHeight="1" x14ac:dyDescent="0.2">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c r="AA962" s="150"/>
      <c r="AB962" s="150"/>
      <c r="AC962" s="150"/>
      <c r="AD962" s="150"/>
      <c r="AE962" s="150"/>
      <c r="AF962" s="150"/>
      <c r="AG962" s="150"/>
      <c r="AH962" s="150"/>
      <c r="AI962" s="150"/>
      <c r="AJ962" s="150"/>
      <c r="AK962" s="150"/>
      <c r="AL962" s="150"/>
      <c r="AM962" s="150"/>
      <c r="AN962" s="150"/>
      <c r="AO962" s="150"/>
      <c r="AP962" s="150"/>
      <c r="AQ962" s="150"/>
      <c r="AR962" s="150"/>
      <c r="AS962" s="150"/>
      <c r="AT962" s="150"/>
      <c r="AU962" s="150"/>
      <c r="AV962" s="150"/>
      <c r="BA962" s="150"/>
      <c r="BB962" s="151"/>
      <c r="BC962" s="151"/>
      <c r="BD962" s="152"/>
    </row>
    <row r="963" spans="5:56" ht="15" customHeight="1" x14ac:dyDescent="0.2">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c r="AA963" s="150"/>
      <c r="AB963" s="150"/>
      <c r="AC963" s="150"/>
      <c r="AD963" s="150"/>
      <c r="AE963" s="150"/>
      <c r="AF963" s="150"/>
      <c r="AG963" s="150"/>
      <c r="AH963" s="150"/>
      <c r="AI963" s="150"/>
      <c r="AJ963" s="150"/>
      <c r="AK963" s="150"/>
      <c r="AL963" s="150"/>
      <c r="AM963" s="150"/>
      <c r="AN963" s="150"/>
      <c r="AO963" s="150"/>
      <c r="AP963" s="150"/>
      <c r="AQ963" s="150"/>
      <c r="AR963" s="150"/>
      <c r="AS963" s="150"/>
      <c r="AT963" s="150"/>
      <c r="AU963" s="150"/>
      <c r="AV963" s="150"/>
      <c r="BA963" s="150"/>
      <c r="BB963" s="151"/>
      <c r="BC963" s="151"/>
      <c r="BD963" s="152"/>
    </row>
    <row r="964" spans="5:56" ht="15" customHeight="1" x14ac:dyDescent="0.2">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c r="AA964" s="150"/>
      <c r="AB964" s="150"/>
      <c r="AC964" s="150"/>
      <c r="AD964" s="150"/>
      <c r="AE964" s="150"/>
      <c r="AF964" s="150"/>
      <c r="AG964" s="150"/>
      <c r="AH964" s="150"/>
      <c r="AI964" s="150"/>
      <c r="AJ964" s="150"/>
      <c r="AK964" s="150"/>
      <c r="AL964" s="150"/>
      <c r="AM964" s="150"/>
      <c r="AN964" s="150"/>
      <c r="AO964" s="150"/>
      <c r="AP964" s="150"/>
      <c r="AQ964" s="150"/>
      <c r="AR964" s="150"/>
      <c r="AS964" s="150"/>
      <c r="AT964" s="150"/>
      <c r="AU964" s="150"/>
      <c r="AV964" s="150"/>
      <c r="BA964" s="150"/>
      <c r="BB964" s="151"/>
      <c r="BC964" s="151"/>
      <c r="BD964" s="152"/>
    </row>
    <row r="965" spans="5:56" ht="15" customHeight="1" x14ac:dyDescent="0.2">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c r="AA965" s="150"/>
      <c r="AB965" s="150"/>
      <c r="AC965" s="150"/>
      <c r="AD965" s="150"/>
      <c r="AE965" s="150"/>
      <c r="AF965" s="150"/>
      <c r="AG965" s="150"/>
      <c r="AH965" s="150"/>
      <c r="AI965" s="150"/>
      <c r="AJ965" s="150"/>
      <c r="AK965" s="150"/>
      <c r="AL965" s="150"/>
      <c r="AM965" s="150"/>
      <c r="AN965" s="150"/>
      <c r="AO965" s="150"/>
      <c r="AP965" s="150"/>
      <c r="AQ965" s="150"/>
      <c r="AR965" s="150"/>
      <c r="AS965" s="150"/>
      <c r="AT965" s="150"/>
      <c r="AU965" s="150"/>
      <c r="AV965" s="150"/>
      <c r="BA965" s="150"/>
      <c r="BB965" s="151"/>
      <c r="BC965" s="151"/>
      <c r="BD965" s="152"/>
    </row>
    <row r="966" spans="5:56" ht="15" customHeight="1" x14ac:dyDescent="0.2">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c r="AA966" s="150"/>
      <c r="AB966" s="150"/>
      <c r="AC966" s="150"/>
      <c r="AD966" s="150"/>
      <c r="AE966" s="150"/>
      <c r="AF966" s="150"/>
      <c r="AG966" s="150"/>
      <c r="AH966" s="150"/>
      <c r="AI966" s="150"/>
      <c r="AJ966" s="150"/>
      <c r="AK966" s="150"/>
      <c r="AL966" s="150"/>
      <c r="AM966" s="150"/>
      <c r="AN966" s="150"/>
      <c r="AO966" s="150"/>
      <c r="AP966" s="150"/>
      <c r="AQ966" s="150"/>
      <c r="AR966" s="150"/>
      <c r="AS966" s="150"/>
      <c r="AT966" s="150"/>
      <c r="AU966" s="150"/>
      <c r="AV966" s="150"/>
      <c r="BA966" s="150"/>
      <c r="BB966" s="151"/>
      <c r="BC966" s="151"/>
      <c r="BD966" s="152"/>
    </row>
    <row r="967" spans="5:56" ht="15" customHeight="1" x14ac:dyDescent="0.2">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c r="AA967" s="150"/>
      <c r="AB967" s="150"/>
      <c r="AC967" s="150"/>
      <c r="AD967" s="150"/>
      <c r="AE967" s="150"/>
      <c r="AF967" s="150"/>
      <c r="AG967" s="150"/>
      <c r="AH967" s="150"/>
      <c r="AI967" s="150"/>
      <c r="AJ967" s="150"/>
      <c r="AK967" s="150"/>
      <c r="AL967" s="150"/>
      <c r="AM967" s="150"/>
      <c r="AN967" s="150"/>
      <c r="AO967" s="150"/>
      <c r="AP967" s="150"/>
      <c r="AQ967" s="150"/>
      <c r="AR967" s="150"/>
      <c r="AS967" s="150"/>
      <c r="AT967" s="150"/>
      <c r="AU967" s="150"/>
      <c r="AV967" s="150"/>
      <c r="BA967" s="150"/>
      <c r="BB967" s="151"/>
      <c r="BC967" s="151"/>
      <c r="BD967" s="152"/>
    </row>
    <row r="968" spans="5:56" ht="15" customHeight="1" x14ac:dyDescent="0.2">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c r="AA968" s="150"/>
      <c r="AB968" s="150"/>
      <c r="AC968" s="150"/>
      <c r="AD968" s="150"/>
      <c r="AE968" s="150"/>
      <c r="AF968" s="150"/>
      <c r="AG968" s="150"/>
      <c r="AH968" s="150"/>
      <c r="AI968" s="150"/>
      <c r="AJ968" s="150"/>
      <c r="AK968" s="150"/>
      <c r="AL968" s="150"/>
      <c r="AM968" s="150"/>
      <c r="AN968" s="150"/>
      <c r="AO968" s="150"/>
      <c r="AP968" s="150"/>
      <c r="AQ968" s="150"/>
      <c r="AR968" s="150"/>
      <c r="AS968" s="150"/>
      <c r="AT968" s="150"/>
      <c r="AU968" s="150"/>
      <c r="AV968" s="150"/>
      <c r="BA968" s="150"/>
      <c r="BB968" s="151"/>
      <c r="BC968" s="151"/>
      <c r="BD968" s="152"/>
    </row>
    <row r="969" spans="5:56" ht="15" customHeight="1" x14ac:dyDescent="0.2">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c r="AA969" s="150"/>
      <c r="AB969" s="150"/>
      <c r="AC969" s="150"/>
      <c r="AD969" s="150"/>
      <c r="AE969" s="150"/>
      <c r="AF969" s="150"/>
      <c r="AG969" s="150"/>
      <c r="AH969" s="150"/>
      <c r="AI969" s="150"/>
      <c r="AJ969" s="150"/>
      <c r="AK969" s="150"/>
      <c r="AL969" s="150"/>
      <c r="AM969" s="150"/>
      <c r="AN969" s="150"/>
      <c r="AO969" s="150"/>
      <c r="AP969" s="150"/>
      <c r="AQ969" s="150"/>
      <c r="AR969" s="150"/>
      <c r="AS969" s="150"/>
      <c r="AT969" s="150"/>
      <c r="AU969" s="150"/>
      <c r="AV969" s="150"/>
      <c r="BA969" s="150"/>
      <c r="BB969" s="151"/>
      <c r="BC969" s="151"/>
      <c r="BD969" s="152"/>
    </row>
  </sheetData>
  <mergeCells count="21">
    <mergeCell ref="CT3:CU3"/>
    <mergeCell ref="CT4:CU4"/>
    <mergeCell ref="CT5:CU5"/>
    <mergeCell ref="CV3:DD3"/>
    <mergeCell ref="CV4:DD4"/>
    <mergeCell ref="CV5:DD5"/>
    <mergeCell ref="A3:B4"/>
    <mergeCell ref="BK4:BN4"/>
    <mergeCell ref="BK8:BN8"/>
    <mergeCell ref="AY50:BG50"/>
    <mergeCell ref="BQ54:BV54"/>
    <mergeCell ref="BQ55:BV55"/>
    <mergeCell ref="BQ56:BV56"/>
    <mergeCell ref="BQ57:BV57"/>
    <mergeCell ref="BQ58:BV58"/>
    <mergeCell ref="BQ59:BV59"/>
    <mergeCell ref="BQ60:BV60"/>
    <mergeCell ref="BQ61:BV61"/>
    <mergeCell ref="BQ62:BV62"/>
    <mergeCell ref="BQ63:BV63"/>
    <mergeCell ref="BQ64:BV64"/>
  </mergeCells>
  <conditionalFormatting sqref="E9:P33">
    <cfRule type="cellIs" dxfId="172" priority="50" operator="equal">
      <formula>E$8</formula>
    </cfRule>
    <cfRule type="cellIs" dxfId="171" priority="51" operator="notEqual">
      <formula>E$8</formula>
    </cfRule>
  </conditionalFormatting>
  <conditionalFormatting sqref="CH9:CO33">
    <cfRule type="cellIs" dxfId="170" priority="25" operator="between">
      <formula>0.5</formula>
      <formula>0.99</formula>
    </cfRule>
    <cfRule type="cellIs" dxfId="169" priority="48" operator="lessThan">
      <formula>0.5</formula>
    </cfRule>
    <cfRule type="cellIs" dxfId="168" priority="49" operator="equal">
      <formula>1</formula>
    </cfRule>
  </conditionalFormatting>
  <conditionalFormatting sqref="BV9:CF33">
    <cfRule type="cellIs" dxfId="167" priority="46" operator="notEqual">
      <formula>BV$4</formula>
    </cfRule>
    <cfRule type="cellIs" dxfId="166" priority="47" operator="equal">
      <formula>BV$4</formula>
    </cfRule>
  </conditionalFormatting>
  <conditionalFormatting sqref="Q9:AV33">
    <cfRule type="cellIs" dxfId="165" priority="42" operator="equal">
      <formula>Q$8</formula>
    </cfRule>
    <cfRule type="cellIs" dxfId="164" priority="43" operator="notEqual">
      <formula>Q$8</formula>
    </cfRule>
  </conditionalFormatting>
  <conditionalFormatting sqref="E3:AS3">
    <cfRule type="expression" dxfId="163" priority="12">
      <formula>IF(E$3=$BN$64,TRUE,FALSE)</formula>
    </cfRule>
    <cfRule type="expression" dxfId="162" priority="13">
      <formula>IF(E$3=$BN$63,TRUE,FALSE)</formula>
    </cfRule>
    <cfRule type="expression" dxfId="161" priority="14">
      <formula>IF(E$3=$BN$62,TRUE,FALSE)</formula>
    </cfRule>
    <cfRule type="expression" dxfId="160" priority="15">
      <formula>IF(E$3=$BN$61,TRUE,FALSE)</formula>
    </cfRule>
    <cfRule type="expression" dxfId="159" priority="16">
      <formula>IF(E$3=$BN$60,TRUE,FALSE)</formula>
    </cfRule>
    <cfRule type="expression" dxfId="158" priority="17">
      <formula>IF(E$3=$BN$59,TRUE,FALSE)</formula>
    </cfRule>
    <cfRule type="expression" dxfId="157" priority="18">
      <formula>IF(E$3=$BN$58,TRUE,FALSE)</formula>
    </cfRule>
    <cfRule type="expression" dxfId="156" priority="19">
      <formula>IF(E$3=$BN$57,TRUE,FALSE)</formula>
    </cfRule>
    <cfRule type="expression" dxfId="155" priority="20">
      <formula>IF(E$3=$BN$56,TRUE,FALSE)</formula>
    </cfRule>
    <cfRule type="expression" dxfId="154" priority="21">
      <formula>IF(E$3=$BN$55,TRUE,FALSE)</formula>
    </cfRule>
    <cfRule type="expression" dxfId="153" priority="23">
      <formula>IF(E$3=$BN$54,TRUE,FALSE)</formula>
    </cfRule>
  </conditionalFormatting>
  <conditionalFormatting sqref="BG54:BG93">
    <cfRule type="expression" dxfId="152" priority="1">
      <formula>IF($BG54=$BN$64,TRUE,FALSE)</formula>
    </cfRule>
    <cfRule type="expression" dxfId="151" priority="2">
      <formula>IF($BG54=$BN$63,TRUE,FALSE)</formula>
    </cfRule>
    <cfRule type="expression" dxfId="150" priority="3">
      <formula>IF($BG54=$BN$62,TRUE,FALSE)</formula>
    </cfRule>
    <cfRule type="expression" dxfId="149" priority="4">
      <formula>IF($BG54=$BN$61,TRUE,FALSE)</formula>
    </cfRule>
    <cfRule type="expression" dxfId="148" priority="5">
      <formula>IF($BG54=$BN$60,TRUE,FALSE)</formula>
    </cfRule>
    <cfRule type="expression" dxfId="147" priority="6">
      <formula>IF($BG54=$BN$59,TRUE,FALSE)</formula>
    </cfRule>
    <cfRule type="expression" dxfId="146" priority="7">
      <formula>IF($BG54=$BN$58,TRUE,FALSE)</formula>
    </cfRule>
    <cfRule type="expression" dxfId="145" priority="8">
      <formula>IF($BG54=$BN$57,TRUE,FALSE)</formula>
    </cfRule>
    <cfRule type="expression" dxfId="144" priority="9">
      <formula>IF($BG54=$BN$56,TRUE,FALSE)</formula>
    </cfRule>
    <cfRule type="expression" dxfId="143" priority="10">
      <formula>IF($BG54=$BN$55,TRUE,FALSE)</formula>
    </cfRule>
    <cfRule type="expression" dxfId="142" priority="11">
      <formula>IF($BG54=$BN$54,TRUE,FALSE)</formula>
    </cfRule>
  </conditionalFormatting>
  <pageMargins left="0.7" right="0.7" top="0.75" bottom="0.75"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M969"/>
  <sheetViews>
    <sheetView workbookViewId="0">
      <pane xSplit="4" ySplit="7" topLeftCell="E8" activePane="bottomRight" state="frozen"/>
      <selection activeCell="A3" sqref="A3:B4"/>
      <selection pane="topRight" activeCell="A3" sqref="A3:B4"/>
      <selection pane="bottomLeft" activeCell="A3" sqref="A3:B4"/>
      <selection pane="bottomRight" sqref="A1:XFD1048576"/>
    </sheetView>
  </sheetViews>
  <sheetFormatPr defaultColWidth="14.42578125" defaultRowHeight="15" customHeight="1" x14ac:dyDescent="0.2"/>
  <cols>
    <col min="1" max="3" width="8.85546875" style="34" customWidth="1"/>
    <col min="4" max="4" width="13.5703125" style="34" customWidth="1"/>
    <col min="5" max="24" width="4.7109375" style="96" customWidth="1"/>
    <col min="25" max="44" width="4.7109375" style="96" hidden="1" customWidth="1"/>
    <col min="45" max="47" width="4.7109375" style="96" customWidth="1"/>
    <col min="48" max="48" width="4.7109375" style="96" hidden="1" customWidth="1"/>
    <col min="49" max="49" width="8.7109375" style="36" customWidth="1"/>
    <col min="50" max="52" width="10.7109375" style="36" customWidth="1"/>
    <col min="53" max="53" width="4.7109375" style="96" customWidth="1"/>
    <col min="54" max="55" width="4.7109375" style="34" customWidth="1"/>
    <col min="56" max="56" width="4.7109375" style="62" customWidth="1"/>
    <col min="57" max="60" width="8.85546875" style="34" customWidth="1"/>
    <col min="61" max="61" width="12.140625" style="34" customWidth="1"/>
    <col min="62" max="66" width="8.85546875" style="34" customWidth="1"/>
    <col min="67" max="72" width="5.7109375" style="34" customWidth="1"/>
    <col min="73" max="73" width="10.85546875" style="34" customWidth="1"/>
    <col min="74" max="84" width="5.7109375" style="34" customWidth="1"/>
    <col min="85" max="85" width="10.85546875" style="34" customWidth="1"/>
    <col min="86" max="97" width="5.7109375" style="34" customWidth="1"/>
    <col min="98" max="146" width="3.7109375" style="34" customWidth="1"/>
    <col min="147" max="163" width="4.7109375" style="34" customWidth="1"/>
    <col min="164" max="177" width="8.85546875" style="34" customWidth="1"/>
    <col min="178" max="178" width="36.28515625" style="34" customWidth="1"/>
    <col min="179" max="184" width="8.85546875" style="34" customWidth="1"/>
    <col min="185" max="188" width="5.7109375" style="34" customWidth="1"/>
    <col min="189" max="189" width="8" style="34" customWidth="1"/>
    <col min="190" max="190" width="5.7109375" style="34" customWidth="1"/>
    <col min="191" max="191" width="15.42578125" style="34" customWidth="1"/>
    <col min="192" max="193" width="10.140625" style="34" customWidth="1"/>
    <col min="194" max="208" width="5.7109375" style="34" customWidth="1"/>
    <col min="209" max="209" width="10.85546875" style="34" customWidth="1"/>
    <col min="210" max="221" width="4.7109375" style="34" customWidth="1"/>
    <col min="222" max="230" width="5.7109375" style="34" customWidth="1"/>
    <col min="231" max="235" width="3.7109375" style="34" customWidth="1"/>
    <col min="236" max="279" width="4.7109375" style="34" customWidth="1"/>
    <col min="280" max="16384" width="14.42578125" style="34"/>
  </cols>
  <sheetData>
    <row r="1" spans="1:143" ht="15" customHeight="1" x14ac:dyDescent="0.2">
      <c r="B1" s="98" t="s">
        <v>100</v>
      </c>
      <c r="D1" s="98" t="s">
        <v>86</v>
      </c>
      <c r="E1" s="99" t="s">
        <v>286</v>
      </c>
      <c r="F1" s="99" t="s">
        <v>287</v>
      </c>
      <c r="G1" s="99" t="s">
        <v>288</v>
      </c>
      <c r="H1" s="99" t="s">
        <v>289</v>
      </c>
      <c r="I1" s="99" t="s">
        <v>290</v>
      </c>
      <c r="J1" s="99" t="s">
        <v>291</v>
      </c>
      <c r="K1" s="99" t="s">
        <v>292</v>
      </c>
      <c r="L1" s="99" t="s">
        <v>293</v>
      </c>
      <c r="M1" s="99" t="s">
        <v>294</v>
      </c>
      <c r="N1" s="99" t="s">
        <v>295</v>
      </c>
      <c r="O1" s="99" t="s">
        <v>296</v>
      </c>
      <c r="P1" s="99" t="s">
        <v>297</v>
      </c>
      <c r="Q1" s="99" t="s">
        <v>298</v>
      </c>
      <c r="R1" s="99" t="s">
        <v>299</v>
      </c>
      <c r="S1" s="99" t="s">
        <v>300</v>
      </c>
      <c r="T1" s="99" t="s">
        <v>301</v>
      </c>
      <c r="U1" s="99" t="s">
        <v>302</v>
      </c>
      <c r="V1" s="99" t="s">
        <v>303</v>
      </c>
      <c r="W1" s="99" t="s">
        <v>304</v>
      </c>
      <c r="X1" s="99" t="s">
        <v>305</v>
      </c>
      <c r="Y1" s="99" t="s">
        <v>306</v>
      </c>
      <c r="Z1" s="99" t="s">
        <v>307</v>
      </c>
      <c r="AA1" s="99" t="s">
        <v>308</v>
      </c>
      <c r="AB1" s="99" t="s">
        <v>309</v>
      </c>
      <c r="AC1" s="99" t="s">
        <v>310</v>
      </c>
      <c r="AD1" s="99" t="s">
        <v>311</v>
      </c>
      <c r="AE1" s="99" t="s">
        <v>312</v>
      </c>
      <c r="AF1" s="99" t="s">
        <v>313</v>
      </c>
      <c r="AG1" s="99" t="s">
        <v>314</v>
      </c>
      <c r="AH1" s="99" t="s">
        <v>315</v>
      </c>
      <c r="AI1" s="99" t="s">
        <v>316</v>
      </c>
      <c r="AJ1" s="99" t="s">
        <v>317</v>
      </c>
      <c r="AK1" s="99" t="s">
        <v>318</v>
      </c>
      <c r="AL1" s="99" t="s">
        <v>319</v>
      </c>
      <c r="AM1" s="99" t="s">
        <v>320</v>
      </c>
      <c r="AN1" s="99" t="s">
        <v>321</v>
      </c>
      <c r="AO1" s="99" t="s">
        <v>322</v>
      </c>
      <c r="AP1" s="99" t="s">
        <v>323</v>
      </c>
      <c r="AQ1" s="99" t="s">
        <v>324</v>
      </c>
      <c r="AR1" s="99" t="s">
        <v>325</v>
      </c>
      <c r="AS1" s="59" t="s">
        <v>343</v>
      </c>
      <c r="AT1" s="43" t="s">
        <v>135</v>
      </c>
      <c r="AU1" s="43" t="s">
        <v>134</v>
      </c>
      <c r="AV1" s="43" t="s">
        <v>285</v>
      </c>
      <c r="AX1" s="43" t="s">
        <v>271</v>
      </c>
      <c r="AY1" s="43"/>
      <c r="AZ1" s="43" t="s">
        <v>272</v>
      </c>
      <c r="BA1" s="43" t="s">
        <v>131</v>
      </c>
      <c r="BB1" s="43" t="s">
        <v>273</v>
      </c>
      <c r="BC1" s="43" t="s">
        <v>274</v>
      </c>
      <c r="BD1" s="43"/>
      <c r="BE1" s="43" t="s">
        <v>26</v>
      </c>
      <c r="BF1" s="43"/>
      <c r="BG1" s="43"/>
      <c r="BH1" s="43" t="s">
        <v>275</v>
      </c>
      <c r="BI1" s="43" t="s">
        <v>42</v>
      </c>
      <c r="BV1" s="43" t="s">
        <v>327</v>
      </c>
      <c r="BW1" s="43" t="s">
        <v>328</v>
      </c>
      <c r="BX1" s="43" t="s">
        <v>329</v>
      </c>
      <c r="BY1" s="43" t="s">
        <v>330</v>
      </c>
      <c r="BZ1" s="43" t="s">
        <v>331</v>
      </c>
      <c r="CA1" s="43" t="s">
        <v>332</v>
      </c>
      <c r="CB1" s="43" t="s">
        <v>333</v>
      </c>
      <c r="CC1" s="43" t="s">
        <v>334</v>
      </c>
      <c r="CD1" s="43" t="s">
        <v>335</v>
      </c>
      <c r="CE1" s="43" t="s">
        <v>336</v>
      </c>
      <c r="CF1" s="43" t="s">
        <v>337</v>
      </c>
      <c r="CT1" s="36" t="s">
        <v>64</v>
      </c>
      <c r="CU1" s="36" t="s">
        <v>65</v>
      </c>
      <c r="CV1" s="36" t="s">
        <v>66</v>
      </c>
      <c r="CW1" s="36" t="s">
        <v>67</v>
      </c>
      <c r="CX1" s="36" t="s">
        <v>68</v>
      </c>
      <c r="CY1" s="36" t="s">
        <v>69</v>
      </c>
      <c r="CZ1" s="36" t="s">
        <v>70</v>
      </c>
      <c r="DA1" s="36" t="s">
        <v>71</v>
      </c>
      <c r="DB1" s="36" t="s">
        <v>72</v>
      </c>
      <c r="DC1" s="36" t="s">
        <v>73</v>
      </c>
      <c r="DD1" s="36" t="s">
        <v>74</v>
      </c>
      <c r="DE1" s="36" t="s">
        <v>75</v>
      </c>
      <c r="DF1" s="36" t="s">
        <v>101</v>
      </c>
      <c r="DG1" s="36" t="s">
        <v>102</v>
      </c>
      <c r="DH1" s="36" t="s">
        <v>103</v>
      </c>
      <c r="DI1" s="36" t="s">
        <v>104</v>
      </c>
      <c r="DJ1" s="36" t="s">
        <v>105</v>
      </c>
      <c r="DK1" s="36" t="s">
        <v>106</v>
      </c>
      <c r="DL1" s="36" t="s">
        <v>107</v>
      </c>
      <c r="DM1" s="36" t="s">
        <v>108</v>
      </c>
      <c r="DN1" s="36" t="s">
        <v>109</v>
      </c>
      <c r="DO1" s="36" t="s">
        <v>110</v>
      </c>
      <c r="DP1" s="36" t="s">
        <v>111</v>
      </c>
      <c r="DQ1" s="36" t="s">
        <v>112</v>
      </c>
      <c r="DR1" s="36" t="s">
        <v>113</v>
      </c>
      <c r="DS1" s="36" t="s">
        <v>114</v>
      </c>
      <c r="DT1" s="36" t="s">
        <v>115</v>
      </c>
      <c r="DU1" s="36" t="s">
        <v>116</v>
      </c>
      <c r="DV1" s="36" t="s">
        <v>117</v>
      </c>
      <c r="DW1" s="36" t="s">
        <v>118</v>
      </c>
      <c r="DX1" s="36" t="s">
        <v>119</v>
      </c>
      <c r="DY1" s="36" t="s">
        <v>120</v>
      </c>
      <c r="DZ1" s="36" t="s">
        <v>121</v>
      </c>
      <c r="EA1" s="36" t="s">
        <v>122</v>
      </c>
      <c r="EB1" s="36" t="s">
        <v>123</v>
      </c>
      <c r="EC1" s="36" t="s">
        <v>124</v>
      </c>
      <c r="ED1" s="36" t="s">
        <v>277</v>
      </c>
      <c r="EE1" s="36" t="s">
        <v>278</v>
      </c>
      <c r="EF1" s="36" t="s">
        <v>279</v>
      </c>
      <c r="EG1" s="36" t="s">
        <v>280</v>
      </c>
      <c r="EH1" s="36" t="s">
        <v>281</v>
      </c>
      <c r="EI1" s="36" t="s">
        <v>282</v>
      </c>
      <c r="EJ1" s="36" t="s">
        <v>283</v>
      </c>
      <c r="EK1" s="36" t="s">
        <v>284</v>
      </c>
    </row>
    <row r="2" spans="1:143" ht="12.75" customHeight="1" thickBot="1" x14ac:dyDescent="0.25">
      <c r="A2" s="98"/>
      <c r="B2" s="98"/>
      <c r="C2" s="98"/>
      <c r="E2" s="101">
        <f>IF(ISBLANK($BF$54),"",$BF$54)</f>
        <v>1</v>
      </c>
      <c r="F2" s="101">
        <f>IF(ISBLANK($BF$55),"",$BF$55)</f>
        <v>2</v>
      </c>
      <c r="G2" s="101">
        <f>IF(ISBLANK($BF$56),"",$BF$56)</f>
        <v>3</v>
      </c>
      <c r="H2" s="101">
        <f>IF(ISBLANK($BF$57),"",$BF$57)</f>
        <v>4</v>
      </c>
      <c r="I2" s="101">
        <f>IF(ISBLANK($BF$58),"",$BF$58)</f>
        <v>5</v>
      </c>
      <c r="J2" s="101">
        <f>IF(ISBLANK($BF$59),"",$BF$59)</f>
        <v>6</v>
      </c>
      <c r="K2" s="101">
        <f>IF(ISBLANK($BF$60),"",$BF$60)</f>
        <v>7</v>
      </c>
      <c r="L2" s="101">
        <f>IF(ISBLANK($BF$61),"",$BF$61)</f>
        <v>8</v>
      </c>
      <c r="M2" s="101">
        <f>IF(ISBLANK($BF$62),"",$BF$62)</f>
        <v>9</v>
      </c>
      <c r="N2" s="101">
        <f>IF(ISBLANK($BF$63),"",$BF$63)</f>
        <v>10</v>
      </c>
      <c r="O2" s="101">
        <f>IF(ISBLANK($BF$64),"",$BF$64)</f>
        <v>11</v>
      </c>
      <c r="P2" s="101">
        <f>IF(ISBLANK($BF$65),"",$BF$65)</f>
        <v>12</v>
      </c>
      <c r="Q2" s="101">
        <f>IF(ISBLANK($BF$66),"",$BF$66)</f>
        <v>13</v>
      </c>
      <c r="R2" s="101">
        <f>IF(ISBLANK($BF$67),"",$BF$67)</f>
        <v>14</v>
      </c>
      <c r="S2" s="101" t="str">
        <f>IF(ISBLANK($BF$68),"",$BF$68)</f>
        <v>15ab</v>
      </c>
      <c r="T2" s="101" t="str">
        <f>IF(ISBLANK($BF$69),"",$BF$69)</f>
        <v>15cd</v>
      </c>
      <c r="U2" s="101" t="str">
        <f>IF(ISBLANK($BF$70),"",$BF$70)</f>
        <v/>
      </c>
      <c r="V2" s="101" t="str">
        <f>IF(ISBLANK($BF$71),"",$BF$71)</f>
        <v/>
      </c>
      <c r="W2" s="101" t="str">
        <f>IF(ISBLANK($BF$72),"",$BF$72)</f>
        <v/>
      </c>
      <c r="X2" s="101" t="str">
        <f>IF(ISBLANK($BF$73),"",$BF$73)</f>
        <v/>
      </c>
      <c r="Y2" s="101" t="str">
        <f>IF(ISBLANK($BF$74),"",$BF$74)</f>
        <v/>
      </c>
      <c r="Z2" s="101" t="str">
        <f>IF(ISBLANK($BF$75),"",$BF$75)</f>
        <v/>
      </c>
      <c r="AA2" s="101" t="str">
        <f>IF(ISBLANK($BF$76),"",$BF$76)</f>
        <v/>
      </c>
      <c r="AB2" s="101" t="str">
        <f>IF(ISBLANK($BF$77),"",$BF$77)</f>
        <v/>
      </c>
      <c r="AC2" s="101" t="str">
        <f>IF(ISBLANK($BF$78),"",$BF$78)</f>
        <v/>
      </c>
      <c r="AD2" s="101" t="str">
        <f>IF(ISBLANK($BF$79),"",$BF$79)</f>
        <v/>
      </c>
      <c r="AE2" s="101" t="str">
        <f>IF(ISBLANK($BF$80),"",$BF$80)</f>
        <v/>
      </c>
      <c r="AF2" s="101" t="str">
        <f>IF(ISBLANK($BF$81),"",$BF$81)</f>
        <v/>
      </c>
      <c r="AG2" s="101" t="str">
        <f>IF(ISBLANK($BF$82),"",$BF$82)</f>
        <v/>
      </c>
      <c r="AH2" s="101" t="str">
        <f>IF(ISBLANK($BF$83),"",$BF$83)</f>
        <v/>
      </c>
      <c r="AI2" s="101" t="str">
        <f>IF(ISBLANK($BF$84),"",$BF$84)</f>
        <v/>
      </c>
      <c r="AJ2" s="101" t="str">
        <f>IF(ISBLANK($BF$85),"",$BF$85)</f>
        <v/>
      </c>
      <c r="AK2" s="101" t="str">
        <f>IF(ISBLANK($BF$86),"",$BF$86)</f>
        <v/>
      </c>
      <c r="AL2" s="101" t="str">
        <f>IF(ISBLANK($BF$87),"",$BF$87)</f>
        <v/>
      </c>
      <c r="AM2" s="101" t="str">
        <f>IF(ISBLANK($BF$88),"",$BF$88)</f>
        <v/>
      </c>
      <c r="AN2" s="101" t="str">
        <f>IF(ISBLANK($BF$89),"",$BF$89)</f>
        <v/>
      </c>
      <c r="AO2" s="101" t="str">
        <f>IF(ISBLANK($BF$90),"",$BF$90)</f>
        <v/>
      </c>
      <c r="AP2" s="101" t="str">
        <f>IF(ISBLANK($BF$91),"",$BF$91)</f>
        <v/>
      </c>
      <c r="AQ2" s="101" t="str">
        <f>IF(ISBLANK($BF$92),"",$BF$92)</f>
        <v/>
      </c>
      <c r="AR2" s="101" t="str">
        <f>IF(ISBLANK($BF$93),"",$BF$93)</f>
        <v/>
      </c>
      <c r="AS2" s="101"/>
      <c r="AT2" s="101"/>
      <c r="AU2" s="101"/>
      <c r="AV2" s="172"/>
      <c r="AX2" s="36" t="s">
        <v>58</v>
      </c>
      <c r="AY2" s="36" t="s">
        <v>58</v>
      </c>
      <c r="AZ2" s="36" t="s">
        <v>58</v>
      </c>
      <c r="BA2" s="36" t="s">
        <v>58</v>
      </c>
      <c r="BB2" s="36" t="s">
        <v>58</v>
      </c>
      <c r="BC2" s="36" t="s">
        <v>58</v>
      </c>
      <c r="BD2" s="36" t="s">
        <v>58</v>
      </c>
      <c r="BE2" s="214" t="s">
        <v>26</v>
      </c>
      <c r="BI2" s="98"/>
      <c r="BJ2" s="98"/>
      <c r="BK2" s="98"/>
      <c r="BL2" s="98"/>
      <c r="BM2" s="98"/>
      <c r="BN2" s="98"/>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row>
    <row r="3" spans="1:143" ht="12.75" customHeight="1" x14ac:dyDescent="0.2">
      <c r="A3" s="191" t="s">
        <v>346</v>
      </c>
      <c r="B3" s="192"/>
      <c r="C3" s="98"/>
      <c r="D3" s="98"/>
      <c r="E3" s="176">
        <f>IF(ISBLANK($BG$54),"",$BG$54)</f>
        <v>9.1</v>
      </c>
      <c r="F3" s="176">
        <f>IF(ISBLANK($BG$55),"",$BG$55)</f>
        <v>9.5</v>
      </c>
      <c r="G3" s="176">
        <f>IF(ISBLANK($BG$56),"",$BG$56)</f>
        <v>9.5</v>
      </c>
      <c r="H3" s="176">
        <f>IF(ISBLANK($BG$57),"",$BG$57)</f>
        <v>9.1</v>
      </c>
      <c r="I3" s="176">
        <f>IF(ISBLANK($BG$58),"",$BG$58)</f>
        <v>9.1999999999999993</v>
      </c>
      <c r="J3" s="176">
        <f>IF(ISBLANK($BG$59),"",$BG$59)</f>
        <v>9.5</v>
      </c>
      <c r="K3" s="176">
        <f>IF(ISBLANK($BG$60),"",$BG$60)</f>
        <v>9.3000000000000007</v>
      </c>
      <c r="L3" s="176">
        <f>IF(ISBLANK($BG$61),"",$BG$61)</f>
        <v>8.1999999999999993</v>
      </c>
      <c r="M3" s="176">
        <f>IF(ISBLANK($BG$62),"",$BG$62)</f>
        <v>8.3000000000000007</v>
      </c>
      <c r="N3" s="176">
        <f>IF(ISBLANK($BG$63),"",$BG$63)</f>
        <v>8.1999999999999993</v>
      </c>
      <c r="O3" s="176">
        <f>IF(ISBLANK($BG$64),"",$BG$64)</f>
        <v>9.1999999999999993</v>
      </c>
      <c r="P3" s="176">
        <f>IF(ISBLANK($BG$65),"",$BG$65)</f>
        <v>8.4</v>
      </c>
      <c r="Q3" s="176">
        <f>IF(ISBLANK($BG$66),"",$BG$66)</f>
        <v>9.3000000000000007</v>
      </c>
      <c r="R3" s="176">
        <f>IF(ISBLANK($BG$67),"",$BG$67)</f>
        <v>8.4</v>
      </c>
      <c r="S3" s="176">
        <f>IF(ISBLANK($BG$68),"",$BG$68)</f>
        <v>9.1</v>
      </c>
      <c r="T3" s="177">
        <f>IF(ISBLANK($BG$69),"",$BG$69)</f>
        <v>9.4</v>
      </c>
      <c r="U3" s="156" t="str">
        <f>IF(ISBLANK($BG$70),"",$BG$70)</f>
        <v/>
      </c>
      <c r="V3" s="156" t="str">
        <f>IF(ISBLANK($BG$71),"",$BG$71)</f>
        <v/>
      </c>
      <c r="W3" s="156" t="str">
        <f>IF(ISBLANK($BG$72),"",$BG$72)</f>
        <v/>
      </c>
      <c r="X3" s="156" t="str">
        <f>IF(ISBLANK($BG$73),"",$BG$73)</f>
        <v/>
      </c>
      <c r="Y3" s="156" t="str">
        <f>IF(ISBLANK($BG$74),"",$BG$74)</f>
        <v/>
      </c>
      <c r="Z3" s="156" t="str">
        <f>IF(ISBLANK($BG$75),"",$BG$75)</f>
        <v/>
      </c>
      <c r="AA3" s="156" t="str">
        <f>IF(ISBLANK($BG$76),"",$BG$76)</f>
        <v/>
      </c>
      <c r="AB3" s="156" t="str">
        <f>IF(ISBLANK($BG$77),"",$BG$77)</f>
        <v/>
      </c>
      <c r="AC3" s="156" t="str">
        <f>IF(ISBLANK($BG$78),"",$BG$78)</f>
        <v/>
      </c>
      <c r="AD3" s="156" t="str">
        <f>IF(ISBLANK($BG$79),"",$BG$79)</f>
        <v/>
      </c>
      <c r="AE3" s="156" t="str">
        <f>IF(ISBLANK($BG$80),"",$BG$80)</f>
        <v/>
      </c>
      <c r="AF3" s="156" t="str">
        <f>IF(ISBLANK($BG$81),"",$BG$81)</f>
        <v/>
      </c>
      <c r="AG3" s="156" t="str">
        <f>IF(ISBLANK($BG$82),"",$BG$82)</f>
        <v/>
      </c>
      <c r="AH3" s="156" t="str">
        <f>IF(ISBLANK($BG$83),"",$BG$83)</f>
        <v/>
      </c>
      <c r="AI3" s="156" t="str">
        <f>IF(ISBLANK($BG$84),"",$BG$84)</f>
        <v/>
      </c>
      <c r="AJ3" s="156" t="str">
        <f>IF(ISBLANK($BG$85),"",$BG$85)</f>
        <v/>
      </c>
      <c r="AK3" s="156" t="str">
        <f>IF(ISBLANK($BG$86),"",$BG$86)</f>
        <v/>
      </c>
      <c r="AL3" s="156" t="str">
        <f>IF(ISBLANK($BG$87),"",$BG$87)</f>
        <v/>
      </c>
      <c r="AM3" s="156" t="str">
        <f>IF(ISBLANK($BG$88),"",$BG$88)</f>
        <v/>
      </c>
      <c r="AN3" s="156" t="str">
        <f>IF(ISBLANK($BG$89),"",$BG$89)</f>
        <v/>
      </c>
      <c r="AO3" s="156" t="str">
        <f>IF(ISBLANK($BG$90),"",$BG$90)</f>
        <v/>
      </c>
      <c r="AP3" s="156" t="str">
        <f>IF(ISBLANK($BG$91),"",$BG$91)</f>
        <v/>
      </c>
      <c r="AQ3" s="156" t="str">
        <f>IF(ISBLANK($BG$92),"",$BG$92)</f>
        <v/>
      </c>
      <c r="AR3" s="156" t="str">
        <f>IF(ISBLANK($BG$93),"",$BG$93)</f>
        <v/>
      </c>
      <c r="AS3" s="156"/>
      <c r="AT3" s="101"/>
      <c r="AU3" s="101"/>
      <c r="AV3" s="172"/>
      <c r="BA3" s="60"/>
      <c r="BB3" s="60"/>
      <c r="BC3" s="110"/>
      <c r="BD3" s="111"/>
      <c r="BE3" s="101">
        <f>BO66</f>
        <v>27</v>
      </c>
      <c r="BF3" s="98"/>
      <c r="BG3" s="98"/>
      <c r="BH3" s="98"/>
      <c r="BI3" s="98"/>
      <c r="BJ3" s="98"/>
      <c r="BK3" s="98"/>
      <c r="BL3" s="98"/>
      <c r="BM3" s="98"/>
      <c r="BN3" s="98"/>
      <c r="BP3" s="36"/>
      <c r="BQ3" s="36"/>
      <c r="BR3" s="36"/>
      <c r="BS3" s="36"/>
      <c r="BV3" s="106">
        <f>BN54</f>
        <v>8.1999999999999993</v>
      </c>
      <c r="BW3" s="107">
        <f>BN55</f>
        <v>8.3000000000000007</v>
      </c>
      <c r="BX3" s="108">
        <f>BN56</f>
        <v>8.4</v>
      </c>
      <c r="BY3" s="102">
        <f>BN57</f>
        <v>9.1</v>
      </c>
      <c r="BZ3" s="104">
        <f>BN58</f>
        <v>9.1999999999999993</v>
      </c>
      <c r="CA3" s="105">
        <f>BN59</f>
        <v>9.3000000000000007</v>
      </c>
      <c r="CB3" s="112">
        <f>BN60</f>
        <v>9.4</v>
      </c>
      <c r="CC3" s="103">
        <f>BN61</f>
        <v>9.5</v>
      </c>
      <c r="CD3" s="113">
        <f>BN62</f>
        <v>0</v>
      </c>
      <c r="CE3" s="114">
        <f>BN63</f>
        <v>0</v>
      </c>
      <c r="CF3" s="115">
        <f>BN64</f>
        <v>0</v>
      </c>
      <c r="CH3" s="106">
        <f t="shared" ref="CH3:CO4" si="0">BV3</f>
        <v>8.1999999999999993</v>
      </c>
      <c r="CI3" s="107">
        <f t="shared" si="0"/>
        <v>8.3000000000000007</v>
      </c>
      <c r="CJ3" s="108">
        <f t="shared" si="0"/>
        <v>8.4</v>
      </c>
      <c r="CK3" s="102">
        <f t="shared" si="0"/>
        <v>9.1</v>
      </c>
      <c r="CL3" s="104">
        <f t="shared" si="0"/>
        <v>9.1999999999999993</v>
      </c>
      <c r="CM3" s="105">
        <f t="shared" si="0"/>
        <v>9.3000000000000007</v>
      </c>
      <c r="CN3" s="112">
        <f t="shared" si="0"/>
        <v>9.4</v>
      </c>
      <c r="CO3" s="103">
        <f t="shared" si="0"/>
        <v>9.5</v>
      </c>
      <c r="CP3" s="113">
        <f>BU47</f>
        <v>0</v>
      </c>
      <c r="CQ3" s="114">
        <f>BU48</f>
        <v>0</v>
      </c>
      <c r="CR3" s="115">
        <f>BU49</f>
        <v>0</v>
      </c>
      <c r="CT3" s="206">
        <v>0.5</v>
      </c>
      <c r="CU3" s="206"/>
      <c r="CV3" s="208" t="s">
        <v>47</v>
      </c>
      <c r="CW3" s="209"/>
      <c r="CX3" s="209"/>
      <c r="CY3" s="209"/>
      <c r="CZ3" s="209"/>
      <c r="DA3" s="209"/>
      <c r="DB3" s="209"/>
      <c r="DC3" s="209"/>
      <c r="DD3" s="210"/>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row>
    <row r="4" spans="1:143" ht="12.75" customHeight="1" thickBot="1" x14ac:dyDescent="0.25">
      <c r="A4" s="193"/>
      <c r="B4" s="194"/>
      <c r="C4" s="98"/>
      <c r="D4" s="116" t="s">
        <v>10</v>
      </c>
      <c r="E4" s="117" t="e">
        <f t="shared" ref="E4:P4" si="1">AVERAGE(E9:E33)</f>
        <v>#DIV/0!</v>
      </c>
      <c r="F4" s="117" t="e">
        <f t="shared" si="1"/>
        <v>#DIV/0!</v>
      </c>
      <c r="G4" s="117" t="e">
        <f t="shared" si="1"/>
        <v>#DIV/0!</v>
      </c>
      <c r="H4" s="117" t="e">
        <f t="shared" si="1"/>
        <v>#DIV/0!</v>
      </c>
      <c r="I4" s="117" t="e">
        <f t="shared" si="1"/>
        <v>#DIV/0!</v>
      </c>
      <c r="J4" s="117" t="e">
        <f t="shared" si="1"/>
        <v>#DIV/0!</v>
      </c>
      <c r="K4" s="117" t="e">
        <f t="shared" si="1"/>
        <v>#DIV/0!</v>
      </c>
      <c r="L4" s="117" t="e">
        <f t="shared" si="1"/>
        <v>#DIV/0!</v>
      </c>
      <c r="M4" s="117" t="e">
        <f t="shared" si="1"/>
        <v>#DIV/0!</v>
      </c>
      <c r="N4" s="117" t="e">
        <f t="shared" si="1"/>
        <v>#DIV/0!</v>
      </c>
      <c r="O4" s="117" t="e">
        <f t="shared" si="1"/>
        <v>#DIV/0!</v>
      </c>
      <c r="P4" s="117" t="e">
        <f t="shared" si="1"/>
        <v>#DIV/0!</v>
      </c>
      <c r="Q4" s="117" t="e">
        <f>AVERAGE(Q9:Q33)</f>
        <v>#DIV/0!</v>
      </c>
      <c r="R4" s="117" t="e">
        <f t="shared" ref="R4:AU4" si="2">AVERAGE(R9:R33)</f>
        <v>#DIV/0!</v>
      </c>
      <c r="S4" s="117" t="e">
        <f t="shared" si="2"/>
        <v>#DIV/0!</v>
      </c>
      <c r="T4" s="117" t="e">
        <f t="shared" si="2"/>
        <v>#DIV/0!</v>
      </c>
      <c r="U4" s="117" t="e">
        <f t="shared" si="2"/>
        <v>#DIV/0!</v>
      </c>
      <c r="V4" s="117" t="e">
        <f t="shared" si="2"/>
        <v>#DIV/0!</v>
      </c>
      <c r="W4" s="117" t="e">
        <f t="shared" si="2"/>
        <v>#DIV/0!</v>
      </c>
      <c r="X4" s="117" t="e">
        <f t="shared" si="2"/>
        <v>#DIV/0!</v>
      </c>
      <c r="Y4" s="117" t="e">
        <f t="shared" si="2"/>
        <v>#DIV/0!</v>
      </c>
      <c r="Z4" s="117" t="e">
        <f t="shared" si="2"/>
        <v>#DIV/0!</v>
      </c>
      <c r="AA4" s="117" t="e">
        <f t="shared" si="2"/>
        <v>#DIV/0!</v>
      </c>
      <c r="AB4" s="117" t="e">
        <f t="shared" si="2"/>
        <v>#DIV/0!</v>
      </c>
      <c r="AC4" s="117" t="e">
        <f t="shared" si="2"/>
        <v>#DIV/0!</v>
      </c>
      <c r="AD4" s="117" t="e">
        <f t="shared" si="2"/>
        <v>#DIV/0!</v>
      </c>
      <c r="AE4" s="117" t="e">
        <f t="shared" si="2"/>
        <v>#DIV/0!</v>
      </c>
      <c r="AF4" s="117" t="e">
        <f t="shared" si="2"/>
        <v>#DIV/0!</v>
      </c>
      <c r="AG4" s="117" t="e">
        <f t="shared" si="2"/>
        <v>#DIV/0!</v>
      </c>
      <c r="AH4" s="117" t="e">
        <f t="shared" si="2"/>
        <v>#DIV/0!</v>
      </c>
      <c r="AI4" s="117" t="e">
        <f t="shared" si="2"/>
        <v>#DIV/0!</v>
      </c>
      <c r="AJ4" s="117" t="e">
        <f t="shared" si="2"/>
        <v>#DIV/0!</v>
      </c>
      <c r="AK4" s="117" t="e">
        <f t="shared" si="2"/>
        <v>#DIV/0!</v>
      </c>
      <c r="AL4" s="117" t="e">
        <f t="shared" si="2"/>
        <v>#DIV/0!</v>
      </c>
      <c r="AM4" s="117" t="e">
        <f t="shared" si="2"/>
        <v>#DIV/0!</v>
      </c>
      <c r="AN4" s="117" t="e">
        <f t="shared" si="2"/>
        <v>#DIV/0!</v>
      </c>
      <c r="AO4" s="117" t="e">
        <f t="shared" si="2"/>
        <v>#DIV/0!</v>
      </c>
      <c r="AP4" s="117" t="e">
        <f t="shared" si="2"/>
        <v>#DIV/0!</v>
      </c>
      <c r="AQ4" s="117" t="e">
        <f t="shared" si="2"/>
        <v>#DIV/0!</v>
      </c>
      <c r="AR4" s="117" t="e">
        <f t="shared" si="2"/>
        <v>#DIV/0!</v>
      </c>
      <c r="AS4" s="117" t="e">
        <f t="shared" si="2"/>
        <v>#DIV/0!</v>
      </c>
      <c r="AT4" s="117" t="e">
        <f t="shared" si="2"/>
        <v>#DIV/0!</v>
      </c>
      <c r="AU4" s="117" t="e">
        <f t="shared" si="2"/>
        <v>#DIV/0!</v>
      </c>
      <c r="AV4" s="173"/>
      <c r="BA4" s="118"/>
      <c r="BB4" s="118"/>
      <c r="BC4" s="118"/>
      <c r="BD4" s="119"/>
      <c r="BE4" s="118" t="e">
        <f t="shared" ref="BE4:BG4" si="3">AVERAGE(BE9:BE36)</f>
        <v>#DIV/0!</v>
      </c>
      <c r="BF4" s="120" t="e">
        <f t="shared" si="3"/>
        <v>#DIV/0!</v>
      </c>
      <c r="BG4" s="120" t="e">
        <f t="shared" si="3"/>
        <v>#DIV/0!</v>
      </c>
      <c r="BH4" s="121" t="e">
        <f t="shared" ref="BH4:BH7" si="4">IF((BE4=""),"",IF(ISNUMBER(BE4),VLOOKUP(BG4,Gradetable,2),""))</f>
        <v>#DIV/0!</v>
      </c>
      <c r="BI4" s="98"/>
      <c r="BJ4" s="98"/>
      <c r="BK4" s="195" t="s">
        <v>11</v>
      </c>
      <c r="BL4" s="196"/>
      <c r="BM4" s="196"/>
      <c r="BN4" s="197"/>
      <c r="BQ4" s="36"/>
      <c r="BR4" s="36"/>
      <c r="BV4" s="101">
        <f>BO54</f>
        <v>2</v>
      </c>
      <c r="BW4" s="101">
        <f>BO55</f>
        <v>1</v>
      </c>
      <c r="BX4" s="101">
        <f>BO56</f>
        <v>5</v>
      </c>
      <c r="BY4" s="101">
        <f>BO57</f>
        <v>4</v>
      </c>
      <c r="BZ4" s="101">
        <f>BO58</f>
        <v>2</v>
      </c>
      <c r="CA4" s="101">
        <f>BO59</f>
        <v>7</v>
      </c>
      <c r="CB4" s="101">
        <f>BO60</f>
        <v>3</v>
      </c>
      <c r="CC4" s="101">
        <f>BO61</f>
        <v>3</v>
      </c>
      <c r="CD4" s="101">
        <f>BO62</f>
        <v>0</v>
      </c>
      <c r="CE4" s="101">
        <f>BO63</f>
        <v>0</v>
      </c>
      <c r="CF4" s="101">
        <f>BO64</f>
        <v>0</v>
      </c>
      <c r="CH4" s="101">
        <f t="shared" si="0"/>
        <v>2</v>
      </c>
      <c r="CI4" s="101">
        <f t="shared" si="0"/>
        <v>1</v>
      </c>
      <c r="CJ4" s="101">
        <f t="shared" si="0"/>
        <v>5</v>
      </c>
      <c r="CK4" s="101">
        <f t="shared" si="0"/>
        <v>4</v>
      </c>
      <c r="CL4" s="101">
        <f t="shared" si="0"/>
        <v>2</v>
      </c>
      <c r="CM4" s="101">
        <f t="shared" si="0"/>
        <v>7</v>
      </c>
      <c r="CN4" s="101">
        <f t="shared" si="0"/>
        <v>3</v>
      </c>
      <c r="CO4" s="101">
        <f t="shared" si="0"/>
        <v>3</v>
      </c>
      <c r="CP4" s="101">
        <f>CD4</f>
        <v>0</v>
      </c>
      <c r="CQ4" s="101">
        <f>CE4</f>
        <v>0</v>
      </c>
      <c r="CR4" s="101">
        <f>CF4</f>
        <v>0</v>
      </c>
      <c r="CT4" s="206">
        <v>0.7</v>
      </c>
      <c r="CU4" s="206"/>
      <c r="CV4" s="208" t="s">
        <v>50</v>
      </c>
      <c r="CW4" s="209"/>
      <c r="CX4" s="209"/>
      <c r="CY4" s="209"/>
      <c r="CZ4" s="209"/>
      <c r="DA4" s="209"/>
      <c r="DB4" s="209"/>
      <c r="DC4" s="209"/>
      <c r="DD4" s="210"/>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row>
    <row r="5" spans="1:143" ht="12.75" customHeight="1" thickBot="1" x14ac:dyDescent="0.25">
      <c r="A5" s="98"/>
      <c r="B5" s="98"/>
      <c r="C5" s="98"/>
      <c r="D5" s="116" t="s">
        <v>12</v>
      </c>
      <c r="E5" s="117" t="e">
        <f t="shared" ref="E5:P5" si="5">QUARTILE(E9:E33,1)</f>
        <v>#NUM!</v>
      </c>
      <c r="F5" s="117" t="e">
        <f t="shared" si="5"/>
        <v>#NUM!</v>
      </c>
      <c r="G5" s="117" t="e">
        <f t="shared" si="5"/>
        <v>#NUM!</v>
      </c>
      <c r="H5" s="117" t="e">
        <f t="shared" si="5"/>
        <v>#NUM!</v>
      </c>
      <c r="I5" s="117" t="e">
        <f t="shared" si="5"/>
        <v>#NUM!</v>
      </c>
      <c r="J5" s="117" t="e">
        <f t="shared" si="5"/>
        <v>#NUM!</v>
      </c>
      <c r="K5" s="117" t="e">
        <f t="shared" si="5"/>
        <v>#NUM!</v>
      </c>
      <c r="L5" s="117" t="e">
        <f t="shared" si="5"/>
        <v>#NUM!</v>
      </c>
      <c r="M5" s="117" t="e">
        <f t="shared" si="5"/>
        <v>#NUM!</v>
      </c>
      <c r="N5" s="117" t="e">
        <f t="shared" si="5"/>
        <v>#NUM!</v>
      </c>
      <c r="O5" s="117" t="e">
        <f t="shared" si="5"/>
        <v>#NUM!</v>
      </c>
      <c r="P5" s="117" t="e">
        <f t="shared" si="5"/>
        <v>#NUM!</v>
      </c>
      <c r="Q5" s="117" t="e">
        <f>QUARTILE(Q9:Q33,1)</f>
        <v>#NUM!</v>
      </c>
      <c r="R5" s="117" t="e">
        <f t="shared" ref="R5:AU5" si="6">QUARTILE(R9:R33,1)</f>
        <v>#NUM!</v>
      </c>
      <c r="S5" s="117" t="e">
        <f t="shared" si="6"/>
        <v>#NUM!</v>
      </c>
      <c r="T5" s="117" t="e">
        <f t="shared" si="6"/>
        <v>#NUM!</v>
      </c>
      <c r="U5" s="117" t="e">
        <f t="shared" si="6"/>
        <v>#NUM!</v>
      </c>
      <c r="V5" s="117" t="e">
        <f t="shared" si="6"/>
        <v>#NUM!</v>
      </c>
      <c r="W5" s="117" t="e">
        <f t="shared" si="6"/>
        <v>#NUM!</v>
      </c>
      <c r="X5" s="117" t="e">
        <f t="shared" si="6"/>
        <v>#NUM!</v>
      </c>
      <c r="Y5" s="117" t="e">
        <f t="shared" si="6"/>
        <v>#NUM!</v>
      </c>
      <c r="Z5" s="117" t="e">
        <f t="shared" si="6"/>
        <v>#NUM!</v>
      </c>
      <c r="AA5" s="117" t="e">
        <f t="shared" si="6"/>
        <v>#NUM!</v>
      </c>
      <c r="AB5" s="117" t="e">
        <f t="shared" si="6"/>
        <v>#NUM!</v>
      </c>
      <c r="AC5" s="117" t="e">
        <f t="shared" si="6"/>
        <v>#NUM!</v>
      </c>
      <c r="AD5" s="117" t="e">
        <f t="shared" si="6"/>
        <v>#NUM!</v>
      </c>
      <c r="AE5" s="117" t="e">
        <f t="shared" si="6"/>
        <v>#NUM!</v>
      </c>
      <c r="AF5" s="117" t="e">
        <f t="shared" si="6"/>
        <v>#NUM!</v>
      </c>
      <c r="AG5" s="117" t="e">
        <f t="shared" si="6"/>
        <v>#NUM!</v>
      </c>
      <c r="AH5" s="117" t="e">
        <f t="shared" si="6"/>
        <v>#NUM!</v>
      </c>
      <c r="AI5" s="117" t="e">
        <f t="shared" si="6"/>
        <v>#NUM!</v>
      </c>
      <c r="AJ5" s="117" t="e">
        <f t="shared" si="6"/>
        <v>#NUM!</v>
      </c>
      <c r="AK5" s="117" t="e">
        <f t="shared" si="6"/>
        <v>#NUM!</v>
      </c>
      <c r="AL5" s="117" t="e">
        <f t="shared" si="6"/>
        <v>#NUM!</v>
      </c>
      <c r="AM5" s="117" t="e">
        <f t="shared" si="6"/>
        <v>#NUM!</v>
      </c>
      <c r="AN5" s="117" t="e">
        <f t="shared" si="6"/>
        <v>#NUM!</v>
      </c>
      <c r="AO5" s="117" t="e">
        <f t="shared" si="6"/>
        <v>#NUM!</v>
      </c>
      <c r="AP5" s="117" t="e">
        <f t="shared" si="6"/>
        <v>#NUM!</v>
      </c>
      <c r="AQ5" s="117" t="e">
        <f t="shared" si="6"/>
        <v>#NUM!</v>
      </c>
      <c r="AR5" s="117" t="e">
        <f t="shared" si="6"/>
        <v>#NUM!</v>
      </c>
      <c r="AS5" s="117" t="e">
        <f t="shared" si="6"/>
        <v>#NUM!</v>
      </c>
      <c r="AT5" s="117" t="e">
        <f t="shared" si="6"/>
        <v>#NUM!</v>
      </c>
      <c r="AU5" s="117" t="e">
        <f t="shared" si="6"/>
        <v>#NUM!</v>
      </c>
      <c r="AV5" s="173"/>
      <c r="AW5" s="122"/>
      <c r="AX5" s="122"/>
      <c r="AY5" s="122"/>
      <c r="AZ5" s="122"/>
      <c r="BA5" s="117"/>
      <c r="BB5" s="117"/>
      <c r="BC5" s="117"/>
      <c r="BD5" s="123"/>
      <c r="BE5" s="117" t="e">
        <f t="shared" ref="BE5:BG5" si="7">QUARTILE(BE9:BE36,1)</f>
        <v>#NUM!</v>
      </c>
      <c r="BF5" s="120" t="e">
        <f t="shared" si="7"/>
        <v>#NUM!</v>
      </c>
      <c r="BG5" s="120" t="e">
        <f t="shared" si="7"/>
        <v>#NUM!</v>
      </c>
      <c r="BH5" s="121" t="e">
        <f t="shared" si="4"/>
        <v>#NUM!</v>
      </c>
      <c r="BI5" s="98"/>
      <c r="BJ5" s="98"/>
      <c r="BK5" s="124" t="s">
        <v>13</v>
      </c>
      <c r="BL5" s="125">
        <v>0</v>
      </c>
      <c r="BM5" s="124" t="s">
        <v>14</v>
      </c>
      <c r="BN5" s="125">
        <v>0</v>
      </c>
      <c r="CT5" s="206">
        <v>0.9</v>
      </c>
      <c r="CU5" s="206"/>
      <c r="CV5" s="211" t="s">
        <v>39</v>
      </c>
      <c r="CW5" s="212"/>
      <c r="CX5" s="212"/>
      <c r="CY5" s="212"/>
      <c r="CZ5" s="212"/>
      <c r="DA5" s="212"/>
      <c r="DB5" s="212"/>
      <c r="DC5" s="212"/>
      <c r="DD5" s="213"/>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row>
    <row r="6" spans="1:143" ht="12.75" customHeight="1" x14ac:dyDescent="0.2">
      <c r="A6" s="98"/>
      <c r="B6" s="98"/>
      <c r="C6" s="98"/>
      <c r="D6" s="116" t="s">
        <v>15</v>
      </c>
      <c r="E6" s="117" t="e">
        <f t="shared" ref="E6:P6" si="8">QUARTILE(E9:E33,2)</f>
        <v>#NUM!</v>
      </c>
      <c r="F6" s="117" t="e">
        <f t="shared" si="8"/>
        <v>#NUM!</v>
      </c>
      <c r="G6" s="117" t="e">
        <f t="shared" si="8"/>
        <v>#NUM!</v>
      </c>
      <c r="H6" s="117" t="e">
        <f t="shared" si="8"/>
        <v>#NUM!</v>
      </c>
      <c r="I6" s="117" t="e">
        <f t="shared" si="8"/>
        <v>#NUM!</v>
      </c>
      <c r="J6" s="117" t="e">
        <f t="shared" si="8"/>
        <v>#NUM!</v>
      </c>
      <c r="K6" s="117" t="e">
        <f t="shared" si="8"/>
        <v>#NUM!</v>
      </c>
      <c r="L6" s="117" t="e">
        <f t="shared" si="8"/>
        <v>#NUM!</v>
      </c>
      <c r="M6" s="117" t="e">
        <f t="shared" si="8"/>
        <v>#NUM!</v>
      </c>
      <c r="N6" s="117" t="e">
        <f t="shared" si="8"/>
        <v>#NUM!</v>
      </c>
      <c r="O6" s="117" t="e">
        <f t="shared" si="8"/>
        <v>#NUM!</v>
      </c>
      <c r="P6" s="117" t="e">
        <f t="shared" si="8"/>
        <v>#NUM!</v>
      </c>
      <c r="Q6" s="117" t="e">
        <f>QUARTILE(Q9:Q33,2)</f>
        <v>#NUM!</v>
      </c>
      <c r="R6" s="117" t="e">
        <f t="shared" ref="R6:AU6" si="9">QUARTILE(R9:R33,2)</f>
        <v>#NUM!</v>
      </c>
      <c r="S6" s="117" t="e">
        <f t="shared" si="9"/>
        <v>#NUM!</v>
      </c>
      <c r="T6" s="117" t="e">
        <f t="shared" si="9"/>
        <v>#NUM!</v>
      </c>
      <c r="U6" s="117" t="e">
        <f t="shared" si="9"/>
        <v>#NUM!</v>
      </c>
      <c r="V6" s="117" t="e">
        <f t="shared" si="9"/>
        <v>#NUM!</v>
      </c>
      <c r="W6" s="117" t="e">
        <f t="shared" si="9"/>
        <v>#NUM!</v>
      </c>
      <c r="X6" s="117" t="e">
        <f t="shared" si="9"/>
        <v>#NUM!</v>
      </c>
      <c r="Y6" s="117" t="e">
        <f t="shared" si="9"/>
        <v>#NUM!</v>
      </c>
      <c r="Z6" s="117" t="e">
        <f t="shared" si="9"/>
        <v>#NUM!</v>
      </c>
      <c r="AA6" s="117" t="e">
        <f t="shared" si="9"/>
        <v>#NUM!</v>
      </c>
      <c r="AB6" s="117" t="e">
        <f t="shared" si="9"/>
        <v>#NUM!</v>
      </c>
      <c r="AC6" s="117" t="e">
        <f t="shared" si="9"/>
        <v>#NUM!</v>
      </c>
      <c r="AD6" s="117" t="e">
        <f t="shared" si="9"/>
        <v>#NUM!</v>
      </c>
      <c r="AE6" s="117" t="e">
        <f t="shared" si="9"/>
        <v>#NUM!</v>
      </c>
      <c r="AF6" s="117" t="e">
        <f t="shared" si="9"/>
        <v>#NUM!</v>
      </c>
      <c r="AG6" s="117" t="e">
        <f t="shared" si="9"/>
        <v>#NUM!</v>
      </c>
      <c r="AH6" s="117" t="e">
        <f t="shared" si="9"/>
        <v>#NUM!</v>
      </c>
      <c r="AI6" s="117" t="e">
        <f t="shared" si="9"/>
        <v>#NUM!</v>
      </c>
      <c r="AJ6" s="117" t="e">
        <f t="shared" si="9"/>
        <v>#NUM!</v>
      </c>
      <c r="AK6" s="117" t="e">
        <f t="shared" si="9"/>
        <v>#NUM!</v>
      </c>
      <c r="AL6" s="117" t="e">
        <f t="shared" si="9"/>
        <v>#NUM!</v>
      </c>
      <c r="AM6" s="117" t="e">
        <f t="shared" si="9"/>
        <v>#NUM!</v>
      </c>
      <c r="AN6" s="117" t="e">
        <f t="shared" si="9"/>
        <v>#NUM!</v>
      </c>
      <c r="AO6" s="117" t="e">
        <f t="shared" si="9"/>
        <v>#NUM!</v>
      </c>
      <c r="AP6" s="117" t="e">
        <f t="shared" si="9"/>
        <v>#NUM!</v>
      </c>
      <c r="AQ6" s="117" t="e">
        <f t="shared" si="9"/>
        <v>#NUM!</v>
      </c>
      <c r="AR6" s="117" t="e">
        <f t="shared" si="9"/>
        <v>#NUM!</v>
      </c>
      <c r="AS6" s="117" t="e">
        <f t="shared" si="9"/>
        <v>#NUM!</v>
      </c>
      <c r="AT6" s="117" t="e">
        <f t="shared" si="9"/>
        <v>#NUM!</v>
      </c>
      <c r="AU6" s="117" t="e">
        <f t="shared" si="9"/>
        <v>#NUM!</v>
      </c>
      <c r="AV6" s="173"/>
      <c r="AW6" s="94"/>
      <c r="AX6" s="94"/>
      <c r="AZ6" s="94"/>
      <c r="BA6" s="117"/>
      <c r="BB6" s="117"/>
      <c r="BC6" s="117"/>
      <c r="BD6" s="123"/>
      <c r="BE6" s="117" t="e">
        <f t="shared" ref="BE6:BG6" si="10">QUARTILE(BE9:BE36,2)</f>
        <v>#NUM!</v>
      </c>
      <c r="BF6" s="120" t="e">
        <f t="shared" si="10"/>
        <v>#NUM!</v>
      </c>
      <c r="BG6" s="120" t="e">
        <f t="shared" si="10"/>
        <v>#NUM!</v>
      </c>
      <c r="BH6" s="121" t="e">
        <f t="shared" si="4"/>
        <v>#NUM!</v>
      </c>
      <c r="BI6" s="98"/>
      <c r="BJ6" s="98"/>
      <c r="BK6" s="124" t="s">
        <v>16</v>
      </c>
      <c r="BL6" s="125">
        <v>1</v>
      </c>
      <c r="BM6" s="124" t="s">
        <v>17</v>
      </c>
      <c r="BN6" s="125">
        <v>1</v>
      </c>
      <c r="CT6" s="207">
        <f>CH3</f>
        <v>8.1999999999999993</v>
      </c>
      <c r="CU6" s="57"/>
      <c r="CV6" s="71"/>
      <c r="CW6" s="72"/>
      <c r="CX6" s="178">
        <f>CI3</f>
        <v>8.3000000000000007</v>
      </c>
      <c r="CY6" s="71"/>
      <c r="CZ6" s="71"/>
      <c r="DA6" s="72"/>
      <c r="DB6" s="179">
        <f>CJ3</f>
        <v>8.4</v>
      </c>
      <c r="DC6" s="71"/>
      <c r="DD6" s="71"/>
      <c r="DE6" s="72"/>
      <c r="DF6" s="180">
        <f>CK3</f>
        <v>9.1</v>
      </c>
      <c r="DG6" s="71"/>
      <c r="DH6" s="71"/>
      <c r="DI6" s="72"/>
      <c r="DJ6" s="181">
        <f>CL3</f>
        <v>9.1999999999999993</v>
      </c>
      <c r="DK6" s="71"/>
      <c r="DL6" s="71"/>
      <c r="DM6" s="72"/>
      <c r="DN6" s="182">
        <f>CM3</f>
        <v>9.3000000000000007</v>
      </c>
      <c r="DO6" s="71"/>
      <c r="DP6" s="71"/>
      <c r="DQ6" s="72"/>
      <c r="DR6" s="183">
        <f>CN3</f>
        <v>9.4</v>
      </c>
      <c r="DS6" s="71"/>
      <c r="DT6" s="71"/>
      <c r="DU6" s="72"/>
      <c r="DV6" s="184">
        <f>CO3</f>
        <v>9.5</v>
      </c>
      <c r="DW6" s="71"/>
      <c r="DX6" s="71"/>
      <c r="DY6" s="72"/>
      <c r="DZ6" s="185">
        <f>CP3</f>
        <v>0</v>
      </c>
      <c r="EA6" s="71"/>
      <c r="EB6" s="71"/>
      <c r="EC6" s="72"/>
      <c r="ED6" s="186">
        <f>CQ3</f>
        <v>0</v>
      </c>
      <c r="EE6" s="71"/>
      <c r="EF6" s="71"/>
      <c r="EG6" s="72"/>
      <c r="EH6" s="187">
        <f>CR3</f>
        <v>0</v>
      </c>
      <c r="EI6" s="71"/>
      <c r="EJ6" s="71"/>
      <c r="EK6" s="72"/>
      <c r="EL6" s="57"/>
      <c r="EM6" s="57"/>
    </row>
    <row r="7" spans="1:143" ht="12.75" customHeight="1" x14ac:dyDescent="0.2">
      <c r="A7" s="98"/>
      <c r="B7" s="98"/>
      <c r="C7" s="98"/>
      <c r="D7" s="116" t="s">
        <v>18</v>
      </c>
      <c r="E7" s="126" t="e">
        <f t="shared" ref="E7:P7" si="11">QUARTILE(E9:E33,3)</f>
        <v>#NUM!</v>
      </c>
      <c r="F7" s="126" t="e">
        <f t="shared" si="11"/>
        <v>#NUM!</v>
      </c>
      <c r="G7" s="126" t="e">
        <f t="shared" si="11"/>
        <v>#NUM!</v>
      </c>
      <c r="H7" s="126" t="e">
        <f t="shared" si="11"/>
        <v>#NUM!</v>
      </c>
      <c r="I7" s="126" t="e">
        <f t="shared" si="11"/>
        <v>#NUM!</v>
      </c>
      <c r="J7" s="126" t="e">
        <f t="shared" si="11"/>
        <v>#NUM!</v>
      </c>
      <c r="K7" s="126" t="e">
        <f t="shared" si="11"/>
        <v>#NUM!</v>
      </c>
      <c r="L7" s="126" t="e">
        <f t="shared" si="11"/>
        <v>#NUM!</v>
      </c>
      <c r="M7" s="126" t="e">
        <f t="shared" si="11"/>
        <v>#NUM!</v>
      </c>
      <c r="N7" s="126" t="e">
        <f t="shared" si="11"/>
        <v>#NUM!</v>
      </c>
      <c r="O7" s="126" t="e">
        <f t="shared" si="11"/>
        <v>#NUM!</v>
      </c>
      <c r="P7" s="126" t="e">
        <f t="shared" si="11"/>
        <v>#NUM!</v>
      </c>
      <c r="Q7" s="126" t="e">
        <f>QUARTILE(Q9:Q33,3)</f>
        <v>#NUM!</v>
      </c>
      <c r="R7" s="126" t="e">
        <f t="shared" ref="R7:AU7" si="12">QUARTILE(R9:R33,3)</f>
        <v>#NUM!</v>
      </c>
      <c r="S7" s="126" t="e">
        <f t="shared" si="12"/>
        <v>#NUM!</v>
      </c>
      <c r="T7" s="126" t="e">
        <f t="shared" si="12"/>
        <v>#NUM!</v>
      </c>
      <c r="U7" s="126" t="e">
        <f t="shared" si="12"/>
        <v>#NUM!</v>
      </c>
      <c r="V7" s="126" t="e">
        <f t="shared" si="12"/>
        <v>#NUM!</v>
      </c>
      <c r="W7" s="126" t="e">
        <f t="shared" si="12"/>
        <v>#NUM!</v>
      </c>
      <c r="X7" s="126" t="e">
        <f t="shared" si="12"/>
        <v>#NUM!</v>
      </c>
      <c r="Y7" s="126" t="e">
        <f t="shared" si="12"/>
        <v>#NUM!</v>
      </c>
      <c r="Z7" s="126" t="e">
        <f t="shared" si="12"/>
        <v>#NUM!</v>
      </c>
      <c r="AA7" s="126" t="e">
        <f t="shared" si="12"/>
        <v>#NUM!</v>
      </c>
      <c r="AB7" s="126" t="e">
        <f t="shared" si="12"/>
        <v>#NUM!</v>
      </c>
      <c r="AC7" s="126" t="e">
        <f t="shared" si="12"/>
        <v>#NUM!</v>
      </c>
      <c r="AD7" s="126" t="e">
        <f t="shared" si="12"/>
        <v>#NUM!</v>
      </c>
      <c r="AE7" s="126" t="e">
        <f t="shared" si="12"/>
        <v>#NUM!</v>
      </c>
      <c r="AF7" s="126" t="e">
        <f t="shared" si="12"/>
        <v>#NUM!</v>
      </c>
      <c r="AG7" s="126" t="e">
        <f t="shared" si="12"/>
        <v>#NUM!</v>
      </c>
      <c r="AH7" s="126" t="e">
        <f t="shared" si="12"/>
        <v>#NUM!</v>
      </c>
      <c r="AI7" s="126" t="e">
        <f t="shared" si="12"/>
        <v>#NUM!</v>
      </c>
      <c r="AJ7" s="126" t="e">
        <f t="shared" si="12"/>
        <v>#NUM!</v>
      </c>
      <c r="AK7" s="126" t="e">
        <f t="shared" si="12"/>
        <v>#NUM!</v>
      </c>
      <c r="AL7" s="126" t="e">
        <f t="shared" si="12"/>
        <v>#NUM!</v>
      </c>
      <c r="AM7" s="126" t="e">
        <f t="shared" si="12"/>
        <v>#NUM!</v>
      </c>
      <c r="AN7" s="126" t="e">
        <f t="shared" si="12"/>
        <v>#NUM!</v>
      </c>
      <c r="AO7" s="126" t="e">
        <f t="shared" si="12"/>
        <v>#NUM!</v>
      </c>
      <c r="AP7" s="126" t="e">
        <f t="shared" si="12"/>
        <v>#NUM!</v>
      </c>
      <c r="AQ7" s="126" t="e">
        <f t="shared" si="12"/>
        <v>#NUM!</v>
      </c>
      <c r="AR7" s="126" t="e">
        <f t="shared" si="12"/>
        <v>#NUM!</v>
      </c>
      <c r="AS7" s="126" t="e">
        <f t="shared" si="12"/>
        <v>#NUM!</v>
      </c>
      <c r="AT7" s="126" t="e">
        <f t="shared" si="12"/>
        <v>#NUM!</v>
      </c>
      <c r="AU7" s="126" t="e">
        <f t="shared" si="12"/>
        <v>#NUM!</v>
      </c>
      <c r="AV7" s="173"/>
      <c r="BA7" s="126"/>
      <c r="BB7" s="126"/>
      <c r="BC7" s="126"/>
      <c r="BD7" s="127"/>
      <c r="BE7" s="117" t="e">
        <f t="shared" ref="BE7:BG7" si="13">QUARTILE(BE9:BE36,3)</f>
        <v>#NUM!</v>
      </c>
      <c r="BF7" s="120" t="e">
        <f t="shared" si="13"/>
        <v>#NUM!</v>
      </c>
      <c r="BG7" s="120" t="e">
        <f t="shared" si="13"/>
        <v>#NUM!</v>
      </c>
      <c r="BH7" s="121" t="e">
        <f t="shared" si="4"/>
        <v>#NUM!</v>
      </c>
      <c r="BI7" s="98"/>
      <c r="BJ7" s="98"/>
      <c r="BK7" s="124" t="s">
        <v>19</v>
      </c>
      <c r="BL7" s="128">
        <f>(BN6-BN5)/(BL6-BL5)</f>
        <v>1</v>
      </c>
      <c r="BM7" s="124" t="s">
        <v>20</v>
      </c>
      <c r="BN7" s="128">
        <f>BN5-(BL7*BL5)</f>
        <v>0</v>
      </c>
      <c r="BW7" s="43"/>
      <c r="BX7" s="43"/>
      <c r="BY7" s="43"/>
      <c r="BZ7" s="43"/>
      <c r="CA7" s="43"/>
      <c r="CB7" s="43"/>
      <c r="CC7" s="43"/>
      <c r="CT7" s="44"/>
      <c r="CU7" s="45"/>
      <c r="CV7" s="45"/>
      <c r="CW7" s="46"/>
      <c r="CX7" s="44"/>
      <c r="CY7" s="45"/>
      <c r="CZ7" s="45"/>
      <c r="DA7" s="46"/>
      <c r="DB7" s="45"/>
      <c r="DC7" s="45"/>
      <c r="DD7" s="45"/>
      <c r="DE7" s="46"/>
      <c r="DF7" s="44"/>
      <c r="DG7" s="45"/>
      <c r="DH7" s="45"/>
      <c r="DI7" s="46"/>
      <c r="DJ7" s="44"/>
      <c r="DK7" s="45"/>
      <c r="DL7" s="45"/>
      <c r="DM7" s="46"/>
      <c r="DN7" s="45"/>
      <c r="DO7" s="45"/>
      <c r="DP7" s="45"/>
      <c r="DQ7" s="46"/>
      <c r="DR7" s="45"/>
      <c r="DS7" s="45"/>
      <c r="DT7" s="45"/>
      <c r="DU7" s="46"/>
      <c r="DV7" s="45"/>
      <c r="DW7" s="45"/>
      <c r="DX7" s="45"/>
      <c r="DY7" s="46"/>
      <c r="DZ7" s="45"/>
      <c r="EA7" s="45"/>
      <c r="EB7" s="45"/>
      <c r="EC7" s="46"/>
      <c r="ED7" s="45"/>
      <c r="EE7" s="45"/>
      <c r="EF7" s="45"/>
      <c r="EG7" s="46"/>
      <c r="EH7" s="45"/>
      <c r="EI7" s="45"/>
      <c r="EJ7" s="45"/>
      <c r="EK7" s="46"/>
      <c r="EL7" s="45"/>
      <c r="EM7" s="45"/>
    </row>
    <row r="8" spans="1:143" ht="12.75" customHeight="1" thickBot="1" x14ac:dyDescent="0.25">
      <c r="A8" s="129" t="str">
        <f>Summary!B2</f>
        <v>Teacher</v>
      </c>
      <c r="B8" s="129" t="str">
        <f>Summary!C2</f>
        <v>Class</v>
      </c>
      <c r="C8" s="129" t="str">
        <f>Summary!D2</f>
        <v>ID Code</v>
      </c>
      <c r="D8" s="130" t="str">
        <f>Summary!E2</f>
        <v>Name</v>
      </c>
      <c r="E8" s="131" t="str">
        <f>$BH$54</f>
        <v>D</v>
      </c>
      <c r="F8" s="131" t="str">
        <f>$BH$55</f>
        <v>C</v>
      </c>
      <c r="G8" s="131" t="str">
        <f>$BH$56</f>
        <v>B</v>
      </c>
      <c r="H8" s="131" t="str">
        <f>$BH$57</f>
        <v>A</v>
      </c>
      <c r="I8" s="131" t="str">
        <f>$BH$58</f>
        <v>B</v>
      </c>
      <c r="J8" s="131" t="str">
        <f>$BH$59</f>
        <v>D</v>
      </c>
      <c r="K8" s="131" t="str">
        <f>$BH$60</f>
        <v>B</v>
      </c>
      <c r="L8" s="131" t="str">
        <f>$BH$61</f>
        <v>A</v>
      </c>
      <c r="M8" s="131" t="str">
        <f>$BH$62</f>
        <v>B</v>
      </c>
      <c r="N8" s="131" t="str">
        <f>$BH$63</f>
        <v>A</v>
      </c>
      <c r="O8" s="131" t="str">
        <f>$BH$64</f>
        <v>C</v>
      </c>
      <c r="P8" s="131" t="str">
        <f>$BH$65</f>
        <v>A</v>
      </c>
      <c r="Q8" s="131">
        <f>$BH$66</f>
        <v>6</v>
      </c>
      <c r="R8" s="131">
        <f>$BH$67</f>
        <v>4</v>
      </c>
      <c r="S8" s="131">
        <f>$BH$68</f>
        <v>2</v>
      </c>
      <c r="T8" s="132">
        <f>$BH$69</f>
        <v>3</v>
      </c>
      <c r="U8" s="131">
        <f>$BH$70</f>
        <v>0</v>
      </c>
      <c r="V8" s="131">
        <f>$BH$71</f>
        <v>0</v>
      </c>
      <c r="W8" s="131">
        <f>$BH$72</f>
        <v>0</v>
      </c>
      <c r="X8" s="131">
        <f>$BH$73</f>
        <v>0</v>
      </c>
      <c r="Y8" s="131">
        <f>$BH$74</f>
        <v>0</v>
      </c>
      <c r="Z8" s="131">
        <f>$BH$75</f>
        <v>0</v>
      </c>
      <c r="AA8" s="131">
        <f>$BH$76</f>
        <v>0</v>
      </c>
      <c r="AB8" s="131">
        <f>$BH$77</f>
        <v>0</v>
      </c>
      <c r="AC8" s="131">
        <f>$BH$78</f>
        <v>0</v>
      </c>
      <c r="AD8" s="131">
        <f>$BH$79</f>
        <v>0</v>
      </c>
      <c r="AE8" s="131">
        <f>$BH$80</f>
        <v>0</v>
      </c>
      <c r="AF8" s="131">
        <f>$BH$81</f>
        <v>0</v>
      </c>
      <c r="AG8" s="131">
        <f>$BH$82</f>
        <v>0</v>
      </c>
      <c r="AH8" s="131">
        <f>$BH$83</f>
        <v>0</v>
      </c>
      <c r="AI8" s="131">
        <f>$BH$84</f>
        <v>0</v>
      </c>
      <c r="AJ8" s="131">
        <f>$BH$85</f>
        <v>0</v>
      </c>
      <c r="AK8" s="131">
        <f>$BH$86</f>
        <v>0</v>
      </c>
      <c r="AL8" s="131">
        <f>$BH$87</f>
        <v>0</v>
      </c>
      <c r="AM8" s="131">
        <f>$BH$88</f>
        <v>0</v>
      </c>
      <c r="AN8" s="131">
        <f>$BH$89</f>
        <v>0</v>
      </c>
      <c r="AO8" s="131">
        <f>$BH$90</f>
        <v>0</v>
      </c>
      <c r="AP8" s="131">
        <f>$BH$91</f>
        <v>0</v>
      </c>
      <c r="AQ8" s="131">
        <f>$BH$92</f>
        <v>0</v>
      </c>
      <c r="AR8" s="131">
        <f>$BH$93</f>
        <v>0</v>
      </c>
      <c r="AS8" s="133" t="s">
        <v>343</v>
      </c>
      <c r="AT8" s="133" t="s">
        <v>135</v>
      </c>
      <c r="AU8" s="133" t="s">
        <v>134</v>
      </c>
      <c r="AV8" s="174"/>
      <c r="AX8" s="131" t="s">
        <v>247</v>
      </c>
      <c r="AY8" s="131" t="s">
        <v>248</v>
      </c>
      <c r="AZ8" s="131" t="s">
        <v>129</v>
      </c>
      <c r="BA8" s="131" t="s">
        <v>131</v>
      </c>
      <c r="BB8" s="131" t="s">
        <v>133</v>
      </c>
      <c r="BC8" s="131" t="s">
        <v>131</v>
      </c>
      <c r="BD8" s="131"/>
      <c r="BE8" s="134" t="s">
        <v>21</v>
      </c>
      <c r="BF8" s="135" t="s">
        <v>22</v>
      </c>
      <c r="BG8" s="135" t="s">
        <v>23</v>
      </c>
      <c r="BH8" s="135" t="s">
        <v>24</v>
      </c>
      <c r="BI8" s="98"/>
      <c r="BJ8" s="98"/>
      <c r="BK8" s="198" t="s">
        <v>25</v>
      </c>
      <c r="BL8" s="199"/>
      <c r="BM8" s="199"/>
      <c r="BN8" s="200"/>
      <c r="CT8" s="85" t="s">
        <v>76</v>
      </c>
      <c r="CU8" s="86" t="s">
        <v>77</v>
      </c>
      <c r="CV8" s="86" t="s">
        <v>78</v>
      </c>
      <c r="CW8" s="87" t="s">
        <v>79</v>
      </c>
      <c r="CX8" s="85" t="s">
        <v>76</v>
      </c>
      <c r="CY8" s="86" t="s">
        <v>77</v>
      </c>
      <c r="CZ8" s="86" t="s">
        <v>78</v>
      </c>
      <c r="DA8" s="87" t="s">
        <v>79</v>
      </c>
      <c r="DB8" s="86" t="s">
        <v>76</v>
      </c>
      <c r="DC8" s="86" t="s">
        <v>77</v>
      </c>
      <c r="DD8" s="86" t="s">
        <v>78</v>
      </c>
      <c r="DE8" s="87" t="s">
        <v>79</v>
      </c>
      <c r="DF8" s="85" t="s">
        <v>76</v>
      </c>
      <c r="DG8" s="86" t="s">
        <v>77</v>
      </c>
      <c r="DH8" s="86" t="s">
        <v>78</v>
      </c>
      <c r="DI8" s="87" t="s">
        <v>79</v>
      </c>
      <c r="DJ8" s="85" t="s">
        <v>76</v>
      </c>
      <c r="DK8" s="86" t="s">
        <v>77</v>
      </c>
      <c r="DL8" s="86" t="s">
        <v>78</v>
      </c>
      <c r="DM8" s="87" t="s">
        <v>79</v>
      </c>
      <c r="DN8" s="86" t="s">
        <v>76</v>
      </c>
      <c r="DO8" s="86" t="s">
        <v>77</v>
      </c>
      <c r="DP8" s="86" t="s">
        <v>78</v>
      </c>
      <c r="DQ8" s="87" t="s">
        <v>79</v>
      </c>
      <c r="DR8" s="86" t="s">
        <v>76</v>
      </c>
      <c r="DS8" s="86" t="s">
        <v>77</v>
      </c>
      <c r="DT8" s="86" t="s">
        <v>78</v>
      </c>
      <c r="DU8" s="87" t="s">
        <v>79</v>
      </c>
      <c r="DV8" s="86" t="s">
        <v>76</v>
      </c>
      <c r="DW8" s="86" t="s">
        <v>77</v>
      </c>
      <c r="DX8" s="86" t="s">
        <v>78</v>
      </c>
      <c r="DY8" s="87" t="s">
        <v>79</v>
      </c>
      <c r="DZ8" s="86" t="s">
        <v>76</v>
      </c>
      <c r="EA8" s="86" t="s">
        <v>77</v>
      </c>
      <c r="EB8" s="86" t="s">
        <v>78</v>
      </c>
      <c r="EC8" s="87" t="s">
        <v>79</v>
      </c>
      <c r="ED8" s="86" t="s">
        <v>76</v>
      </c>
      <c r="EE8" s="86" t="s">
        <v>77</v>
      </c>
      <c r="EF8" s="86" t="s">
        <v>78</v>
      </c>
      <c r="EG8" s="87" t="s">
        <v>79</v>
      </c>
      <c r="EH8" s="86" t="s">
        <v>76</v>
      </c>
      <c r="EI8" s="86" t="s">
        <v>77</v>
      </c>
      <c r="EJ8" s="86" t="s">
        <v>78</v>
      </c>
      <c r="EK8" s="87" t="s">
        <v>79</v>
      </c>
      <c r="EL8" s="48"/>
      <c r="EM8" s="48"/>
    </row>
    <row r="9" spans="1:143" ht="12.75" customHeight="1" x14ac:dyDescent="0.2">
      <c r="A9" s="121" t="str">
        <f>IF(Summary!B3="","",Summary!B3)</f>
        <v>ROL</v>
      </c>
      <c r="B9" s="121" t="str">
        <f>IF(Summary!C3="","",Summary!C3)</f>
        <v>10SPH02</v>
      </c>
      <c r="C9" s="121" t="str">
        <f>IF(Summary!D3="","",Summary!D3)</f>
        <v>STU0001</v>
      </c>
      <c r="D9" s="136" t="str">
        <f>IF(Summary!E3="","",Summary!E3)</f>
        <v>Student 1</v>
      </c>
      <c r="E9" s="137"/>
      <c r="F9" s="137"/>
      <c r="G9" s="137"/>
      <c r="H9" s="137"/>
      <c r="I9" s="137"/>
      <c r="J9" s="137"/>
      <c r="K9" s="137"/>
      <c r="L9" s="137"/>
      <c r="M9" s="137"/>
      <c r="N9" s="137"/>
      <c r="O9" s="137"/>
      <c r="P9" s="137"/>
      <c r="Q9" s="137"/>
      <c r="R9" s="137"/>
      <c r="S9" s="137"/>
      <c r="T9" s="137"/>
      <c r="U9" s="137"/>
      <c r="V9" s="137"/>
      <c r="W9" s="137"/>
      <c r="X9" s="137"/>
      <c r="Y9" s="137"/>
      <c r="Z9" s="137"/>
      <c r="AA9" s="137"/>
      <c r="AB9" s="137"/>
      <c r="AC9" s="137"/>
      <c r="AD9" s="137"/>
      <c r="AE9" s="137"/>
      <c r="AF9" s="137"/>
      <c r="AG9" s="137"/>
      <c r="AH9" s="137"/>
      <c r="AI9" s="137"/>
      <c r="AJ9" s="137"/>
      <c r="AK9" s="137"/>
      <c r="AL9" s="137"/>
      <c r="AM9" s="137"/>
      <c r="AN9" s="137"/>
      <c r="AO9" s="137"/>
      <c r="AP9" s="137"/>
      <c r="AQ9" s="137"/>
      <c r="AR9" s="137"/>
      <c r="AS9" s="137"/>
      <c r="AT9" s="137"/>
      <c r="AU9" s="137"/>
      <c r="AV9" s="48">
        <f>$BE$3</f>
        <v>27</v>
      </c>
      <c r="AW9" s="80"/>
      <c r="AX9" s="91" t="e">
        <f t="shared" ref="AX9:AX33" si="14">IF(BG9&lt;0.5,AY$40,AY$41)&amp;BI9&amp;". "&amp;LOOKUP(BG9,AX$43:AX$49,AY$43:AY$49)&amp;AY$50&amp;"
"</f>
        <v>#N/A</v>
      </c>
      <c r="AY9" s="92" t="str">
        <f>IF(ISBLANK(E9),"",IF(E9=E$8,AY$54&amp;"
",AZ$54&amp;"
"))&amp;IF(ISBLANK(F9),"",IF(F9=F$8,AY$55&amp;"
",AZ$55&amp;"
"))&amp;IF(ISBLANK(G9),"",IF(G9=G$8,AY$56&amp;"
",AZ$56&amp;"
"))&amp;IF(ISBLANK(H9),"",IF(H9=H$8,AY$57&amp;"
",AZ$57&amp;"
"))&amp;IF(ISBLANK(I9),"",IF(I9=I$8,AY$58&amp;"
",AZ$58&amp;"
"))&amp;IF(ISBLANK(J9),"",IF(J9=J$8,AY$59&amp;"
",AZ$59&amp;"
"))&amp;IF(ISBLANK(K9),"",IF(K9=K$8,AY$60&amp;"
",AZ$60&amp;"
"))&amp;IF(ISBLANK(L9),"",IF(L9=L$8,AY$61&amp;"
",AZ$61&amp;"
"))&amp;IF(ISBLANK(M9),"",IF(M9=M$8,AY$62&amp;"
",AZ$62&amp;"
"))&amp;IF(ISBLANK(N9),"",IF(N9=N$8,AY$63&amp;"
",AZ$63&amp;"
"))&amp;IF(ISBLANK(O9),"",IF(O9=O$8,AY$64&amp;"
",AZ$64&amp;"
"))&amp;IF(ISBLANK(P9),"",IF(P9=P$8,AY$65&amp;"
",AZ$65&amp;"
"))&amp;IF(ISBLANK(Q9),"",IF(Q9=Q$8,AY$66&amp;"
",AZ$66&amp;"
"))&amp;IF(ISBLANK(R9),"",IF(R9=R$8,AY$67&amp;"
",AZ$67&amp;"
"))&amp;IF(ISBLANK(S9),"",IF(S9=S$8,AY$68&amp;"
",AZ$68&amp;"
"))&amp;IF(ISBLANK(T9),"",IF(T9=T$8,AY$69&amp;"
",AZ$69&amp;"
"))&amp;IF(ISBLANK(U9),"",IF(U9=U$8,AY$70&amp;"
",AZ$70&amp;"
"))&amp;IF(ISBLANK(V9),"",IF(V9=V$8,AY$71&amp;"
",AZ$71&amp;"
"))&amp;IF(ISBLANK(W9),"",IF(W9=W$8,AY$72&amp;"
",AZ$72&amp;"
"))&amp;IF(ISBLANK(X9),"",IF(X9=X$8,AY$73&amp;"
",AZ$73&amp;"
"))&amp;IF(ISBLANK(Y9),"",IF(Y9=Y$8,AY$74&amp;"
",AZ$74&amp;"
"))&amp;IF(ISBLANK(Z9),"",IF(Z9=Z$8,AY$75&amp;"
",AZ$75&amp;"
"))&amp;IF(ISBLANK(AA9),"",IF(AA9=AA$8,AY$76&amp;"
",AZ$76&amp;"
"))&amp;IF(ISBLANK(AB9),"",IF(AB9=AB$8,AY$77&amp;"
",AZ$77&amp;"
"))&amp;IF(ISBLANK(AC9),"",IF(AC9=AC$8,AY$78&amp;"
",AZ$78&amp;"
"))&amp;IF(ISBLANK(AD9),"",IF(AD9=AD$8,AY$79&amp;"
",AZ$79&amp;"
"))&amp;IF(ISBLANK(AE9),"",IF(AE9=AE$8,AY$80&amp;"
",AZ$80&amp;"
"))&amp;IF(ISBLANK(AF9),"",IF(AF9=AF$8,AY$81&amp;"
",AZ$81&amp;"
"))&amp;IF(ISBLANK(AG9),"",IF(AG9=AG$8,AY$82&amp;"
",AZ$82&amp;"
"))&amp;IF(ISBLANK(AH9),"",IF(AH9=AH$8,AY$83&amp;"
",AZ$83&amp;"
"))&amp;IF(ISBLANK(AI9),"",IF(AI9=AI$8,AY$84&amp;"
",AZ$84&amp;"
"))&amp;IF(ISBLANK(AJ9),"",IF(AJ9=AJ$8,AY$85&amp;"
",AZ$85&amp;"
"))&amp;IF(ISBLANK(AK9),"",IF(AK9=AK$8,AY$86&amp;"
",AZ$86&amp;"
"))&amp;IF(ISBLANK(AL9),"",IF(AL9=AL$8,AY$87&amp;"
",AZ$87&amp;"
"))&amp;IF(ISBLANK(AM9),"",IF(AM9=AM$8,AY$88&amp;"
",AZ$88&amp;"
"))&amp;IF(ISBLANK(AN9),"",IF(AN9=AN$8,AY$89&amp;"
",AZ$89&amp;"
"))&amp;IF(ISBLANK(AO9),"",IF(AO9=AO$8,AY$90&amp;"
",AZ$90&amp;"
"))&amp;IF(ISBLANK(AP9),"",IF(AP9=AP$8,AY$91&amp;"
",AZ$91&amp;"
"))&amp;IF(ISBLANK(AQ9),"",IF(AQ9=AQ$8,AY$92&amp;"
",AZ$92&amp;"
"))&amp;IF(ISBLANK(AR9),"",IF(AR9=AR$8,AY$93&amp;"
",AZ$93&amp;"
"))</f>
        <v/>
      </c>
      <c r="AZ9" s="83"/>
      <c r="BA9" s="89"/>
      <c r="BB9" s="64" t="e">
        <f>LOOKUP(BG9,Grading!$A$16:$A$22,Grading!$E$16:$E$22)</f>
        <v>#N/A</v>
      </c>
      <c r="BC9" s="65" t="str">
        <f>IF(BA9="none required",Grading!$A$27,Grading!$A$26)</f>
        <v xml:space="preserve">Please review the solutions thoroughly, complete any re-do questions (details below) and show these to me within the next week. Please let me know if you have any questions. </v>
      </c>
      <c r="BE9" s="138" t="str">
        <f>IF((E9=""),"",IF(ISTEXT(E$8),IF(E9=E$8,1,0),E9)+IF(ISTEXT(F$8),IF(F9=F$8,1,0),F9)+IF(ISTEXT(G$8),IF(G9=G$8,1,0),G9)+IF(ISTEXT(H$8),IF(H9=H$8,1,0),H9)+IF(ISTEXT(I$8),IF(I9=I$8,1,0),I9)+IF(ISTEXT(J$8),IF(J9=J$8,1,0),J9)+IF(ISTEXT(K$8),IF(K9=K$8,1,0),K9)+IF(ISTEXT(L$8),IF(L9=L$8,1,0),L9)+IF(ISTEXT(M$8),IF(M9=M$8,1,0),M9)+IF(ISTEXT(N$8),IF(N9=N$8,1,0),N9)+IF(ISTEXT(O$8),IF(O9=O$8,1,0),O9)+IF(ISTEXT(P$8),IF(P9=P$8,1,0),P9)+IF(ISTEXT(Q$8),IF(Q9=Q$8,1,0),Q9)+IF(ISTEXT(R$8),IF(R9=R$8,1,0),R9)+IF(ISTEXT(S$8),IF(S9=S$8,1,0),S9)+IF(ISTEXT(T$8),IF(T9=T$8,1,0),T9)+IF(ISTEXT(U$8),IF(U9=U$8,1,0),U9)+IF(ISTEXT(V$8),IF(V9=V$8,1,0),V9)+IF(ISTEXT(W$8),IF(W9=W$8,1,0),W9)+IF(ISTEXT(X$8),IF(X9=X$8,1,0),X9)+IF(ISTEXT(Y$8),IF(Y9=Y$8,1,0),Y9)+IF(ISTEXT(Z$8),IF(Z9=Z$8,1,0),Z9)+IF(ISTEXT(AA$8),IF(AA9=AA$8,1,0),AA9)+IF(ISTEXT(AB$8),IF(AB9=AB$8,1,0),AB9)+IF(ISTEXT(AC$8),IF(AC9=AC$8,1,0),AC9)+IF(ISTEXT(AD$8),IF(AD9=AD$8,1,0),AD9)+IF(ISTEXT(AE$8),IF(AE9=AE$8,1,0),AE9)+IF(ISTEXT(AF$8),IF(AF9=AF$8,1,0),AF9)+IF(ISTEXT(AG$8),IF(AG9=AG$8,1,0),AG9)+IF(ISTEXT(AH$8),IF(AH9=AH$8,1,0),AH9)+IF(ISTEXT(AI$8),IF(AI9=AI$8,1,0),AI9)+IF(ISTEXT(AJ$8),IF(AJ9=AJ$8,1,0),AJ9)+IF(ISTEXT(AJ$8),IF(AJ9=AJ$8,1,0),AJ9)+IF(ISTEXT(AK$8),IF(AK9=AK$8,1,0),AK9)+IF(ISTEXT(AL$8),IF(AL9=AL$8,1,0),AL9)+IF(ISTEXT(AM$8),IF(AM9=AM$8,1,0),AM9)+IF(ISTEXT(AN$8),IF(AN9=AN$8,1,0),AN9)+IF(ISTEXT(AO$8),IF(AO9=AO$8,1,0),AO9)+IF(ISTEXT(AP$8),IF(AP9=AP$8,1,0),AP9)+IF(ISTEXT(AQ$8),IF(AQ9=AQ$8,1,0),AQ9)+IF(ISTEXT(AR$8),IF(AR9=AR$8,1,0),AR9)+AS9+AT9+AU9)</f>
        <v/>
      </c>
      <c r="BF9" s="120" t="str">
        <f t="shared" ref="BF9:BF33" si="15">IF((BE9=""),"",IF(ISNUMBER(BE9),ROUND((BE9/$BE$3),2),BE9))</f>
        <v/>
      </c>
      <c r="BG9" s="120" t="str">
        <f t="shared" ref="BG9:BG33" si="16">IF((BE9=""),"",IF(ISNUMBER(BE9),ROUND((($BL$7*BF9)+$BN$7),2),BE9))</f>
        <v/>
      </c>
      <c r="BH9" s="121" t="str">
        <f t="shared" ref="BH9:BH33" si="17">IF((BE9=""),"",IF(ISNUMBER(BE9),VLOOKUP(BG9,Gradetable,2),""))</f>
        <v/>
      </c>
      <c r="BI9" s="77" t="str">
        <f>IF(Summary!F3="","",Summary!F3)</f>
        <v>Student 1</v>
      </c>
      <c r="BJ9" s="62"/>
      <c r="BK9" s="98"/>
      <c r="BL9" s="98"/>
      <c r="BM9" s="98"/>
      <c r="BN9" s="98"/>
      <c r="BR9" s="35"/>
      <c r="BS9" s="34" t="s">
        <v>92</v>
      </c>
      <c r="BV9" s="50">
        <f>IF($E$3=BV$3,IF(AND(ISTEXT($E$8),$E9=$E$8),1,IF(ISNUMBER($E$8),$E9,0)),0)
+IF($F$3=BV$3,IF(AND(ISTEXT($F$8),$F9=$F$8),1,IF(ISNUMBER($F$8),$F9,0)),0)
+IF($G$3=BV$3,IF(AND(ISTEXT($G$8),$G9=$G$8),1,IF(ISNUMBER($G$8),$G9,0)),0)
+IF($H$3=BV$3,IF(AND(ISTEXT($H$8),$H9=$H$8),1,IF(ISNUMBER($H$8),$H9,0)),0)
+IF($I$3=BV$3,IF(AND(ISTEXT($I$8),$I9=$I$8),1,IF(ISNUMBER($I$8),$I9,0)),0)
+IF($J$3=BV$3,IF(AND(ISTEXT($J$8),$J9=$J$8),1,IF(ISNUMBER($J$8),$J9,0)),0)
+IF($K$3=BV$3,IF(AND(ISTEXT($K$8),$K9=$K$8),1,IF(ISNUMBER($K$8),$K9,0)),0)
+IF($L$3=BV$3,IF(AND(ISTEXT($L$8),$L9=$L$8),1,IF(ISNUMBER($L$8),$L9,0)),0)
+IF($M$3=BV$3,IF(AND(ISTEXT($M$8),$M9=$M$8),1,IF(ISNUMBER($M$8),$M9,0)),0)
+IF($N$3=BV$3,IF(AND(ISTEXT($N$8),$N9=$N$8),1,IF(ISNUMBER($N$8),$N9,0)),0)
+IF($O$3=BV$3,IF(AND(ISTEXT($O$8),$O9=$O$8),1,IF(ISNUMBER($O$8),$O9,0)),0)
+IF($P$3=BV$3,IF(AND(ISTEXT($P$8),$P9=$P$8),1,IF(ISNUMBER($P$8),$P9,0)),0)
+IF($Q$3=BV$3,IF(AND(ISTEXT($Q$8),$Q9=$Q$8),1,IF(ISNUMBER($Q$8),$Q9,0)),0)
+IF($R$3=BV$3,IF(AND(ISTEXT($R$8),$R9=$R$8),1,IF(ISNUMBER($R$8),$R9,0)),0)
+IF($S$3=BV$3,IF(AND(ISTEXT($S$8),$S9=$S$8),1,IF(ISNUMBER($S$8),$S9,0)),0)
+IF($T$3=BV$3,IF(AND(ISTEXT($T$8),$T9=$T$8),1,IF(ISNUMBER($T$8),$T9,0)),0)
+IF($U$3=BV$3,IF(AND(ISTEXT($U$8),$U9=$U$8),1,IF(ISNUMBER($U$8),$U9,0)),0)
+IF($V$3=BV$3,IF(AND(ISTEXT($V$8),$V9=$V$8),1,IF(ISNUMBER($V$8),$V9,0)),0)
+IF($W$3=BV$3,IF(AND(ISTEXT($W$8),$W9=$W$8),1,IF(ISNUMBER($W$8),$W9,0)),0)
+IF($X$3=BV$3,IF(AND(ISTEXT($X$8),$X9=$X$8),1,IF(ISNUMBER($X$8),$X9,0)),0)
+IF($Y$3=BV$3,IF(AND(ISTEXT($Y$8),$Y9=$Y$8),1,IF(ISNUMBER($Y$8),$Y9,0)),0)
+IF($Z$3=BV$3,IF(AND(ISTEXT($Z$8),$Z9=$Z$8),1,IF(ISNUMBER($Z$8),$Z9,0)),0)
+IF($AA$3=BV$3,IF(AND(ISTEXT($AA$8),$AA9=$AA$8),1,IF(ISNUMBER($AA$8),$AA9,0)),0)
+IF($AB$3=BV$3,IF(AND(ISTEXT($AB$8),$AB9=$AB$8),1,IF(ISNUMBER($AB$8),$AB9,0)),0)
+IF($AC$3=BV$3,IF(AND(ISTEXT($AC$8),$AC9=$AC$8),1,IF(ISNUMBER($AC$8),$AC9,0)),0)
+IF($AD$3=BV$3,IF(AND(ISTEXT($AD$8),$AD9=$AD$8),1,IF(ISNUMBER($AD$8),$AD9,0)),0)
+IF($AE$3=BV$3,IF(AND(ISTEXT($AE$8),$AE9=$AE$8),1,IF(ISNUMBER($AE$8),$AE9,0)),0)
+IF($AF$3=BV$3,IF(AND(ISTEXT($AF$8),$AF9=$AF$8),1,IF(ISNUMBER($AF$8),$AF9,0)),0)
+IF($AG$3=BV$3,IF(AND(ISTEXT($AG$8),$AA9=$AG$8),1,IF(ISNUMBER($AG$8),$AG9,0)),0)
+IF($AH$3=BV$3,IF(AND(ISTEXT($AH$8),$AH9=$AH$8),1,IF(ISNUMBER($AH$8),$AH9,0)),0)
+IF($AI$3=BV$3,IF(AND(ISTEXT($AI$8),$AI9=$AI$8),1,IF(ISNUMBER($AI$8),$AI9,0)),0)
+IF($AJ$3=BV$3,IF(AND(ISTEXT($AJ$8),$AJ9=$AJ$8),1,IF(ISNUMBER($AJ$8),$AJ9,0)),0)
+IF($AK$3=BV$3,IF(AND(ISTEXT($AK$8),$AK9=$AK$8),1,IF(ISNUMBER($AK$8),$AK9,0)),0)
+IF($AL$3=BV$3,IF(AND(ISTEXT($AL$8),$AL9=$AL$8),1,IF(ISNUMBER($AL$8),$AL9,0)),0)
+IF($AM$3=BV$3,IF(AND(ISTEXT($AM$8),$AM9=$AM$8),1,IF(ISNUMBER($AM$8),$AM9,0)),0)
+IF($AN$3=BV$3,IF(AND(ISTEXT($AN$8),$AN9=$AN$8),1,IF(ISNUMBER($AN$8),$AN9,0)),0)
+IF($AO$3=BV$3,IF(AND(ISTEXT($AO$8),$AO9=$AO$8),1,IF(ISNUMBER($AO$8),$AO9,0)),0)
+IF($AP$3=BV$3,IF(AND(ISTEXT($AP$8),$AP9=$AP$8),1,IF(ISNUMBER($AP$8),$AP9,0)),0)
+IF($AQ$3=BV$3,IF(AND(ISTEXT($AQ$8),$AQ9=$AQ$8),1,IF(ISNUMBER($AQ$8),$AQ9,0)),0)
+IF($AR$3=BV$3,IF(AND(ISTEXT($AR$8),$AR9=$AR$8),1,IF(ISNUMBER($AR$8),$AR9,0)),0)</f>
        <v>0</v>
      </c>
      <c r="BW9" s="50">
        <f t="shared" ref="BW9:CF24" si="18">IF($E$3=BW$3,IF(AND(ISTEXT($E$8),$E9=$E$8),1,IF(ISNUMBER($E$8),$E9,0)),0)
+IF($F$3=BW$3,IF(AND(ISTEXT($F$8),$F9=$F$8),1,IF(ISNUMBER($F$8),$F9,0)),0)
+IF($G$3=BW$3,IF(AND(ISTEXT($G$8),$G9=$G$8),1,IF(ISNUMBER($G$8),$G9,0)),0)
+IF($H$3=BW$3,IF(AND(ISTEXT($H$8),$H9=$H$8),1,IF(ISNUMBER($H$8),$H9,0)),0)
+IF($I$3=BW$3,IF(AND(ISTEXT($I$8),$I9=$I$8),1,IF(ISNUMBER($I$8),$I9,0)),0)
+IF($J$3=BW$3,IF(AND(ISTEXT($J$8),$J9=$J$8),1,IF(ISNUMBER($J$8),$J9,0)),0)
+IF($K$3=BW$3,IF(AND(ISTEXT($K$8),$K9=$K$8),1,IF(ISNUMBER($K$8),$K9,0)),0)
+IF($L$3=BW$3,IF(AND(ISTEXT($L$8),$L9=$L$8),1,IF(ISNUMBER($L$8),$L9,0)),0)
+IF($M$3=BW$3,IF(AND(ISTEXT($M$8),$M9=$M$8),1,IF(ISNUMBER($M$8),$M9,0)),0)
+IF($N$3=BW$3,IF(AND(ISTEXT($N$8),$N9=$N$8),1,IF(ISNUMBER($N$8),$N9,0)),0)
+IF($O$3=BW$3,IF(AND(ISTEXT($O$8),$O9=$O$8),1,IF(ISNUMBER($O$8),$O9,0)),0)
+IF($P$3=BW$3,IF(AND(ISTEXT($P$8),$P9=$P$8),1,IF(ISNUMBER($P$8),$P9,0)),0)
+IF($Q$3=BW$3,IF(AND(ISTEXT($Q$8),$Q9=$Q$8),1,IF(ISNUMBER($Q$8),$Q9,0)),0)
+IF($R$3=BW$3,IF(AND(ISTEXT($R$8),$R9=$R$8),1,IF(ISNUMBER($R$8),$R9,0)),0)
+IF($S$3=BW$3,IF(AND(ISTEXT($S$8),$S9=$S$8),1,IF(ISNUMBER($S$8),$S9,0)),0)
+IF($T$3=BW$3,IF(AND(ISTEXT($T$8),$T9=$T$8),1,IF(ISNUMBER($T$8),$T9,0)),0)
+IF($U$3=BW$3,IF(AND(ISTEXT($U$8),$U9=$U$8),1,IF(ISNUMBER($U$8),$U9,0)),0)
+IF($V$3=BW$3,IF(AND(ISTEXT($V$8),$V9=$V$8),1,IF(ISNUMBER($V$8),$V9,0)),0)
+IF($W$3=BW$3,IF(AND(ISTEXT($W$8),$W9=$W$8),1,IF(ISNUMBER($W$8),$W9,0)),0)
+IF($X$3=BW$3,IF(AND(ISTEXT($X$8),$X9=$X$8),1,IF(ISNUMBER($X$8),$X9,0)),0)
+IF($Y$3=BW$3,IF(AND(ISTEXT($Y$8),$Y9=$Y$8),1,IF(ISNUMBER($Y$8),$Y9,0)),0)
+IF($Z$3=BW$3,IF(AND(ISTEXT($Z$8),$Z9=$Z$8),1,IF(ISNUMBER($Z$8),$Z9,0)),0)
+IF($AA$3=BW$3,IF(AND(ISTEXT($AA$8),$AA9=$AA$8),1,IF(ISNUMBER($AA$8),$AA9,0)),0)
+IF($AB$3=BW$3,IF(AND(ISTEXT($AB$8),$AB9=$AB$8),1,IF(ISNUMBER($AB$8),$AB9,0)),0)
+IF($AC$3=BW$3,IF(AND(ISTEXT($AC$8),$AC9=$AC$8),1,IF(ISNUMBER($AC$8),$AC9,0)),0)
+IF($AD$3=BW$3,IF(AND(ISTEXT($AD$8),$AD9=$AD$8),1,IF(ISNUMBER($AD$8),$AD9,0)),0)
+IF($AE$3=BW$3,IF(AND(ISTEXT($AE$8),$AE9=$AE$8),1,IF(ISNUMBER($AE$8),$AE9,0)),0)
+IF($AF$3=BW$3,IF(AND(ISTEXT($AF$8),$AF9=$AF$8),1,IF(ISNUMBER($AF$8),$AF9,0)),0)
+IF($AG$3=BW$3,IF(AND(ISTEXT($AG$8),$AA9=$AG$8),1,IF(ISNUMBER($AG$8),$AG9,0)),0)
+IF($AH$3=BW$3,IF(AND(ISTEXT($AH$8),$AH9=$AH$8),1,IF(ISNUMBER($AH$8),$AH9,0)),0)
+IF($AI$3=BW$3,IF(AND(ISTEXT($AI$8),$AI9=$AI$8),1,IF(ISNUMBER($AI$8),$AI9,0)),0)
+IF($AJ$3=BW$3,IF(AND(ISTEXT($AJ$8),$AJ9=$AJ$8),1,IF(ISNUMBER($AJ$8),$AJ9,0)),0)
+IF($AK$3=BW$3,IF(AND(ISTEXT($AK$8),$AK9=$AK$8),1,IF(ISNUMBER($AK$8),$AK9,0)),0)
+IF($AL$3=BW$3,IF(AND(ISTEXT($AL$8),$AL9=$AL$8),1,IF(ISNUMBER($AL$8),$AL9,0)),0)
+IF($AM$3=BW$3,IF(AND(ISTEXT($AM$8),$AM9=$AM$8),1,IF(ISNUMBER($AM$8),$AM9,0)),0)
+IF($AN$3=BW$3,IF(AND(ISTEXT($AN$8),$AN9=$AN$8),1,IF(ISNUMBER($AN$8),$AN9,0)),0)
+IF($AO$3=BW$3,IF(AND(ISTEXT($AO$8),$AO9=$AO$8),1,IF(ISNUMBER($AO$8),$AO9,0)),0)
+IF($AP$3=BW$3,IF(AND(ISTEXT($AP$8),$AP9=$AP$8),1,IF(ISNUMBER($AP$8),$AP9,0)),0)
+IF($AQ$3=BW$3,IF(AND(ISTEXT($AQ$8),$AQ9=$AQ$8),1,IF(ISNUMBER($AQ$8),$AQ9,0)),0)
+IF($AR$3=BW$3,IF(AND(ISTEXT($AR$8),$AR9=$AR$8),1,IF(ISNUMBER($AR$8),$AR9,0)),0)</f>
        <v>0</v>
      </c>
      <c r="BX9" s="50">
        <f t="shared" si="18"/>
        <v>0</v>
      </c>
      <c r="BY9" s="50">
        <f t="shared" si="18"/>
        <v>0</v>
      </c>
      <c r="BZ9" s="50">
        <f t="shared" si="18"/>
        <v>0</v>
      </c>
      <c r="CA9" s="50">
        <f t="shared" si="18"/>
        <v>0</v>
      </c>
      <c r="CB9" s="50">
        <f t="shared" si="18"/>
        <v>0</v>
      </c>
      <c r="CC9" s="50">
        <f t="shared" si="18"/>
        <v>0</v>
      </c>
      <c r="CD9" s="50">
        <f>IF($E$3=CD$3,IF(AND(ISTEXT($E$8),$E9=$E$8),1,IF(ISNUMBER($E$8),$E9,0)),0)
+IF($F$3=CD$3,IF(AND(ISTEXT($F$8),$F9=$F$8),1,IF(ISNUMBER($F$8),$F9,0)),0)
+IF($G$3=CD$3,IF(AND(ISTEXT($G$8),$G9=$G$8),1,IF(ISNUMBER($G$8),$G9,0)),0)
+IF($H$3=CD$3,IF(AND(ISTEXT($H$8),$H9=$H$8),1,IF(ISNUMBER($H$8),$H9,0)),0)
+IF($I$3=CD$3,IF(AND(ISTEXT($I$8),$I9=$I$8),1,IF(ISNUMBER($I$8),$I9,0)),0)
+IF($J$3=CD$3,IF(AND(ISTEXT($J$8),$J9=$J$8),1,IF(ISNUMBER($J$8),$J9,0)),0)
+IF($K$3=CD$3,IF(AND(ISTEXT($K$8),$K9=$K$8),1,IF(ISNUMBER($K$8),$K9,0)),0)
+IF($L$3=CD$3,IF(AND(ISTEXT($L$8),$L9=$L$8),1,IF(ISNUMBER($L$8),$L9,0)),0)
+IF($M$3=CD$3,IF(AND(ISTEXT($M$8),$M9=$M$8),1,IF(ISNUMBER($M$8),$M9,0)),0)
+IF($N$3=CD$3,IF(AND(ISTEXT($N$8),$N9=$N$8),1,IF(ISNUMBER($N$8),$N9,0)),0)
+IF($O$3=CD$3,IF(AND(ISTEXT($O$8),$O9=$O$8),1,IF(ISNUMBER($O$8),$O9,0)),0)
+IF($P$3=CD$3,IF(AND(ISTEXT($P$8),$P9=$P$8),1,IF(ISNUMBER($P$8),$P9,0)),0)
+IF($Q$3=CD$3,IF(AND(ISTEXT($Q$8),$Q9=$Q$8),1,IF(ISNUMBER($Q$8),$Q9,0)),0)
+IF($R$3=CD$3,IF(AND(ISTEXT($R$8),$R9=$R$8),1,IF(ISNUMBER($R$8),$R9,0)),0)
+IF($S$3=CD$3,IF(AND(ISTEXT($S$8),$S9=$S$8),1,IF(ISNUMBER($S$8),$S9,0)),0)
+IF($T$3=CD$3,IF(AND(ISTEXT($T$8),$T9=$T$8),1,IF(ISNUMBER($T$8),$T9,0)),0)
+IF($U$3=CD$3,IF(AND(ISTEXT($U$8),$U9=$U$8),1,IF(ISNUMBER($U$8),$U9,0)),0)
+IF($V$3=CD$3,IF(AND(ISTEXT($V$8),$V9=$V$8),1,IF(ISNUMBER($V$8),$V9,0)),0)
+IF($W$3=CD$3,IF(AND(ISTEXT($W$8),$W9=$W$8),1,IF(ISNUMBER($W$8),$W9,0)),0)
+IF($X$3=CD$3,IF(AND(ISTEXT($X$8),$X9=$X$8),1,IF(ISNUMBER($X$8),$X9,0)),0)
+IF($Y$3=CD$3,IF(AND(ISTEXT($Y$8),$Y9=$Y$8),1,IF(ISNUMBER($Y$8),$Y9,0)),0)
+IF($Z$3=CD$3,IF(AND(ISTEXT($Z$8),$Z9=$Z$8),1,IF(ISNUMBER($Z$8),$Z9,0)),0)
+IF($AA$3=CD$3,IF(AND(ISTEXT($AA$8),$AA9=$AA$8),1,IF(ISNUMBER($AA$8),$AA9,0)),0)
+IF($AB$3=CD$3,IF(AND(ISTEXT($AB$8),$AB9=$AB$8),1,IF(ISNUMBER($AB$8),$AB9,0)),0)
+IF($AC$3=CD$3,IF(AND(ISTEXT($AC$8),$AC9=$AC$8),1,IF(ISNUMBER($AC$8),$AC9,0)),0)
+IF($AD$3=CD$3,IF(AND(ISTEXT($AD$8),$AD9=$AD$8),1,IF(ISNUMBER($AD$8),$AD9,0)),0)
+IF($AE$3=CD$3,IF(AND(ISTEXT($AE$8),$AE9=$AE$8),1,IF(ISNUMBER($AE$8),$AE9,0)),0)
+IF($AF$3=CD$3,IF(AND(ISTEXT($AF$8),$AF9=$AF$8),1,IF(ISNUMBER($AF$8),$AF9,0)),0)
+IF($AG$3=CD$3,IF(AND(ISTEXT($AG$8),$AA9=$AG$8),1,IF(ISNUMBER($AG$8),$AG9,0)),0)
+IF($AH$3=CD$3,IF(AND(ISTEXT($AH$8),$AH9=$AH$8),1,IF(ISNUMBER($AH$8),$AH9,0)),0)
+IF($AI$3=CD$3,IF(AND(ISTEXT($AI$8),$AI9=$AI$8),1,IF(ISNUMBER($AI$8),$AI9,0)),0)
+IF($AJ$3=CD$3,IF(AND(ISTEXT($AJ$8),$AJ9=$AJ$8),1,IF(ISNUMBER($AJ$8),$AJ9,0)),0)
+IF($AK$3=CD$3,IF(AND(ISTEXT($AK$8),$AK9=$AK$8),1,IF(ISNUMBER($AK$8),$AK9,0)),0)
+IF($AL$3=CD$3,IF(AND(ISTEXT($AL$8),$AL9=$AL$8),1,IF(ISNUMBER($AL$8),$AL9,0)),0)
+IF($AM$3=CD$3,IF(AND(ISTEXT($AM$8),$AM9=$AM$8),1,IF(ISNUMBER($AM$8),$AM9,0)),0)
+IF($AN$3=CD$3,IF(AND(ISTEXT($AN$8),$AN9=$AN$8),1,IF(ISNUMBER($AN$8),$AN9,0)),0)
+IF($AO$3=CD$3,IF(AND(ISTEXT($AO$8),$AO9=$AO$8),1,IF(ISNUMBER($AO$8),$AO9,0)),0)
+IF($AP$3=CD$3,IF(AND(ISTEXT($AP$8),$AP9=$AP$8),1,IF(ISNUMBER($AP$8),$AP9,0)),0)
+IF($AQ$3=CD$3,IF(AND(ISTEXT($AQ$8),$AQ9=$AQ$8),1,IF(ISNUMBER($AQ$8),$AQ9,0)),0)
+IF($AR$3=CD$3,IF(AND(ISTEXT($AR$8),$AR9=$AR$8),1,IF(ISNUMBER($AR$8),$AR9,0)),0)</f>
        <v>0</v>
      </c>
      <c r="CE9" s="50">
        <f t="shared" si="18"/>
        <v>0</v>
      </c>
      <c r="CF9" s="50">
        <f t="shared" si="18"/>
        <v>0</v>
      </c>
      <c r="CH9" s="55">
        <f t="shared" ref="CH9:CO27" si="19">ROUND(BV9/BV$4,2)</f>
        <v>0</v>
      </c>
      <c r="CI9" s="55">
        <f t="shared" si="19"/>
        <v>0</v>
      </c>
      <c r="CJ9" s="55">
        <f t="shared" si="19"/>
        <v>0</v>
      </c>
      <c r="CK9" s="55">
        <f t="shared" si="19"/>
        <v>0</v>
      </c>
      <c r="CL9" s="55">
        <f t="shared" si="19"/>
        <v>0</v>
      </c>
      <c r="CM9" s="55">
        <f t="shared" si="19"/>
        <v>0</v>
      </c>
      <c r="CN9" s="55">
        <f t="shared" si="19"/>
        <v>0</v>
      </c>
      <c r="CO9" s="55">
        <f t="shared" si="19"/>
        <v>0</v>
      </c>
      <c r="CT9" s="51" t="str">
        <f>IF(CH9&lt;$CT$3,"•"," ")</f>
        <v>•</v>
      </c>
      <c r="CU9" s="52" t="str">
        <f>IF(AND(CH9&gt;=$CT$3,CH9&lt;$CT$4),"•"," ")</f>
        <v xml:space="preserve"> </v>
      </c>
      <c r="CV9" s="52" t="str">
        <f>IF(AND(CH9&gt;=$CT$4,CH9&lt;$CT$5),"•"," ")</f>
        <v xml:space="preserve"> </v>
      </c>
      <c r="CW9" s="53" t="str">
        <f>IF(CH9&gt;=$CT$5,"•"," ")</f>
        <v xml:space="preserve"> </v>
      </c>
      <c r="CX9" s="51" t="str">
        <f>IF(CI9&lt;$CT$3,"•"," ")</f>
        <v>•</v>
      </c>
      <c r="CY9" s="52" t="str">
        <f>IF(AND(CI9&gt;=$CT$3,CI9&lt;$CT$4),"•"," ")</f>
        <v xml:space="preserve"> </v>
      </c>
      <c r="CZ9" s="52" t="str">
        <f>IF(AND(CI9&gt;=$CT$4,CI9&lt;$CT$5),"•"," ")</f>
        <v xml:space="preserve"> </v>
      </c>
      <c r="DA9" s="53" t="str">
        <f>IF(CI9&gt;=$CT$5,"•"," ")</f>
        <v xml:space="preserve"> </v>
      </c>
      <c r="DB9" s="52" t="str">
        <f>IF(CJ9&lt;$CT$3,"•"," ")</f>
        <v>•</v>
      </c>
      <c r="DC9" s="52" t="str">
        <f>IF(AND(CJ9&gt;=$CT$3,CJ9&lt;$CT$4),"•"," ")</f>
        <v xml:space="preserve"> </v>
      </c>
      <c r="DD9" s="52" t="str">
        <f>IF(AND(CJ9&gt;=$CT$4,CJ9&lt;$CT$5),"•"," ")</f>
        <v xml:space="preserve"> </v>
      </c>
      <c r="DE9" s="53" t="str">
        <f>IF(CJ9&gt;=$CT$5,"•"," ")</f>
        <v xml:space="preserve"> </v>
      </c>
      <c r="DF9" s="51" t="str">
        <f>IF(CK9&lt;$CT$3,"•"," ")</f>
        <v>•</v>
      </c>
      <c r="DG9" s="52" t="str">
        <f>IF(AND(CK9&gt;=$CT$3,CK9&lt;$CT$4),"•"," ")</f>
        <v xml:space="preserve"> </v>
      </c>
      <c r="DH9" s="52" t="str">
        <f>IF(AND(CK9&gt;=$CT$4,CK9&lt;$CT$5),"•"," ")</f>
        <v xml:space="preserve"> </v>
      </c>
      <c r="DI9" s="53" t="str">
        <f>IF(CK9&gt;=$CT$5,"•"," ")</f>
        <v xml:space="preserve"> </v>
      </c>
      <c r="DJ9" s="51" t="str">
        <f>IF(CL9&lt;$CT$3,"•"," ")</f>
        <v>•</v>
      </c>
      <c r="DK9" s="52" t="str">
        <f>IF(AND(CL9&gt;=$CT$3,CL9&lt;$CT$4),"•"," ")</f>
        <v xml:space="preserve"> </v>
      </c>
      <c r="DL9" s="52" t="str">
        <f>IF(AND(CL9&gt;=$CT$4,CL9&lt;$CT$5),"•"," ")</f>
        <v xml:space="preserve"> </v>
      </c>
      <c r="DM9" s="53" t="str">
        <f>IF(CL9&gt;=$CT$5,"•"," ")</f>
        <v xml:space="preserve"> </v>
      </c>
      <c r="DN9" s="52" t="str">
        <f>IF(CM9&lt;$CT$3,"•"," ")</f>
        <v>•</v>
      </c>
      <c r="DO9" s="52" t="str">
        <f>IF(AND(CM9&gt;=$CT$3,CM9&lt;$CT$4),"•"," ")</f>
        <v xml:space="preserve"> </v>
      </c>
      <c r="DP9" s="52" t="str">
        <f>IF(AND(CM9&gt;=$CT$4,CM9&lt;$CT$5),"•"," ")</f>
        <v xml:space="preserve"> </v>
      </c>
      <c r="DQ9" s="53" t="str">
        <f>IF(CM9&gt;=$CT$5,"•"," ")</f>
        <v xml:space="preserve"> </v>
      </c>
      <c r="DR9" s="52" t="str">
        <f>IF(CN9&lt;$CT$3,"•"," ")</f>
        <v>•</v>
      </c>
      <c r="DS9" s="52" t="str">
        <f>IF(AND(CN9&gt;=$CT$3,CN9&lt;$CT$4),"•"," ")</f>
        <v xml:space="preserve"> </v>
      </c>
      <c r="DT9" s="52" t="str">
        <f>IF(AND(CN9&gt;=$CT$4,CN9&lt;$CT$5),"•"," ")</f>
        <v xml:space="preserve"> </v>
      </c>
      <c r="DU9" s="53" t="str">
        <f>IF(CN9&gt;=$CT$5,"•"," ")</f>
        <v xml:space="preserve"> </v>
      </c>
      <c r="DV9" s="52" t="str">
        <f>IF(CO9&lt;$CT$3,"•"," ")</f>
        <v>•</v>
      </c>
      <c r="DW9" s="52" t="str">
        <f>IF(AND(CO9&gt;=$CT$3,CO9&lt;$CT$4),"•"," ")</f>
        <v xml:space="preserve"> </v>
      </c>
      <c r="DX9" s="52" t="str">
        <f>IF(AND(CO9&gt;=$CT$4,CO9&lt;$CT$5),"•"," ")</f>
        <v xml:space="preserve"> </v>
      </c>
      <c r="DY9" s="53" t="str">
        <f>IF(CO9&gt;=$CT$5,"•"," ")</f>
        <v xml:space="preserve"> </v>
      </c>
      <c r="DZ9" s="52" t="str">
        <f>IF(CP9&lt;$CT$3,"•"," ")</f>
        <v>•</v>
      </c>
      <c r="EA9" s="52" t="str">
        <f>IF(AND(CP9&gt;=$CT$3,CP9&lt;$CT$4),"•"," ")</f>
        <v xml:space="preserve"> </v>
      </c>
      <c r="EB9" s="52" t="str">
        <f>IF(AND(CP9&gt;=$CT$4,CP9&lt;$CT$5),"•"," ")</f>
        <v xml:space="preserve"> </v>
      </c>
      <c r="EC9" s="53" t="str">
        <f>IF(CP9&gt;=$CT$5,"•"," ")</f>
        <v xml:space="preserve"> </v>
      </c>
      <c r="ED9" s="52" t="str">
        <f>IF(CQ9&lt;$CT$3,"•"," ")</f>
        <v>•</v>
      </c>
      <c r="EE9" s="52" t="str">
        <f>IF(AND(CQ9&gt;=$CT$3,CQ9&lt;$CT$4),"•"," ")</f>
        <v xml:space="preserve"> </v>
      </c>
      <c r="EF9" s="52" t="str">
        <f>IF(AND(CQ9&gt;=$CT$4,CQ9&lt;$CT$5),"•"," ")</f>
        <v xml:space="preserve"> </v>
      </c>
      <c r="EG9" s="53" t="str">
        <f>IF(CQ9&gt;=$CT$5,"•"," ")</f>
        <v xml:space="preserve"> </v>
      </c>
      <c r="EH9" s="52" t="str">
        <f>IF(CR9&lt;$CT$3,"•"," ")</f>
        <v>•</v>
      </c>
      <c r="EI9" s="52" t="str">
        <f>IF(AND(CR9&gt;=$CT$3,CR9&lt;$CT$4),"•"," ")</f>
        <v xml:space="preserve"> </v>
      </c>
      <c r="EJ9" s="52" t="str">
        <f>IF(AND(CR9&gt;=$CT$4,CR9&lt;$CT$5),"•"," ")</f>
        <v xml:space="preserve"> </v>
      </c>
      <c r="EK9" s="53" t="str">
        <f>IF(CR9&gt;=$CT$5,"•"," ")</f>
        <v xml:space="preserve"> </v>
      </c>
      <c r="EL9" s="48"/>
      <c r="EM9" s="48"/>
    </row>
    <row r="10" spans="1:143" ht="12.75" customHeight="1" x14ac:dyDescent="0.2">
      <c r="A10" s="121" t="str">
        <f>IF(Summary!B4="","",Summary!B4)</f>
        <v>ROL</v>
      </c>
      <c r="B10" s="121" t="str">
        <f>IF(Summary!C4="","",Summary!C4)</f>
        <v>10SPH02</v>
      </c>
      <c r="C10" s="121" t="str">
        <f>IF(Summary!D4="","",Summary!D4)</f>
        <v>STU0002</v>
      </c>
      <c r="D10" s="136" t="str">
        <f>IF(Summary!E4="","",Summary!E4)</f>
        <v>Student 2</v>
      </c>
      <c r="E10" s="137"/>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48">
        <f t="shared" ref="AV10:AV33" si="20">$BE$3</f>
        <v>27</v>
      </c>
      <c r="AW10" s="80"/>
      <c r="AX10" s="91" t="e">
        <f t="shared" si="14"/>
        <v>#N/A</v>
      </c>
      <c r="AY10" s="92" t="str">
        <f t="shared" ref="AY10:AY33" si="21">IF(ISBLANK(E10),"",IF(E10=E$8,AY$54&amp;"
",AZ$54&amp;"
"))&amp;IF(ISBLANK(F10),"",IF(F10=F$8,AY$55&amp;"
",AZ$55&amp;"
"))&amp;IF(ISBLANK(G10),"",IF(G10=G$8,AY$56&amp;"
",AZ$56&amp;"
"))&amp;IF(ISBLANK(H10),"",IF(H10=H$8,AY$57&amp;"
",AZ$57&amp;"
"))&amp;IF(ISBLANK(I10),"",IF(I10=I$8,AY$58&amp;"
",AZ$58&amp;"
"))&amp;IF(ISBLANK(J10),"",IF(J10=J$8,AY$59&amp;"
",AZ$59&amp;"
"))&amp;IF(ISBLANK(K10),"",IF(K10=K$8,AY$60&amp;"
",AZ$60&amp;"
"))&amp;IF(ISBLANK(L10),"",IF(L10=L$8,AY$61&amp;"
",AZ$61&amp;"
"))&amp;IF(ISBLANK(M10),"",IF(M10=M$8,AY$62&amp;"
",AZ$62&amp;"
"))&amp;IF(ISBLANK(N10),"",IF(N10=N$8,AY$63&amp;"
",AZ$63&amp;"
"))&amp;IF(ISBLANK(O10),"",IF(O10=O$8,AY$64&amp;"
",AZ$64&amp;"
"))&amp;IF(ISBLANK(P10),"",IF(P10=P$8,AY$65&amp;"
",AZ$65&amp;"
"))&amp;IF(ISBLANK(Q10),"",IF(Q10=Q$8,AY$66&amp;"
",AZ$66&amp;"
"))&amp;IF(ISBLANK(R10),"",IF(R10=R$8,AY$67&amp;"
",AZ$67&amp;"
"))&amp;IF(ISBLANK(S10),"",IF(S10=S$8,AY$68&amp;"
",AZ$68&amp;"
"))&amp;IF(ISBLANK(T10),"",IF(T10=T$8,AY$69&amp;"
",AZ$69&amp;"
"))&amp;IF(ISBLANK(U10),"",IF(U10=U$8,AY$70&amp;"
",AZ$70&amp;"
"))&amp;IF(ISBLANK(V10),"",IF(V10=V$8,AY$71&amp;"
",AZ$71&amp;"
"))&amp;IF(ISBLANK(W10),"",IF(W10=W$8,AY$72&amp;"
",AZ$72&amp;"
"))&amp;IF(ISBLANK(X10),"",IF(X10=X$8,AY$73&amp;"
",AZ$73&amp;"
"))&amp;IF(ISBLANK(Y10),"",IF(Y10=Y$8,AY$74&amp;"
",AZ$74&amp;"
"))&amp;IF(ISBLANK(Z10),"",IF(Z10=Z$8,AY$75&amp;"
",AZ$75&amp;"
"))&amp;IF(ISBLANK(AA10),"",IF(AA10=AA$8,AY$76&amp;"
",AZ$76&amp;"
"))&amp;IF(ISBLANK(AB10),"",IF(AB10=AB$8,AY$77&amp;"
",AZ$77&amp;"
"))&amp;IF(ISBLANK(AC10),"",IF(AC10=AC$8,AY$78&amp;"
",AZ$78&amp;"
"))&amp;IF(ISBLANK(AD10),"",IF(AD10=AD$8,AY$79&amp;"
",AZ$79&amp;"
"))&amp;IF(ISBLANK(AE10),"",IF(AE10=AE$8,AY$80&amp;"
",AZ$80&amp;"
"))&amp;IF(ISBLANK(AF10),"",IF(AF10=AF$8,AY$81&amp;"
",AZ$81&amp;"
"))&amp;IF(ISBLANK(AG10),"",IF(AG10=AG$8,AY$82&amp;"
",AZ$82&amp;"
"))&amp;IF(ISBLANK(AH10),"",IF(AH10=AH$8,AY$83&amp;"
",AZ$83&amp;"
"))&amp;IF(ISBLANK(AI10),"",IF(AI10=AI$8,AY$84&amp;"
",AZ$84&amp;"
"))&amp;IF(ISBLANK(AJ10),"",IF(AJ10=AJ$8,AY$85&amp;"
",AZ$85&amp;"
"))&amp;IF(ISBLANK(AK10),"",IF(AK10=AK$8,AY$86&amp;"
",AZ$86&amp;"
"))&amp;IF(ISBLANK(AL10),"",IF(AL10=AL$8,AY$87&amp;"
",AZ$87&amp;"
"))&amp;IF(ISBLANK(AM10),"",IF(AM10=AM$8,AY$88&amp;"
",AZ$88&amp;"
"))&amp;IF(ISBLANK(AN10),"",IF(AN10=AN$8,AY$89&amp;"
",AZ$89&amp;"
"))&amp;IF(ISBLANK(AO10),"",IF(AO10=AO$8,AY$90&amp;"
",AZ$90&amp;"
"))&amp;IF(ISBLANK(AP10),"",IF(AP10=AP$8,AY$91&amp;"
",AZ$91&amp;"
"))&amp;IF(ISBLANK(AQ10),"",IF(AQ10=AQ$8,AY$92&amp;"
",AZ$92&amp;"
"))&amp;IF(ISBLANK(AR10),"",IF(AR10=AR$8,AY$93&amp;"
",AZ$93&amp;"
"))</f>
        <v/>
      </c>
      <c r="AZ10" s="83"/>
      <c r="BA10" s="89"/>
      <c r="BB10" s="64" t="e">
        <f>LOOKUP(BG10,Grading!$A$16:$A$22,Grading!$E$16:$E$22)</f>
        <v>#N/A</v>
      </c>
      <c r="BC10" s="65" t="str">
        <f>IF(BA10="none required",Grading!$A$27,Grading!$A$26)</f>
        <v xml:space="preserve">Please review the solutions thoroughly, complete any re-do questions (details below) and show these to me within the next week. Please let me know if you have any questions. </v>
      </c>
      <c r="BD10" s="61"/>
      <c r="BE10" s="138" t="str">
        <f t="shared" ref="BE10:BE36" si="22">IF((E10=""),"",IF(ISTEXT(E$8),IF(E10=E$8,1,0),E10)+IF(ISTEXT(F$8),IF(F10=F$8,1,0),F10)+IF(ISTEXT(G$8),IF(G10=G$8,1,0),G10)+IF(ISTEXT(H$8),IF(H10=H$8,1,0),H10)+IF(ISTEXT(I$8),IF(I10=I$8,1,0),I10)+IF(ISTEXT(J$8),IF(J10=J$8,1,0),J10)+IF(ISTEXT(K$8),IF(K10=K$8,1,0),K10)+IF(ISTEXT(L$8),IF(L10=L$8,1,0),L10)+IF(ISTEXT(M$8),IF(M10=M$8,1,0),M10)+IF(ISTEXT(N$8),IF(N10=N$8,1,0),N10)+IF(ISTEXT(O$8),IF(O10=O$8,1,0),O10)+IF(ISTEXT(P$8),IF(P10=P$8,1,0),P10)+IF(ISTEXT(Q$8),IF(Q10=Q$8,1,0),Q10)+IF(ISTEXT(R$8),IF(R10=R$8,1,0),R10)+IF(ISTEXT(S$8),IF(S10=S$8,1,0),S10)+IF(ISTEXT(T$8),IF(T10=T$8,1,0),T10)+IF(ISTEXT(U$8),IF(U10=U$8,1,0),U10)+IF(ISTEXT(V$8),IF(V10=V$8,1,0),V10)+IF(ISTEXT(W$8),IF(W10=W$8,1,0),W10)+IF(ISTEXT(X$8),IF(X10=X$8,1,0),X10)+IF(ISTEXT(Y$8),IF(Y10=Y$8,1,0),Y10)+IF(ISTEXT(Z$8),IF(Z10=Z$8,1,0),Z10)+IF(ISTEXT(AA$8),IF(AA10=AA$8,1,0),AA10)+IF(ISTEXT(AB$8),IF(AB10=AB$8,1,0),AB10)+IF(ISTEXT(AC$8),IF(AC10=AC$8,1,0),AC10)+IF(ISTEXT(AD$8),IF(AD10=AD$8,1,0),AD10)+IF(ISTEXT(AE$8),IF(AE10=AE$8,1,0),AE10)+IF(ISTEXT(AF$8),IF(AF10=AF$8,1,0),AF10)+IF(ISTEXT(AG$8),IF(AG10=AG$8,1,0),AG10)+IF(ISTEXT(AH$8),IF(AH10=AH$8,1,0),AH10)+IF(ISTEXT(AI$8),IF(AI10=AI$8,1,0),AI10)+IF(ISTEXT(AJ$8),IF(AJ10=AJ$8,1,0),AJ10)+IF(ISTEXT(AJ$8),IF(AJ10=AJ$8,1,0),AJ10)+IF(ISTEXT(AK$8),IF(AK10=AK$8,1,0),AK10)+IF(ISTEXT(AL$8),IF(AL10=AL$8,1,0),AL10)+IF(ISTEXT(AM$8),IF(AM10=AM$8,1,0),AM10)+IF(ISTEXT(AN$8),IF(AN10=AN$8,1,0),AN10)+IF(ISTEXT(AO$8),IF(AO10=AO$8,1,0),AO10)+IF(ISTEXT(AP$8),IF(AP10=AP$8,1,0),AP10)+IF(ISTEXT(AQ$8),IF(AQ10=AQ$8,1,0),AQ10)+IF(ISTEXT(AR$8),IF(AR10=AR$8,1,0),AR10)+AS10+AT10+AU10)</f>
        <v/>
      </c>
      <c r="BF10" s="120" t="str">
        <f t="shared" si="15"/>
        <v/>
      </c>
      <c r="BG10" s="120" t="str">
        <f t="shared" si="16"/>
        <v/>
      </c>
      <c r="BH10" s="121" t="str">
        <f t="shared" si="17"/>
        <v/>
      </c>
      <c r="BI10" s="77" t="str">
        <f>IF(Summary!F4="","",Summary!F4)</f>
        <v>Student 2</v>
      </c>
      <c r="BJ10" s="62"/>
      <c r="BK10" s="98" t="s">
        <v>60</v>
      </c>
      <c r="BL10" s="139">
        <f>MIN(BF9:BF27)</f>
        <v>0</v>
      </c>
      <c r="BM10" s="98"/>
      <c r="BN10" s="98"/>
      <c r="BR10" s="35"/>
      <c r="BS10" s="34" t="s">
        <v>92</v>
      </c>
      <c r="BV10" s="50">
        <f t="shared" ref="BV10:CF33" si="23">IF($E$3=BV$3,IF(AND(ISTEXT($E$8),$E10=$E$8),1,IF(ISNUMBER($E$8),$E10,0)),0)
+IF($F$3=BV$3,IF(AND(ISTEXT($F$8),$F10=$F$8),1,IF(ISNUMBER($F$8),$F10,0)),0)
+IF($G$3=BV$3,IF(AND(ISTEXT($G$8),$G10=$G$8),1,IF(ISNUMBER($G$8),$G10,0)),0)
+IF($H$3=BV$3,IF(AND(ISTEXT($H$8),$H10=$H$8),1,IF(ISNUMBER($H$8),$H10,0)),0)
+IF($I$3=BV$3,IF(AND(ISTEXT($I$8),$I10=$I$8),1,IF(ISNUMBER($I$8),$I10,0)),0)
+IF($J$3=BV$3,IF(AND(ISTEXT($J$8),$J10=$J$8),1,IF(ISNUMBER($J$8),$J10,0)),0)
+IF($K$3=BV$3,IF(AND(ISTEXT($K$8),$K10=$K$8),1,IF(ISNUMBER($K$8),$K10,0)),0)
+IF($L$3=BV$3,IF(AND(ISTEXT($L$8),$L10=$L$8),1,IF(ISNUMBER($L$8),$L10,0)),0)
+IF($M$3=BV$3,IF(AND(ISTEXT($M$8),$M10=$M$8),1,IF(ISNUMBER($M$8),$M10,0)),0)
+IF($N$3=BV$3,IF(AND(ISTEXT($N$8),$N10=$N$8),1,IF(ISNUMBER($N$8),$N10,0)),0)
+IF($O$3=BV$3,IF(AND(ISTEXT($O$8),$O10=$O$8),1,IF(ISNUMBER($O$8),$O10,0)),0)
+IF($P$3=BV$3,IF(AND(ISTEXT($P$8),$P10=$P$8),1,IF(ISNUMBER($P$8),$P10,0)),0)
+IF($Q$3=BV$3,IF(AND(ISTEXT($Q$8),$Q10=$Q$8),1,IF(ISNUMBER($Q$8),$Q10,0)),0)
+IF($R$3=BV$3,IF(AND(ISTEXT($R$8),$R10=$R$8),1,IF(ISNUMBER($R$8),$R10,0)),0)
+IF($S$3=BV$3,IF(AND(ISTEXT($S$8),$S10=$S$8),1,IF(ISNUMBER($S$8),$S10,0)),0)
+IF($T$3=BV$3,IF(AND(ISTEXT($T$8),$T10=$T$8),1,IF(ISNUMBER($T$8),$T10,0)),0)
+IF($U$3=BV$3,IF(AND(ISTEXT($U$8),$U10=$U$8),1,IF(ISNUMBER($U$8),$U10,0)),0)
+IF($V$3=BV$3,IF(AND(ISTEXT($V$8),$V10=$V$8),1,IF(ISNUMBER($V$8),$V10,0)),0)
+IF($W$3=BV$3,IF(AND(ISTEXT($W$8),$W10=$W$8),1,IF(ISNUMBER($W$8),$W10,0)),0)
+IF($X$3=BV$3,IF(AND(ISTEXT($X$8),$X10=$X$8),1,IF(ISNUMBER($X$8),$X10,0)),0)
+IF($Y$3=BV$3,IF(AND(ISTEXT($Y$8),$Y10=$Y$8),1,IF(ISNUMBER($Y$8),$Y10,0)),0)
+IF($Z$3=BV$3,IF(AND(ISTEXT($Z$8),$Z10=$Z$8),1,IF(ISNUMBER($Z$8),$Z10,0)),0)
+IF($AA$3=BV$3,IF(AND(ISTEXT($AA$8),$AA10=$AA$8),1,IF(ISNUMBER($AA$8),$AA10,0)),0)
+IF($AB$3=BV$3,IF(AND(ISTEXT($AB$8),$AB10=$AB$8),1,IF(ISNUMBER($AB$8),$AB10,0)),0)
+IF($AC$3=BV$3,IF(AND(ISTEXT($AC$8),$AC10=$AC$8),1,IF(ISNUMBER($AC$8),$AC10,0)),0)
+IF($AD$3=BV$3,IF(AND(ISTEXT($AD$8),$AD10=$AD$8),1,IF(ISNUMBER($AD$8),$AD10,0)),0)
+IF($AE$3=BV$3,IF(AND(ISTEXT($AE$8),$AE10=$AE$8),1,IF(ISNUMBER($AE$8),$AE10,0)),0)
+IF($AF$3=BV$3,IF(AND(ISTEXT($AF$8),$AF10=$AF$8),1,IF(ISNUMBER($AF$8),$AF10,0)),0)
+IF($AG$3=BV$3,IF(AND(ISTEXT($AG$8),$AA10=$AG$8),1,IF(ISNUMBER($AG$8),$AG10,0)),0)
+IF($AH$3=BV$3,IF(AND(ISTEXT($AH$8),$AH10=$AH$8),1,IF(ISNUMBER($AH$8),$AH10,0)),0)
+IF($AI$3=BV$3,IF(AND(ISTEXT($AI$8),$AI10=$AI$8),1,IF(ISNUMBER($AI$8),$AI10,0)),0)
+IF($AJ$3=BV$3,IF(AND(ISTEXT($AJ$8),$AJ10=$AJ$8),1,IF(ISNUMBER($AJ$8),$AJ10,0)),0)
+IF($AK$3=BV$3,IF(AND(ISTEXT($AK$8),$AK10=$AK$8),1,IF(ISNUMBER($AK$8),$AK10,0)),0)
+IF($AL$3=BV$3,IF(AND(ISTEXT($AL$8),$AL10=$AL$8),1,IF(ISNUMBER($AL$8),$AL10,0)),0)
+IF($AM$3=BV$3,IF(AND(ISTEXT($AM$8),$AM10=$AM$8),1,IF(ISNUMBER($AM$8),$AM10,0)),0)
+IF($AN$3=BV$3,IF(AND(ISTEXT($AN$8),$AN10=$AN$8),1,IF(ISNUMBER($AN$8),$AN10,0)),0)
+IF($AO$3=BV$3,IF(AND(ISTEXT($AO$8),$AO10=$AO$8),1,IF(ISNUMBER($AO$8),$AO10,0)),0)
+IF($AP$3=BV$3,IF(AND(ISTEXT($AP$8),$AP10=$AP$8),1,IF(ISNUMBER($AP$8),$AP10,0)),0)
+IF($AQ$3=BV$3,IF(AND(ISTEXT($AQ$8),$AQ10=$AQ$8),1,IF(ISNUMBER($AQ$8),$AQ10,0)),0)
+IF($AR$3=BV$3,IF(AND(ISTEXT($AR$8),$AR10=$AR$8),1,IF(ISNUMBER($AR$8),$AR10,0)),0)</f>
        <v>0</v>
      </c>
      <c r="BW10" s="50">
        <f t="shared" si="18"/>
        <v>0</v>
      </c>
      <c r="BX10" s="50">
        <f t="shared" si="18"/>
        <v>0</v>
      </c>
      <c r="BY10" s="50">
        <f t="shared" si="18"/>
        <v>0</v>
      </c>
      <c r="BZ10" s="50">
        <f t="shared" si="18"/>
        <v>0</v>
      </c>
      <c r="CA10" s="50">
        <f t="shared" si="18"/>
        <v>0</v>
      </c>
      <c r="CB10" s="50">
        <f t="shared" si="18"/>
        <v>0</v>
      </c>
      <c r="CC10" s="50">
        <f t="shared" si="18"/>
        <v>0</v>
      </c>
      <c r="CD10" s="50">
        <f t="shared" si="23"/>
        <v>0</v>
      </c>
      <c r="CE10" s="50">
        <f t="shared" si="18"/>
        <v>0</v>
      </c>
      <c r="CF10" s="50">
        <f t="shared" si="18"/>
        <v>0</v>
      </c>
      <c r="CH10" s="55">
        <f t="shared" si="19"/>
        <v>0</v>
      </c>
      <c r="CI10" s="55">
        <f t="shared" si="19"/>
        <v>0</v>
      </c>
      <c r="CJ10" s="55">
        <f t="shared" si="19"/>
        <v>0</v>
      </c>
      <c r="CK10" s="55">
        <f t="shared" si="19"/>
        <v>0</v>
      </c>
      <c r="CL10" s="55">
        <f t="shared" si="19"/>
        <v>0</v>
      </c>
      <c r="CM10" s="55">
        <f t="shared" si="19"/>
        <v>0</v>
      </c>
      <c r="CN10" s="55">
        <f t="shared" si="19"/>
        <v>0</v>
      </c>
      <c r="CO10" s="55">
        <f t="shared" si="19"/>
        <v>0</v>
      </c>
      <c r="CT10" s="47" t="str">
        <f>IF(CH10&lt;$CT$3,"•"," ")</f>
        <v>•</v>
      </c>
      <c r="CU10" s="48" t="str">
        <f>IF(AND(CH10&gt;=$CT$3,CH10&lt;$CT$4),"•"," ")</f>
        <v xml:space="preserve"> </v>
      </c>
      <c r="CV10" s="48" t="str">
        <f>IF(AND(CH10&gt;=$CT$4,CH10&lt;$CT$5),"•"," ")</f>
        <v xml:space="preserve"> </v>
      </c>
      <c r="CW10" s="49" t="str">
        <f>IF(CH10&gt;=$CT$5,"•"," ")</f>
        <v xml:space="preserve"> </v>
      </c>
      <c r="CX10" s="47" t="str">
        <f>IF(CI10&lt;$CT$3,"•"," ")</f>
        <v>•</v>
      </c>
      <c r="CY10" s="48" t="str">
        <f>IF(AND(CI10&gt;=$CT$3,CI10&lt;$CT$4),"•"," ")</f>
        <v xml:space="preserve"> </v>
      </c>
      <c r="CZ10" s="48" t="str">
        <f>IF(AND(CI10&gt;=$CT$4,CI10&lt;$CT$5),"•"," ")</f>
        <v xml:space="preserve"> </v>
      </c>
      <c r="DA10" s="49" t="str">
        <f>IF(CI10&gt;=$CT$5,"•"," ")</f>
        <v xml:space="preserve"> </v>
      </c>
      <c r="DB10" s="48" t="str">
        <f>IF(CJ10&lt;$CT$3,"•"," ")</f>
        <v>•</v>
      </c>
      <c r="DC10" s="48" t="str">
        <f>IF(AND(CJ10&gt;=$CT$3,CJ10&lt;$CT$4),"•"," ")</f>
        <v xml:space="preserve"> </v>
      </c>
      <c r="DD10" s="48" t="str">
        <f>IF(AND(CJ10&gt;=$CT$4,CJ10&lt;$CT$5),"•"," ")</f>
        <v xml:space="preserve"> </v>
      </c>
      <c r="DE10" s="49" t="str">
        <f>IF(CJ10&gt;=$CT$5,"•"," ")</f>
        <v xml:space="preserve"> </v>
      </c>
      <c r="DF10" s="47" t="str">
        <f>IF(CK10&lt;$CT$3,"•"," ")</f>
        <v>•</v>
      </c>
      <c r="DG10" s="48" t="str">
        <f>IF(AND(CK10&gt;=$CT$3,CK10&lt;$CT$4),"•"," ")</f>
        <v xml:space="preserve"> </v>
      </c>
      <c r="DH10" s="48" t="str">
        <f>IF(AND(CK10&gt;=$CT$4,CK10&lt;$CT$5),"•"," ")</f>
        <v xml:space="preserve"> </v>
      </c>
      <c r="DI10" s="49" t="str">
        <f>IF(CK10&gt;=$CT$5,"•"," ")</f>
        <v xml:space="preserve"> </v>
      </c>
      <c r="DJ10" s="47" t="str">
        <f>IF(CL10&lt;$CT$3,"•"," ")</f>
        <v>•</v>
      </c>
      <c r="DK10" s="48" t="str">
        <f>IF(AND(CL10&gt;=$CT$3,CL10&lt;$CT$4),"•"," ")</f>
        <v xml:space="preserve"> </v>
      </c>
      <c r="DL10" s="48" t="str">
        <f>IF(AND(CL10&gt;=$CT$4,CL10&lt;$CT$5),"•"," ")</f>
        <v xml:space="preserve"> </v>
      </c>
      <c r="DM10" s="49" t="str">
        <f>IF(CL10&gt;=$CT$5,"•"," ")</f>
        <v xml:space="preserve"> </v>
      </c>
      <c r="DN10" s="48" t="str">
        <f>IF(CM10&lt;$CT$3,"•"," ")</f>
        <v>•</v>
      </c>
      <c r="DO10" s="48" t="str">
        <f>IF(AND(CM10&gt;=$CT$3,CM10&lt;$CT$4),"•"," ")</f>
        <v xml:space="preserve"> </v>
      </c>
      <c r="DP10" s="48" t="str">
        <f>IF(AND(CM10&gt;=$CT$4,CM10&lt;$CT$5),"•"," ")</f>
        <v xml:space="preserve"> </v>
      </c>
      <c r="DQ10" s="49" t="str">
        <f>IF(CM10&gt;=$CT$5,"•"," ")</f>
        <v xml:space="preserve"> </v>
      </c>
      <c r="DR10" s="48" t="str">
        <f>IF(CN10&lt;$CT$3,"•"," ")</f>
        <v>•</v>
      </c>
      <c r="DS10" s="48" t="str">
        <f>IF(AND(CN10&gt;=$CT$3,CN10&lt;$CT$4),"•"," ")</f>
        <v xml:space="preserve"> </v>
      </c>
      <c r="DT10" s="48" t="str">
        <f>IF(AND(CN10&gt;=$CT$4,CN10&lt;$CT$5),"•"," ")</f>
        <v xml:space="preserve"> </v>
      </c>
      <c r="DU10" s="49" t="str">
        <f>IF(CN10&gt;=$CT$5,"•"," ")</f>
        <v xml:space="preserve"> </v>
      </c>
      <c r="DV10" s="48" t="str">
        <f>IF(CO10&lt;$CT$3,"•"," ")</f>
        <v>•</v>
      </c>
      <c r="DW10" s="48" t="str">
        <f>IF(AND(CO10&gt;=$CT$3,CO10&lt;$CT$4),"•"," ")</f>
        <v xml:space="preserve"> </v>
      </c>
      <c r="DX10" s="48" t="str">
        <f>IF(AND(CO10&gt;=$CT$4,CO10&lt;$CT$5),"•"," ")</f>
        <v xml:space="preserve"> </v>
      </c>
      <c r="DY10" s="49" t="str">
        <f>IF(CO10&gt;=$CT$5,"•"," ")</f>
        <v xml:space="preserve"> </v>
      </c>
      <c r="DZ10" s="48" t="str">
        <f>IF(CP10&lt;$CT$3,"•"," ")</f>
        <v>•</v>
      </c>
      <c r="EA10" s="48" t="str">
        <f>IF(AND(CP10&gt;=$CT$3,CP10&lt;$CT$4),"•"," ")</f>
        <v xml:space="preserve"> </v>
      </c>
      <c r="EB10" s="48" t="str">
        <f>IF(AND(CP10&gt;=$CT$4,CP10&lt;$CT$5),"•"," ")</f>
        <v xml:space="preserve"> </v>
      </c>
      <c r="EC10" s="49" t="str">
        <f>IF(CP10&gt;=$CT$5,"•"," ")</f>
        <v xml:space="preserve"> </v>
      </c>
      <c r="ED10" s="48" t="str">
        <f>IF(CQ10&lt;$CT$3,"•"," ")</f>
        <v>•</v>
      </c>
      <c r="EE10" s="48" t="str">
        <f>IF(AND(CQ10&gt;=$CT$3,CQ10&lt;$CT$4),"•"," ")</f>
        <v xml:space="preserve"> </v>
      </c>
      <c r="EF10" s="48" t="str">
        <f>IF(AND(CQ10&gt;=$CT$4,CQ10&lt;$CT$5),"•"," ")</f>
        <v xml:space="preserve"> </v>
      </c>
      <c r="EG10" s="49" t="str">
        <f>IF(CQ10&gt;=$CT$5,"•"," ")</f>
        <v xml:space="preserve"> </v>
      </c>
      <c r="EH10" s="48" t="str">
        <f>IF(CR10&lt;$CT$3,"•"," ")</f>
        <v>•</v>
      </c>
      <c r="EI10" s="48" t="str">
        <f>IF(AND(CR10&gt;=$CT$3,CR10&lt;$CT$4),"•"," ")</f>
        <v xml:space="preserve"> </v>
      </c>
      <c r="EJ10" s="48" t="str">
        <f>IF(AND(CR10&gt;=$CT$4,CR10&lt;$CT$5),"•"," ")</f>
        <v xml:space="preserve"> </v>
      </c>
      <c r="EK10" s="49" t="str">
        <f>IF(CR10&gt;=$CT$5,"•"," ")</f>
        <v xml:space="preserve"> </v>
      </c>
      <c r="EL10" s="48"/>
      <c r="EM10" s="48"/>
    </row>
    <row r="11" spans="1:143" ht="12.75" customHeight="1" x14ac:dyDescent="0.2">
      <c r="A11" s="121" t="str">
        <f>IF(Summary!B5="","",Summary!B5)</f>
        <v>ROL</v>
      </c>
      <c r="B11" s="121" t="str">
        <f>IF(Summary!C5="","",Summary!C5)</f>
        <v>10SPH02</v>
      </c>
      <c r="C11" s="121" t="str">
        <f>IF(Summary!D5="","",Summary!D5)</f>
        <v>STU0003</v>
      </c>
      <c r="D11" s="136" t="str">
        <f>IF(Summary!E5="","",Summary!E5)</f>
        <v>Student 3</v>
      </c>
      <c r="E11" s="137"/>
      <c r="F11" s="137"/>
      <c r="G11" s="137"/>
      <c r="H11" s="137"/>
      <c r="I11" s="137"/>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7"/>
      <c r="AU11" s="137"/>
      <c r="AV11" s="48">
        <f t="shared" si="20"/>
        <v>27</v>
      </c>
      <c r="AW11" s="80"/>
      <c r="AX11" s="91" t="e">
        <f t="shared" si="14"/>
        <v>#N/A</v>
      </c>
      <c r="AY11" s="92" t="str">
        <f t="shared" si="21"/>
        <v/>
      </c>
      <c r="AZ11" s="83"/>
      <c r="BA11" s="89"/>
      <c r="BB11" s="64" t="e">
        <f>LOOKUP(BG11,Grading!$A$16:$A$22,Grading!$E$16:$E$22)</f>
        <v>#N/A</v>
      </c>
      <c r="BC11" s="65" t="str">
        <f>IF(BA11="none required",Grading!$A$27,Grading!$A$26)</f>
        <v xml:space="preserve">Please review the solutions thoroughly, complete any re-do questions (details below) and show these to me within the next week. Please let me know if you have any questions. </v>
      </c>
      <c r="BD11" s="61"/>
      <c r="BE11" s="138" t="str">
        <f t="shared" si="22"/>
        <v/>
      </c>
      <c r="BF11" s="120" t="str">
        <f t="shared" si="15"/>
        <v/>
      </c>
      <c r="BG11" s="120" t="str">
        <f t="shared" si="16"/>
        <v/>
      </c>
      <c r="BH11" s="121" t="str">
        <f t="shared" si="17"/>
        <v/>
      </c>
      <c r="BI11" s="77" t="str">
        <f>IF(Summary!F5="","",Summary!F5)</f>
        <v>Student 3</v>
      </c>
      <c r="BJ11" s="62"/>
      <c r="BK11" s="98" t="s">
        <v>61</v>
      </c>
      <c r="BL11" s="139">
        <f>MAX(BF9:BF27)</f>
        <v>0</v>
      </c>
      <c r="BM11" s="98"/>
      <c r="BN11" s="98"/>
      <c r="BR11" s="35"/>
      <c r="BS11" s="34" t="s">
        <v>92</v>
      </c>
      <c r="BV11" s="50">
        <f t="shared" si="23"/>
        <v>0</v>
      </c>
      <c r="BW11" s="50">
        <f t="shared" si="18"/>
        <v>0</v>
      </c>
      <c r="BX11" s="50">
        <f t="shared" si="18"/>
        <v>0</v>
      </c>
      <c r="BY11" s="50">
        <f t="shared" si="18"/>
        <v>0</v>
      </c>
      <c r="BZ11" s="50">
        <f t="shared" si="18"/>
        <v>0</v>
      </c>
      <c r="CA11" s="50">
        <f t="shared" si="18"/>
        <v>0</v>
      </c>
      <c r="CB11" s="50">
        <f t="shared" si="18"/>
        <v>0</v>
      </c>
      <c r="CC11" s="50">
        <f t="shared" si="18"/>
        <v>0</v>
      </c>
      <c r="CD11" s="50">
        <f t="shared" si="23"/>
        <v>0</v>
      </c>
      <c r="CE11" s="50">
        <f t="shared" si="18"/>
        <v>0</v>
      </c>
      <c r="CF11" s="50">
        <f t="shared" si="18"/>
        <v>0</v>
      </c>
      <c r="CH11" s="55">
        <f t="shared" si="19"/>
        <v>0</v>
      </c>
      <c r="CI11" s="55">
        <f t="shared" si="19"/>
        <v>0</v>
      </c>
      <c r="CJ11" s="55">
        <f t="shared" si="19"/>
        <v>0</v>
      </c>
      <c r="CK11" s="55">
        <f t="shared" si="19"/>
        <v>0</v>
      </c>
      <c r="CL11" s="55">
        <f t="shared" si="19"/>
        <v>0</v>
      </c>
      <c r="CM11" s="55">
        <f t="shared" si="19"/>
        <v>0</v>
      </c>
      <c r="CN11" s="55">
        <f t="shared" si="19"/>
        <v>0</v>
      </c>
      <c r="CO11" s="55">
        <f t="shared" si="19"/>
        <v>0</v>
      </c>
      <c r="CT11" s="47" t="str">
        <f t="shared" ref="CT11:CT33" si="24">IF(CH11&lt;$CT$3,"•"," ")</f>
        <v>•</v>
      </c>
      <c r="CU11" s="48" t="str">
        <f t="shared" ref="CU11:CU33" si="25">IF(AND(CH11&gt;=$CT$3,CH11&lt;$CT$4),"•"," ")</f>
        <v xml:space="preserve"> </v>
      </c>
      <c r="CV11" s="48" t="str">
        <f t="shared" ref="CV11:CV33" si="26">IF(AND(CH11&gt;=$CT$4,CH11&lt;$CT$5),"•"," ")</f>
        <v xml:space="preserve"> </v>
      </c>
      <c r="CW11" s="49" t="str">
        <f t="shared" ref="CW11:CW33" si="27">IF(CH11&gt;=$CT$5,"•"," ")</f>
        <v xml:space="preserve"> </v>
      </c>
      <c r="CX11" s="47" t="str">
        <f t="shared" ref="CX11:CX33" si="28">IF(CI11&lt;$CT$3,"•"," ")</f>
        <v>•</v>
      </c>
      <c r="CY11" s="48" t="str">
        <f t="shared" ref="CY11:CY33" si="29">IF(AND(CI11&gt;=$CT$3,CI11&lt;$CT$4),"•"," ")</f>
        <v xml:space="preserve"> </v>
      </c>
      <c r="CZ11" s="48" t="str">
        <f t="shared" ref="CZ11:CZ33" si="30">IF(AND(CI11&gt;=$CT$4,CI11&lt;$CT$5),"•"," ")</f>
        <v xml:space="preserve"> </v>
      </c>
      <c r="DA11" s="49" t="str">
        <f t="shared" ref="DA11:DA33" si="31">IF(CI11&gt;=$CT$5,"•"," ")</f>
        <v xml:space="preserve"> </v>
      </c>
      <c r="DB11" s="48" t="str">
        <f t="shared" ref="DB11:DB33" si="32">IF(CJ11&lt;$CT$3,"•"," ")</f>
        <v>•</v>
      </c>
      <c r="DC11" s="48" t="str">
        <f t="shared" ref="DC11:DC33" si="33">IF(AND(CJ11&gt;=$CT$3,CJ11&lt;$CT$4),"•"," ")</f>
        <v xml:space="preserve"> </v>
      </c>
      <c r="DD11" s="48" t="str">
        <f t="shared" ref="DD11:DD33" si="34">IF(AND(CJ11&gt;=$CT$4,CJ11&lt;$CT$5),"•"," ")</f>
        <v xml:space="preserve"> </v>
      </c>
      <c r="DE11" s="49" t="str">
        <f t="shared" ref="DE11:DE33" si="35">IF(CJ11&gt;=$CT$5,"•"," ")</f>
        <v xml:space="preserve"> </v>
      </c>
      <c r="DF11" s="47" t="str">
        <f t="shared" ref="DF11:DF33" si="36">IF(CK11&lt;$CT$3,"•"," ")</f>
        <v>•</v>
      </c>
      <c r="DG11" s="48" t="str">
        <f t="shared" ref="DG11:DG33" si="37">IF(AND(CK11&gt;=$CT$3,CK11&lt;$CT$4),"•"," ")</f>
        <v xml:space="preserve"> </v>
      </c>
      <c r="DH11" s="48" t="str">
        <f t="shared" ref="DH11:DH33" si="38">IF(AND(CK11&gt;=$CT$4,CK11&lt;$CT$5),"•"," ")</f>
        <v xml:space="preserve"> </v>
      </c>
      <c r="DI11" s="49" t="str">
        <f t="shared" ref="DI11:DI33" si="39">IF(CK11&gt;=$CT$5,"•"," ")</f>
        <v xml:space="preserve"> </v>
      </c>
      <c r="DJ11" s="47" t="str">
        <f t="shared" ref="DJ11:DJ33" si="40">IF(CL11&lt;$CT$3,"•"," ")</f>
        <v>•</v>
      </c>
      <c r="DK11" s="48" t="str">
        <f t="shared" ref="DK11:DK33" si="41">IF(AND(CL11&gt;=$CT$3,CL11&lt;$CT$4),"•"," ")</f>
        <v xml:space="preserve"> </v>
      </c>
      <c r="DL11" s="48" t="str">
        <f t="shared" ref="DL11:DL33" si="42">IF(AND(CL11&gt;=$CT$4,CL11&lt;$CT$5),"•"," ")</f>
        <v xml:space="preserve"> </v>
      </c>
      <c r="DM11" s="49" t="str">
        <f t="shared" ref="DM11:DM33" si="43">IF(CL11&gt;=$CT$5,"•"," ")</f>
        <v xml:space="preserve"> </v>
      </c>
      <c r="DN11" s="48" t="str">
        <f t="shared" ref="DN11:DN33" si="44">IF(CM11&lt;$CT$3,"•"," ")</f>
        <v>•</v>
      </c>
      <c r="DO11" s="48" t="str">
        <f t="shared" ref="DO11:DO33" si="45">IF(AND(CM11&gt;=$CT$3,CM11&lt;$CT$4),"•"," ")</f>
        <v xml:space="preserve"> </v>
      </c>
      <c r="DP11" s="48" t="str">
        <f t="shared" ref="DP11:DP33" si="46">IF(AND(CM11&gt;=$CT$4,CM11&lt;$CT$5),"•"," ")</f>
        <v xml:space="preserve"> </v>
      </c>
      <c r="DQ11" s="49" t="str">
        <f t="shared" ref="DQ11:DQ33" si="47">IF(CM11&gt;=$CT$5,"•"," ")</f>
        <v xml:space="preserve"> </v>
      </c>
      <c r="DR11" s="48" t="str">
        <f t="shared" ref="DR11:DR33" si="48">IF(CN11&lt;$CT$3,"•"," ")</f>
        <v>•</v>
      </c>
      <c r="DS11" s="48" t="str">
        <f t="shared" ref="DS11:DS33" si="49">IF(AND(CN11&gt;=$CT$3,CN11&lt;$CT$4),"•"," ")</f>
        <v xml:space="preserve"> </v>
      </c>
      <c r="DT11" s="48" t="str">
        <f t="shared" ref="DT11:DT33" si="50">IF(AND(CN11&gt;=$CT$4,CN11&lt;$CT$5),"•"," ")</f>
        <v xml:space="preserve"> </v>
      </c>
      <c r="DU11" s="49" t="str">
        <f t="shared" ref="DU11:DU33" si="51">IF(CN11&gt;=$CT$5,"•"," ")</f>
        <v xml:space="preserve"> </v>
      </c>
      <c r="DV11" s="48" t="str">
        <f t="shared" ref="DV11:DV33" si="52">IF(CO11&lt;$CT$3,"•"," ")</f>
        <v>•</v>
      </c>
      <c r="DW11" s="48" t="str">
        <f t="shared" ref="DW11:DW33" si="53">IF(AND(CO11&gt;=$CT$3,CO11&lt;$CT$4),"•"," ")</f>
        <v xml:space="preserve"> </v>
      </c>
      <c r="DX11" s="48" t="str">
        <f t="shared" ref="DX11:DX33" si="54">IF(AND(CO11&gt;=$CT$4,CO11&lt;$CT$5),"•"," ")</f>
        <v xml:space="preserve"> </v>
      </c>
      <c r="DY11" s="49" t="str">
        <f t="shared" ref="DY11:DY33" si="55">IF(CO11&gt;=$CT$5,"•"," ")</f>
        <v xml:space="preserve"> </v>
      </c>
      <c r="DZ11" s="48" t="str">
        <f t="shared" ref="DZ11:DZ33" si="56">IF(CP11&lt;$CT$3,"•"," ")</f>
        <v>•</v>
      </c>
      <c r="EA11" s="48" t="str">
        <f t="shared" ref="EA11:EA33" si="57">IF(AND(CP11&gt;=$CT$3,CP11&lt;$CT$4),"•"," ")</f>
        <v xml:space="preserve"> </v>
      </c>
      <c r="EB11" s="48" t="str">
        <f t="shared" ref="EB11:EB33" si="58">IF(AND(CP11&gt;=$CT$4,CP11&lt;$CT$5),"•"," ")</f>
        <v xml:space="preserve"> </v>
      </c>
      <c r="EC11" s="49" t="str">
        <f t="shared" ref="EC11:EC33" si="59">IF(CP11&gt;=$CT$5,"•"," ")</f>
        <v xml:space="preserve"> </v>
      </c>
      <c r="ED11" s="48" t="str">
        <f t="shared" ref="ED11:ED33" si="60">IF(CQ11&lt;$CT$3,"•"," ")</f>
        <v>•</v>
      </c>
      <c r="EE11" s="48" t="str">
        <f t="shared" ref="EE11:EE33" si="61">IF(AND(CQ11&gt;=$CT$3,CQ11&lt;$CT$4),"•"," ")</f>
        <v xml:space="preserve"> </v>
      </c>
      <c r="EF11" s="48" t="str">
        <f t="shared" ref="EF11:EF33" si="62">IF(AND(CQ11&gt;=$CT$4,CQ11&lt;$CT$5),"•"," ")</f>
        <v xml:space="preserve"> </v>
      </c>
      <c r="EG11" s="49" t="str">
        <f t="shared" ref="EG11:EG33" si="63">IF(CQ11&gt;=$CT$5,"•"," ")</f>
        <v xml:space="preserve"> </v>
      </c>
      <c r="EH11" s="48" t="str">
        <f t="shared" ref="EH11:EH33" si="64">IF(CR11&lt;$CT$3,"•"," ")</f>
        <v>•</v>
      </c>
      <c r="EI11" s="48" t="str">
        <f t="shared" ref="EI11:EI33" si="65">IF(AND(CR11&gt;=$CT$3,CR11&lt;$CT$4),"•"," ")</f>
        <v xml:space="preserve"> </v>
      </c>
      <c r="EJ11" s="48" t="str">
        <f t="shared" ref="EJ11:EJ33" si="66">IF(AND(CR11&gt;=$CT$4,CR11&lt;$CT$5),"•"," ")</f>
        <v xml:space="preserve"> </v>
      </c>
      <c r="EK11" s="49" t="str">
        <f t="shared" ref="EK11:EK33" si="67">IF(CR11&gt;=$CT$5,"•"," ")</f>
        <v xml:space="preserve"> </v>
      </c>
      <c r="EL11" s="48"/>
      <c r="EM11" s="48"/>
    </row>
    <row r="12" spans="1:143" ht="12.75" customHeight="1" x14ac:dyDescent="0.2">
      <c r="A12" s="121" t="str">
        <f>IF(Summary!B6="","",Summary!B6)</f>
        <v>ROL</v>
      </c>
      <c r="B12" s="121" t="str">
        <f>IF(Summary!C6="","",Summary!C6)</f>
        <v>10SPH02</v>
      </c>
      <c r="C12" s="121" t="str">
        <f>IF(Summary!D6="","",Summary!D6)</f>
        <v>STU0004</v>
      </c>
      <c r="D12" s="136" t="str">
        <f>IF(Summary!E6="","",Summary!E6)</f>
        <v>Student 4</v>
      </c>
      <c r="E12" s="137"/>
      <c r="F12" s="137"/>
      <c r="G12" s="137"/>
      <c r="H12" s="137"/>
      <c r="I12" s="137"/>
      <c r="J12" s="137"/>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48">
        <f t="shared" si="20"/>
        <v>27</v>
      </c>
      <c r="AW12" s="80"/>
      <c r="AX12" s="91" t="e">
        <f t="shared" si="14"/>
        <v>#N/A</v>
      </c>
      <c r="AY12" s="92" t="str">
        <f t="shared" si="21"/>
        <v/>
      </c>
      <c r="AZ12" s="90"/>
      <c r="BA12" s="89"/>
      <c r="BB12" s="64" t="e">
        <f>LOOKUP(BG12,Grading!$A$16:$A$22,Grading!$E$16:$E$22)</f>
        <v>#N/A</v>
      </c>
      <c r="BC12" s="65" t="str">
        <f>IF(BA12="none required",Grading!$A$27,Grading!$A$26)</f>
        <v xml:space="preserve">Please review the solutions thoroughly, complete any re-do questions (details below) and show these to me within the next week. Please let me know if you have any questions. </v>
      </c>
      <c r="BD12" s="140"/>
      <c r="BE12" s="138" t="str">
        <f t="shared" si="22"/>
        <v/>
      </c>
      <c r="BF12" s="120" t="str">
        <f t="shared" si="15"/>
        <v/>
      </c>
      <c r="BG12" s="120" t="str">
        <f t="shared" si="16"/>
        <v/>
      </c>
      <c r="BH12" s="121" t="str">
        <f t="shared" si="17"/>
        <v/>
      </c>
      <c r="BI12" s="77" t="str">
        <f>IF(Summary!F6="","",Summary!F6)</f>
        <v>Student 4</v>
      </c>
      <c r="BJ12" s="62"/>
      <c r="BK12" s="98"/>
      <c r="BL12" s="98"/>
      <c r="BM12" s="98"/>
      <c r="BN12" s="98"/>
      <c r="BR12" s="35"/>
      <c r="BS12" s="34" t="s">
        <v>92</v>
      </c>
      <c r="BV12" s="50">
        <f t="shared" si="23"/>
        <v>0</v>
      </c>
      <c r="BW12" s="50">
        <f t="shared" si="18"/>
        <v>0</v>
      </c>
      <c r="BX12" s="50">
        <f t="shared" si="18"/>
        <v>0</v>
      </c>
      <c r="BY12" s="50">
        <f t="shared" si="18"/>
        <v>0</v>
      </c>
      <c r="BZ12" s="50">
        <f t="shared" si="18"/>
        <v>0</v>
      </c>
      <c r="CA12" s="50">
        <f t="shared" si="18"/>
        <v>0</v>
      </c>
      <c r="CB12" s="50">
        <f t="shared" si="18"/>
        <v>0</v>
      </c>
      <c r="CC12" s="50">
        <f t="shared" si="18"/>
        <v>0</v>
      </c>
      <c r="CD12" s="50">
        <f t="shared" si="23"/>
        <v>0</v>
      </c>
      <c r="CE12" s="50">
        <f t="shared" si="18"/>
        <v>0</v>
      </c>
      <c r="CF12" s="50">
        <f t="shared" si="18"/>
        <v>0</v>
      </c>
      <c r="CG12" s="54"/>
      <c r="CH12" s="55">
        <f t="shared" si="19"/>
        <v>0</v>
      </c>
      <c r="CI12" s="55">
        <f t="shared" si="19"/>
        <v>0</v>
      </c>
      <c r="CJ12" s="55">
        <f t="shared" si="19"/>
        <v>0</v>
      </c>
      <c r="CK12" s="55">
        <f t="shared" si="19"/>
        <v>0</v>
      </c>
      <c r="CL12" s="55">
        <f t="shared" si="19"/>
        <v>0</v>
      </c>
      <c r="CM12" s="55">
        <f t="shared" si="19"/>
        <v>0</v>
      </c>
      <c r="CN12" s="55">
        <f t="shared" si="19"/>
        <v>0</v>
      </c>
      <c r="CO12" s="55">
        <f t="shared" si="19"/>
        <v>0</v>
      </c>
      <c r="CT12" s="47" t="str">
        <f t="shared" si="24"/>
        <v>•</v>
      </c>
      <c r="CU12" s="48" t="str">
        <f t="shared" si="25"/>
        <v xml:space="preserve"> </v>
      </c>
      <c r="CV12" s="48" t="str">
        <f t="shared" si="26"/>
        <v xml:space="preserve"> </v>
      </c>
      <c r="CW12" s="49" t="str">
        <f t="shared" si="27"/>
        <v xml:space="preserve"> </v>
      </c>
      <c r="CX12" s="47" t="str">
        <f t="shared" si="28"/>
        <v>•</v>
      </c>
      <c r="CY12" s="48" t="str">
        <f t="shared" si="29"/>
        <v xml:space="preserve"> </v>
      </c>
      <c r="CZ12" s="48" t="str">
        <f t="shared" si="30"/>
        <v xml:space="preserve"> </v>
      </c>
      <c r="DA12" s="49" t="str">
        <f t="shared" si="31"/>
        <v xml:space="preserve"> </v>
      </c>
      <c r="DB12" s="48" t="str">
        <f t="shared" si="32"/>
        <v>•</v>
      </c>
      <c r="DC12" s="48" t="str">
        <f t="shared" si="33"/>
        <v xml:space="preserve"> </v>
      </c>
      <c r="DD12" s="48" t="str">
        <f t="shared" si="34"/>
        <v xml:space="preserve"> </v>
      </c>
      <c r="DE12" s="49" t="str">
        <f t="shared" si="35"/>
        <v xml:space="preserve"> </v>
      </c>
      <c r="DF12" s="47" t="str">
        <f t="shared" si="36"/>
        <v>•</v>
      </c>
      <c r="DG12" s="48" t="str">
        <f t="shared" si="37"/>
        <v xml:space="preserve"> </v>
      </c>
      <c r="DH12" s="48" t="str">
        <f t="shared" si="38"/>
        <v xml:space="preserve"> </v>
      </c>
      <c r="DI12" s="49" t="str">
        <f t="shared" si="39"/>
        <v xml:space="preserve"> </v>
      </c>
      <c r="DJ12" s="47" t="str">
        <f t="shared" si="40"/>
        <v>•</v>
      </c>
      <c r="DK12" s="48" t="str">
        <f t="shared" si="41"/>
        <v xml:space="preserve"> </v>
      </c>
      <c r="DL12" s="48" t="str">
        <f t="shared" si="42"/>
        <v xml:space="preserve"> </v>
      </c>
      <c r="DM12" s="49" t="str">
        <f t="shared" si="43"/>
        <v xml:space="preserve"> </v>
      </c>
      <c r="DN12" s="48" t="str">
        <f t="shared" si="44"/>
        <v>•</v>
      </c>
      <c r="DO12" s="48" t="str">
        <f t="shared" si="45"/>
        <v xml:space="preserve"> </v>
      </c>
      <c r="DP12" s="48" t="str">
        <f t="shared" si="46"/>
        <v xml:space="preserve"> </v>
      </c>
      <c r="DQ12" s="49" t="str">
        <f t="shared" si="47"/>
        <v xml:space="preserve"> </v>
      </c>
      <c r="DR12" s="48" t="str">
        <f t="shared" si="48"/>
        <v>•</v>
      </c>
      <c r="DS12" s="48" t="str">
        <f t="shared" si="49"/>
        <v xml:space="preserve"> </v>
      </c>
      <c r="DT12" s="48" t="str">
        <f t="shared" si="50"/>
        <v xml:space="preserve"> </v>
      </c>
      <c r="DU12" s="49" t="str">
        <f t="shared" si="51"/>
        <v xml:space="preserve"> </v>
      </c>
      <c r="DV12" s="48" t="str">
        <f t="shared" si="52"/>
        <v>•</v>
      </c>
      <c r="DW12" s="48" t="str">
        <f t="shared" si="53"/>
        <v xml:space="preserve"> </v>
      </c>
      <c r="DX12" s="48" t="str">
        <f t="shared" si="54"/>
        <v xml:space="preserve"> </v>
      </c>
      <c r="DY12" s="49" t="str">
        <f t="shared" si="55"/>
        <v xml:space="preserve"> </v>
      </c>
      <c r="DZ12" s="48" t="str">
        <f t="shared" si="56"/>
        <v>•</v>
      </c>
      <c r="EA12" s="48" t="str">
        <f t="shared" si="57"/>
        <v xml:space="preserve"> </v>
      </c>
      <c r="EB12" s="48" t="str">
        <f t="shared" si="58"/>
        <v xml:space="preserve"> </v>
      </c>
      <c r="EC12" s="49" t="str">
        <f t="shared" si="59"/>
        <v xml:space="preserve"> </v>
      </c>
      <c r="ED12" s="48" t="str">
        <f t="shared" si="60"/>
        <v>•</v>
      </c>
      <c r="EE12" s="48" t="str">
        <f t="shared" si="61"/>
        <v xml:space="preserve"> </v>
      </c>
      <c r="EF12" s="48" t="str">
        <f t="shared" si="62"/>
        <v xml:space="preserve"> </v>
      </c>
      <c r="EG12" s="49" t="str">
        <f t="shared" si="63"/>
        <v xml:space="preserve"> </v>
      </c>
      <c r="EH12" s="48" t="str">
        <f t="shared" si="64"/>
        <v>•</v>
      </c>
      <c r="EI12" s="48" t="str">
        <f t="shared" si="65"/>
        <v xml:space="preserve"> </v>
      </c>
      <c r="EJ12" s="48" t="str">
        <f t="shared" si="66"/>
        <v xml:space="preserve"> </v>
      </c>
      <c r="EK12" s="49" t="str">
        <f t="shared" si="67"/>
        <v xml:space="preserve"> </v>
      </c>
      <c r="EL12" s="48"/>
      <c r="EM12" s="48"/>
    </row>
    <row r="13" spans="1:143" ht="12.75" customHeight="1" x14ac:dyDescent="0.2">
      <c r="A13" s="121" t="str">
        <f>IF(Summary!B7="","",Summary!B7)</f>
        <v>ROL</v>
      </c>
      <c r="B13" s="121" t="str">
        <f>IF(Summary!C7="","",Summary!C7)</f>
        <v>10SPH02</v>
      </c>
      <c r="C13" s="121" t="str">
        <f>IF(Summary!D7="","",Summary!D7)</f>
        <v>STU0005</v>
      </c>
      <c r="D13" s="136" t="str">
        <f>IF(Summary!E7="","",Summary!E7)</f>
        <v>Student 5</v>
      </c>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7"/>
      <c r="AU13" s="137"/>
      <c r="AV13" s="48">
        <f t="shared" si="20"/>
        <v>27</v>
      </c>
      <c r="AW13" s="80"/>
      <c r="AX13" s="91" t="e">
        <f t="shared" si="14"/>
        <v>#N/A</v>
      </c>
      <c r="AY13" s="92" t="str">
        <f t="shared" si="21"/>
        <v/>
      </c>
      <c r="AZ13" s="90"/>
      <c r="BA13" s="89"/>
      <c r="BB13" s="64" t="e">
        <f>LOOKUP(BG13,Grading!$A$16:$A$22,Grading!$E$16:$E$22)</f>
        <v>#N/A</v>
      </c>
      <c r="BC13" s="65" t="str">
        <f>IF(BA13="none required",Grading!$A$27,Grading!$A$26)</f>
        <v xml:space="preserve">Please review the solutions thoroughly, complete any re-do questions (details below) and show these to me within the next week. Please let me know if you have any questions. </v>
      </c>
      <c r="BD13" s="61"/>
      <c r="BE13" s="138" t="str">
        <f t="shared" si="22"/>
        <v/>
      </c>
      <c r="BF13" s="120" t="str">
        <f t="shared" si="15"/>
        <v/>
      </c>
      <c r="BG13" s="120" t="str">
        <f t="shared" si="16"/>
        <v/>
      </c>
      <c r="BH13" s="121" t="str">
        <f t="shared" si="17"/>
        <v/>
      </c>
      <c r="BI13" s="77" t="str">
        <f>IF(Summary!F7="","",Summary!F7)</f>
        <v>Student 5</v>
      </c>
      <c r="BJ13" s="62"/>
      <c r="BL13" s="98"/>
      <c r="BM13" s="98"/>
      <c r="BN13" s="98"/>
      <c r="BR13" s="35"/>
      <c r="BS13" s="34" t="s">
        <v>92</v>
      </c>
      <c r="BV13" s="50">
        <f t="shared" si="23"/>
        <v>0</v>
      </c>
      <c r="BW13" s="50">
        <f t="shared" si="18"/>
        <v>0</v>
      </c>
      <c r="BX13" s="50">
        <f t="shared" si="18"/>
        <v>0</v>
      </c>
      <c r="BY13" s="50">
        <f t="shared" si="18"/>
        <v>0</v>
      </c>
      <c r="BZ13" s="50">
        <f t="shared" si="18"/>
        <v>0</v>
      </c>
      <c r="CA13" s="50">
        <f t="shared" si="18"/>
        <v>0</v>
      </c>
      <c r="CB13" s="50">
        <f t="shared" si="18"/>
        <v>0</v>
      </c>
      <c r="CC13" s="50">
        <f t="shared" si="18"/>
        <v>0</v>
      </c>
      <c r="CD13" s="50">
        <f t="shared" si="23"/>
        <v>0</v>
      </c>
      <c r="CE13" s="50">
        <f t="shared" si="18"/>
        <v>0</v>
      </c>
      <c r="CF13" s="50">
        <f t="shared" si="18"/>
        <v>0</v>
      </c>
      <c r="CG13" s="54"/>
      <c r="CH13" s="55">
        <f t="shared" si="19"/>
        <v>0</v>
      </c>
      <c r="CI13" s="55">
        <f t="shared" si="19"/>
        <v>0</v>
      </c>
      <c r="CJ13" s="55">
        <f t="shared" si="19"/>
        <v>0</v>
      </c>
      <c r="CK13" s="55">
        <f t="shared" si="19"/>
        <v>0</v>
      </c>
      <c r="CL13" s="55">
        <f t="shared" si="19"/>
        <v>0</v>
      </c>
      <c r="CM13" s="55">
        <f t="shared" si="19"/>
        <v>0</v>
      </c>
      <c r="CN13" s="55">
        <f t="shared" si="19"/>
        <v>0</v>
      </c>
      <c r="CO13" s="55">
        <f t="shared" si="19"/>
        <v>0</v>
      </c>
      <c r="CT13" s="47" t="str">
        <f t="shared" si="24"/>
        <v>•</v>
      </c>
      <c r="CU13" s="48" t="str">
        <f t="shared" si="25"/>
        <v xml:space="preserve"> </v>
      </c>
      <c r="CV13" s="48" t="str">
        <f t="shared" si="26"/>
        <v xml:space="preserve"> </v>
      </c>
      <c r="CW13" s="49" t="str">
        <f t="shared" si="27"/>
        <v xml:space="preserve"> </v>
      </c>
      <c r="CX13" s="47" t="str">
        <f t="shared" si="28"/>
        <v>•</v>
      </c>
      <c r="CY13" s="48" t="str">
        <f t="shared" si="29"/>
        <v xml:space="preserve"> </v>
      </c>
      <c r="CZ13" s="48" t="str">
        <f t="shared" si="30"/>
        <v xml:space="preserve"> </v>
      </c>
      <c r="DA13" s="49" t="str">
        <f t="shared" si="31"/>
        <v xml:space="preserve"> </v>
      </c>
      <c r="DB13" s="48" t="str">
        <f t="shared" si="32"/>
        <v>•</v>
      </c>
      <c r="DC13" s="48" t="str">
        <f t="shared" si="33"/>
        <v xml:space="preserve"> </v>
      </c>
      <c r="DD13" s="48" t="str">
        <f t="shared" si="34"/>
        <v xml:space="preserve"> </v>
      </c>
      <c r="DE13" s="49" t="str">
        <f t="shared" si="35"/>
        <v xml:space="preserve"> </v>
      </c>
      <c r="DF13" s="47" t="str">
        <f t="shared" si="36"/>
        <v>•</v>
      </c>
      <c r="DG13" s="48" t="str">
        <f t="shared" si="37"/>
        <v xml:space="preserve"> </v>
      </c>
      <c r="DH13" s="48" t="str">
        <f t="shared" si="38"/>
        <v xml:space="preserve"> </v>
      </c>
      <c r="DI13" s="49" t="str">
        <f t="shared" si="39"/>
        <v xml:space="preserve"> </v>
      </c>
      <c r="DJ13" s="47" t="str">
        <f t="shared" si="40"/>
        <v>•</v>
      </c>
      <c r="DK13" s="48" t="str">
        <f t="shared" si="41"/>
        <v xml:space="preserve"> </v>
      </c>
      <c r="DL13" s="48" t="str">
        <f t="shared" si="42"/>
        <v xml:space="preserve"> </v>
      </c>
      <c r="DM13" s="49" t="str">
        <f t="shared" si="43"/>
        <v xml:space="preserve"> </v>
      </c>
      <c r="DN13" s="48" t="str">
        <f t="shared" si="44"/>
        <v>•</v>
      </c>
      <c r="DO13" s="48" t="str">
        <f t="shared" si="45"/>
        <v xml:space="preserve"> </v>
      </c>
      <c r="DP13" s="48" t="str">
        <f t="shared" si="46"/>
        <v xml:space="preserve"> </v>
      </c>
      <c r="DQ13" s="49" t="str">
        <f t="shared" si="47"/>
        <v xml:space="preserve"> </v>
      </c>
      <c r="DR13" s="48" t="str">
        <f t="shared" si="48"/>
        <v>•</v>
      </c>
      <c r="DS13" s="48" t="str">
        <f t="shared" si="49"/>
        <v xml:space="preserve"> </v>
      </c>
      <c r="DT13" s="48" t="str">
        <f t="shared" si="50"/>
        <v xml:space="preserve"> </v>
      </c>
      <c r="DU13" s="49" t="str">
        <f t="shared" si="51"/>
        <v xml:space="preserve"> </v>
      </c>
      <c r="DV13" s="48" t="str">
        <f t="shared" si="52"/>
        <v>•</v>
      </c>
      <c r="DW13" s="48" t="str">
        <f t="shared" si="53"/>
        <v xml:space="preserve"> </v>
      </c>
      <c r="DX13" s="48" t="str">
        <f t="shared" si="54"/>
        <v xml:space="preserve"> </v>
      </c>
      <c r="DY13" s="49" t="str">
        <f t="shared" si="55"/>
        <v xml:space="preserve"> </v>
      </c>
      <c r="DZ13" s="48" t="str">
        <f t="shared" si="56"/>
        <v>•</v>
      </c>
      <c r="EA13" s="48" t="str">
        <f t="shared" si="57"/>
        <v xml:space="preserve"> </v>
      </c>
      <c r="EB13" s="48" t="str">
        <f t="shared" si="58"/>
        <v xml:space="preserve"> </v>
      </c>
      <c r="EC13" s="49" t="str">
        <f t="shared" si="59"/>
        <v xml:space="preserve"> </v>
      </c>
      <c r="ED13" s="48" t="str">
        <f t="shared" si="60"/>
        <v>•</v>
      </c>
      <c r="EE13" s="48" t="str">
        <f t="shared" si="61"/>
        <v xml:space="preserve"> </v>
      </c>
      <c r="EF13" s="48" t="str">
        <f t="shared" si="62"/>
        <v xml:space="preserve"> </v>
      </c>
      <c r="EG13" s="49" t="str">
        <f t="shared" si="63"/>
        <v xml:space="preserve"> </v>
      </c>
      <c r="EH13" s="48" t="str">
        <f t="shared" si="64"/>
        <v>•</v>
      </c>
      <c r="EI13" s="48" t="str">
        <f t="shared" si="65"/>
        <v xml:space="preserve"> </v>
      </c>
      <c r="EJ13" s="48" t="str">
        <f t="shared" si="66"/>
        <v xml:space="preserve"> </v>
      </c>
      <c r="EK13" s="49" t="str">
        <f t="shared" si="67"/>
        <v xml:space="preserve"> </v>
      </c>
      <c r="EL13" s="48"/>
      <c r="EM13" s="48"/>
    </row>
    <row r="14" spans="1:143" ht="12.75" customHeight="1" x14ac:dyDescent="0.2">
      <c r="A14" s="121" t="str">
        <f>IF(Summary!B8="","",Summary!B8)</f>
        <v>ROL</v>
      </c>
      <c r="B14" s="121" t="str">
        <f>IF(Summary!C8="","",Summary!C8)</f>
        <v>10SPH02</v>
      </c>
      <c r="C14" s="141" t="str">
        <f>IF(Summary!D8="","",Summary!D8)</f>
        <v>STU0006</v>
      </c>
      <c r="D14" s="136" t="str">
        <f>IF(Summary!E8="","",Summary!E8)</f>
        <v>Student 6</v>
      </c>
      <c r="E14" s="137"/>
      <c r="F14" s="137"/>
      <c r="G14" s="137"/>
      <c r="H14" s="137"/>
      <c r="I14" s="137"/>
      <c r="J14" s="137"/>
      <c r="K14" s="137"/>
      <c r="L14" s="137"/>
      <c r="M14" s="137"/>
      <c r="N14" s="137"/>
      <c r="O14" s="137"/>
      <c r="P14" s="137"/>
      <c r="Q14" s="137"/>
      <c r="R14" s="137"/>
      <c r="S14" s="137"/>
      <c r="T14" s="137"/>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37"/>
      <c r="AT14" s="137"/>
      <c r="AU14" s="137"/>
      <c r="AV14" s="48">
        <f t="shared" si="20"/>
        <v>27</v>
      </c>
      <c r="AW14" s="80"/>
      <c r="AX14" s="91" t="e">
        <f t="shared" si="14"/>
        <v>#N/A</v>
      </c>
      <c r="AY14" s="92" t="str">
        <f t="shared" si="21"/>
        <v/>
      </c>
      <c r="AZ14" s="90"/>
      <c r="BA14" s="89"/>
      <c r="BB14" s="64" t="e">
        <f>LOOKUP(BG14,Grading!$A$16:$A$22,Grading!$E$16:$E$22)</f>
        <v>#N/A</v>
      </c>
      <c r="BC14" s="65" t="str">
        <f>IF(BA14="none required",Grading!$A$27,Grading!$A$26)</f>
        <v xml:space="preserve">Please review the solutions thoroughly, complete any re-do questions (details below) and show these to me within the next week. Please let me know if you have any questions. </v>
      </c>
      <c r="BD14" s="140"/>
      <c r="BE14" s="138" t="str">
        <f t="shared" si="22"/>
        <v/>
      </c>
      <c r="BF14" s="120" t="str">
        <f t="shared" si="15"/>
        <v/>
      </c>
      <c r="BG14" s="120" t="str">
        <f t="shared" si="16"/>
        <v/>
      </c>
      <c r="BH14" s="121" t="str">
        <f t="shared" si="17"/>
        <v/>
      </c>
      <c r="BI14" s="77" t="str">
        <f>IF(Summary!F8="","",Summary!F8)</f>
        <v>Student 6</v>
      </c>
      <c r="BJ14" s="62"/>
      <c r="BL14" s="80"/>
      <c r="BM14" s="98"/>
      <c r="BN14" s="98"/>
      <c r="BR14" s="35"/>
      <c r="BS14" s="34" t="s">
        <v>92</v>
      </c>
      <c r="BV14" s="50">
        <f t="shared" si="23"/>
        <v>0</v>
      </c>
      <c r="BW14" s="50">
        <f t="shared" si="18"/>
        <v>0</v>
      </c>
      <c r="BX14" s="50">
        <f t="shared" si="18"/>
        <v>0</v>
      </c>
      <c r="BY14" s="50">
        <f t="shared" si="18"/>
        <v>0</v>
      </c>
      <c r="BZ14" s="50">
        <f t="shared" si="18"/>
        <v>0</v>
      </c>
      <c r="CA14" s="50">
        <f t="shared" si="18"/>
        <v>0</v>
      </c>
      <c r="CB14" s="50">
        <f t="shared" si="18"/>
        <v>0</v>
      </c>
      <c r="CC14" s="50">
        <f t="shared" si="18"/>
        <v>0</v>
      </c>
      <c r="CD14" s="50">
        <f t="shared" si="23"/>
        <v>0</v>
      </c>
      <c r="CE14" s="50">
        <f t="shared" si="18"/>
        <v>0</v>
      </c>
      <c r="CF14" s="50">
        <f t="shared" si="18"/>
        <v>0</v>
      </c>
      <c r="CG14" s="54"/>
      <c r="CH14" s="55">
        <f t="shared" si="19"/>
        <v>0</v>
      </c>
      <c r="CI14" s="55">
        <f t="shared" si="19"/>
        <v>0</v>
      </c>
      <c r="CJ14" s="55">
        <f t="shared" si="19"/>
        <v>0</v>
      </c>
      <c r="CK14" s="55">
        <f t="shared" si="19"/>
        <v>0</v>
      </c>
      <c r="CL14" s="55">
        <f t="shared" si="19"/>
        <v>0</v>
      </c>
      <c r="CM14" s="55">
        <f t="shared" si="19"/>
        <v>0</v>
      </c>
      <c r="CN14" s="55">
        <f t="shared" si="19"/>
        <v>0</v>
      </c>
      <c r="CO14" s="55">
        <f t="shared" si="19"/>
        <v>0</v>
      </c>
      <c r="CT14" s="47" t="str">
        <f t="shared" si="24"/>
        <v>•</v>
      </c>
      <c r="CU14" s="48" t="str">
        <f t="shared" si="25"/>
        <v xml:space="preserve"> </v>
      </c>
      <c r="CV14" s="48" t="str">
        <f t="shared" si="26"/>
        <v xml:space="preserve"> </v>
      </c>
      <c r="CW14" s="49" t="str">
        <f t="shared" si="27"/>
        <v xml:space="preserve"> </v>
      </c>
      <c r="CX14" s="47" t="str">
        <f t="shared" si="28"/>
        <v>•</v>
      </c>
      <c r="CY14" s="48" t="str">
        <f t="shared" si="29"/>
        <v xml:space="preserve"> </v>
      </c>
      <c r="CZ14" s="48" t="str">
        <f t="shared" si="30"/>
        <v xml:space="preserve"> </v>
      </c>
      <c r="DA14" s="49" t="str">
        <f t="shared" si="31"/>
        <v xml:space="preserve"> </v>
      </c>
      <c r="DB14" s="48" t="str">
        <f t="shared" si="32"/>
        <v>•</v>
      </c>
      <c r="DC14" s="48" t="str">
        <f t="shared" si="33"/>
        <v xml:space="preserve"> </v>
      </c>
      <c r="DD14" s="48" t="str">
        <f t="shared" si="34"/>
        <v xml:space="preserve"> </v>
      </c>
      <c r="DE14" s="49" t="str">
        <f t="shared" si="35"/>
        <v xml:space="preserve"> </v>
      </c>
      <c r="DF14" s="47" t="str">
        <f t="shared" si="36"/>
        <v>•</v>
      </c>
      <c r="DG14" s="48" t="str">
        <f t="shared" si="37"/>
        <v xml:space="preserve"> </v>
      </c>
      <c r="DH14" s="48" t="str">
        <f t="shared" si="38"/>
        <v xml:space="preserve"> </v>
      </c>
      <c r="DI14" s="49" t="str">
        <f t="shared" si="39"/>
        <v xml:space="preserve"> </v>
      </c>
      <c r="DJ14" s="47" t="str">
        <f t="shared" si="40"/>
        <v>•</v>
      </c>
      <c r="DK14" s="48" t="str">
        <f t="shared" si="41"/>
        <v xml:space="preserve"> </v>
      </c>
      <c r="DL14" s="48" t="str">
        <f t="shared" si="42"/>
        <v xml:space="preserve"> </v>
      </c>
      <c r="DM14" s="49" t="str">
        <f t="shared" si="43"/>
        <v xml:space="preserve"> </v>
      </c>
      <c r="DN14" s="48" t="str">
        <f t="shared" si="44"/>
        <v>•</v>
      </c>
      <c r="DO14" s="48" t="str">
        <f t="shared" si="45"/>
        <v xml:space="preserve"> </v>
      </c>
      <c r="DP14" s="48" t="str">
        <f t="shared" si="46"/>
        <v xml:space="preserve"> </v>
      </c>
      <c r="DQ14" s="49" t="str">
        <f t="shared" si="47"/>
        <v xml:space="preserve"> </v>
      </c>
      <c r="DR14" s="48" t="str">
        <f t="shared" si="48"/>
        <v>•</v>
      </c>
      <c r="DS14" s="48" t="str">
        <f t="shared" si="49"/>
        <v xml:space="preserve"> </v>
      </c>
      <c r="DT14" s="48" t="str">
        <f t="shared" si="50"/>
        <v xml:space="preserve"> </v>
      </c>
      <c r="DU14" s="49" t="str">
        <f t="shared" si="51"/>
        <v xml:space="preserve"> </v>
      </c>
      <c r="DV14" s="48" t="str">
        <f t="shared" si="52"/>
        <v>•</v>
      </c>
      <c r="DW14" s="48" t="str">
        <f t="shared" si="53"/>
        <v xml:space="preserve"> </v>
      </c>
      <c r="DX14" s="48" t="str">
        <f t="shared" si="54"/>
        <v xml:space="preserve"> </v>
      </c>
      <c r="DY14" s="49" t="str">
        <f t="shared" si="55"/>
        <v xml:space="preserve"> </v>
      </c>
      <c r="DZ14" s="48" t="str">
        <f t="shared" si="56"/>
        <v>•</v>
      </c>
      <c r="EA14" s="48" t="str">
        <f t="shared" si="57"/>
        <v xml:space="preserve"> </v>
      </c>
      <c r="EB14" s="48" t="str">
        <f t="shared" si="58"/>
        <v xml:space="preserve"> </v>
      </c>
      <c r="EC14" s="49" t="str">
        <f t="shared" si="59"/>
        <v xml:space="preserve"> </v>
      </c>
      <c r="ED14" s="48" t="str">
        <f t="shared" si="60"/>
        <v>•</v>
      </c>
      <c r="EE14" s="48" t="str">
        <f t="shared" si="61"/>
        <v xml:space="preserve"> </v>
      </c>
      <c r="EF14" s="48" t="str">
        <f t="shared" si="62"/>
        <v xml:space="preserve"> </v>
      </c>
      <c r="EG14" s="49" t="str">
        <f t="shared" si="63"/>
        <v xml:space="preserve"> </v>
      </c>
      <c r="EH14" s="48" t="str">
        <f t="shared" si="64"/>
        <v>•</v>
      </c>
      <c r="EI14" s="48" t="str">
        <f t="shared" si="65"/>
        <v xml:space="preserve"> </v>
      </c>
      <c r="EJ14" s="48" t="str">
        <f t="shared" si="66"/>
        <v xml:space="preserve"> </v>
      </c>
      <c r="EK14" s="49" t="str">
        <f t="shared" si="67"/>
        <v xml:space="preserve"> </v>
      </c>
      <c r="EL14" s="48"/>
      <c r="EM14" s="48"/>
    </row>
    <row r="15" spans="1:143" ht="12.75" customHeight="1" x14ac:dyDescent="0.2">
      <c r="A15" s="121" t="str">
        <f>IF(Summary!B9="","",Summary!B9)</f>
        <v>ROL</v>
      </c>
      <c r="B15" s="121" t="str">
        <f>IF(Summary!C9="","",Summary!C9)</f>
        <v>10SPH02</v>
      </c>
      <c r="C15" s="121" t="str">
        <f>IF(Summary!D9="","",Summary!D9)</f>
        <v>STU0007</v>
      </c>
      <c r="D15" s="136" t="str">
        <f>IF(Summary!E9="","",Summary!E9)</f>
        <v>Student 7</v>
      </c>
      <c r="E15" s="137"/>
      <c r="F15" s="137"/>
      <c r="G15" s="137"/>
      <c r="H15" s="137"/>
      <c r="I15" s="137"/>
      <c r="J15" s="137"/>
      <c r="K15" s="137"/>
      <c r="L15" s="137"/>
      <c r="M15" s="137"/>
      <c r="N15" s="137"/>
      <c r="O15" s="137"/>
      <c r="P15" s="137"/>
      <c r="Q15" s="137"/>
      <c r="R15" s="137"/>
      <c r="S15" s="137"/>
      <c r="T15" s="137"/>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c r="AT15" s="137"/>
      <c r="AU15" s="137"/>
      <c r="AV15" s="48">
        <f t="shared" si="20"/>
        <v>27</v>
      </c>
      <c r="AW15" s="80"/>
      <c r="AX15" s="91" t="e">
        <f t="shared" si="14"/>
        <v>#N/A</v>
      </c>
      <c r="AY15" s="92" t="str">
        <f t="shared" si="21"/>
        <v/>
      </c>
      <c r="AZ15" s="90"/>
      <c r="BA15" s="89"/>
      <c r="BB15" s="64" t="e">
        <f>LOOKUP(BG15,Grading!$A$16:$A$22,Grading!$E$16:$E$22)</f>
        <v>#N/A</v>
      </c>
      <c r="BC15" s="65" t="str">
        <f>IF(BA15="none required",Grading!$A$27,Grading!$A$26)</f>
        <v xml:space="preserve">Please review the solutions thoroughly, complete any re-do questions (details below) and show these to me within the next week. Please let me know if you have any questions. </v>
      </c>
      <c r="BD15" s="142"/>
      <c r="BE15" s="138" t="str">
        <f t="shared" si="22"/>
        <v/>
      </c>
      <c r="BF15" s="120" t="str">
        <f t="shared" si="15"/>
        <v/>
      </c>
      <c r="BG15" s="120" t="str">
        <f t="shared" si="16"/>
        <v/>
      </c>
      <c r="BH15" s="121" t="str">
        <f t="shared" si="17"/>
        <v/>
      </c>
      <c r="BI15" s="77" t="str">
        <f>IF(Summary!F9="","",Summary!F9)</f>
        <v>Student 7</v>
      </c>
      <c r="BJ15" s="62"/>
      <c r="BK15" s="80" t="str">
        <f>IF(BG15=BG$8,T$44,""&amp;"
")&amp;IF(BH15=BH$8,T$45,""&amp;"
")&amp;IF(BI15=BI$8,T$46,""&amp;"
")&amp;IF(BJ15=BJ$8,T$47,"")</f>
        <v xml:space="preserve">
</v>
      </c>
      <c r="BL15" s="36"/>
      <c r="BM15" s="98"/>
      <c r="BN15" s="98"/>
      <c r="BR15" s="35"/>
      <c r="BS15" s="34" t="s">
        <v>92</v>
      </c>
      <c r="BV15" s="50">
        <f t="shared" si="23"/>
        <v>0</v>
      </c>
      <c r="BW15" s="50">
        <f t="shared" si="18"/>
        <v>0</v>
      </c>
      <c r="BX15" s="50">
        <f t="shared" si="18"/>
        <v>0</v>
      </c>
      <c r="BY15" s="50">
        <f t="shared" si="18"/>
        <v>0</v>
      </c>
      <c r="BZ15" s="50">
        <f t="shared" si="18"/>
        <v>0</v>
      </c>
      <c r="CA15" s="50">
        <f t="shared" si="18"/>
        <v>0</v>
      </c>
      <c r="CB15" s="50">
        <f t="shared" si="18"/>
        <v>0</v>
      </c>
      <c r="CC15" s="50">
        <f t="shared" si="18"/>
        <v>0</v>
      </c>
      <c r="CD15" s="50">
        <f t="shared" si="23"/>
        <v>0</v>
      </c>
      <c r="CE15" s="50">
        <f t="shared" si="18"/>
        <v>0</v>
      </c>
      <c r="CF15" s="50">
        <f t="shared" si="18"/>
        <v>0</v>
      </c>
      <c r="CG15" s="54"/>
      <c r="CH15" s="55">
        <f t="shared" si="19"/>
        <v>0</v>
      </c>
      <c r="CI15" s="55">
        <f t="shared" si="19"/>
        <v>0</v>
      </c>
      <c r="CJ15" s="55">
        <f t="shared" si="19"/>
        <v>0</v>
      </c>
      <c r="CK15" s="55">
        <f t="shared" si="19"/>
        <v>0</v>
      </c>
      <c r="CL15" s="55">
        <f t="shared" si="19"/>
        <v>0</v>
      </c>
      <c r="CM15" s="55">
        <f t="shared" si="19"/>
        <v>0</v>
      </c>
      <c r="CN15" s="55">
        <f t="shared" si="19"/>
        <v>0</v>
      </c>
      <c r="CO15" s="55">
        <f t="shared" si="19"/>
        <v>0</v>
      </c>
      <c r="CT15" s="47" t="str">
        <f t="shared" si="24"/>
        <v>•</v>
      </c>
      <c r="CU15" s="48" t="str">
        <f t="shared" si="25"/>
        <v xml:space="preserve"> </v>
      </c>
      <c r="CV15" s="48" t="str">
        <f t="shared" si="26"/>
        <v xml:space="preserve"> </v>
      </c>
      <c r="CW15" s="49" t="str">
        <f t="shared" si="27"/>
        <v xml:space="preserve"> </v>
      </c>
      <c r="CX15" s="47" t="str">
        <f t="shared" si="28"/>
        <v>•</v>
      </c>
      <c r="CY15" s="48" t="str">
        <f t="shared" si="29"/>
        <v xml:space="preserve"> </v>
      </c>
      <c r="CZ15" s="48" t="str">
        <f t="shared" si="30"/>
        <v xml:space="preserve"> </v>
      </c>
      <c r="DA15" s="49" t="str">
        <f t="shared" si="31"/>
        <v xml:space="preserve"> </v>
      </c>
      <c r="DB15" s="48" t="str">
        <f t="shared" si="32"/>
        <v>•</v>
      </c>
      <c r="DC15" s="48" t="str">
        <f t="shared" si="33"/>
        <v xml:space="preserve"> </v>
      </c>
      <c r="DD15" s="48" t="str">
        <f t="shared" si="34"/>
        <v xml:space="preserve"> </v>
      </c>
      <c r="DE15" s="49" t="str">
        <f t="shared" si="35"/>
        <v xml:space="preserve"> </v>
      </c>
      <c r="DF15" s="47" t="str">
        <f t="shared" si="36"/>
        <v>•</v>
      </c>
      <c r="DG15" s="48" t="str">
        <f t="shared" si="37"/>
        <v xml:space="preserve"> </v>
      </c>
      <c r="DH15" s="48" t="str">
        <f t="shared" si="38"/>
        <v xml:space="preserve"> </v>
      </c>
      <c r="DI15" s="49" t="str">
        <f t="shared" si="39"/>
        <v xml:space="preserve"> </v>
      </c>
      <c r="DJ15" s="47" t="str">
        <f t="shared" si="40"/>
        <v>•</v>
      </c>
      <c r="DK15" s="48" t="str">
        <f t="shared" si="41"/>
        <v xml:space="preserve"> </v>
      </c>
      <c r="DL15" s="48" t="str">
        <f t="shared" si="42"/>
        <v xml:space="preserve"> </v>
      </c>
      <c r="DM15" s="49" t="str">
        <f t="shared" si="43"/>
        <v xml:space="preserve"> </v>
      </c>
      <c r="DN15" s="48" t="str">
        <f t="shared" si="44"/>
        <v>•</v>
      </c>
      <c r="DO15" s="48" t="str">
        <f t="shared" si="45"/>
        <v xml:space="preserve"> </v>
      </c>
      <c r="DP15" s="48" t="str">
        <f t="shared" si="46"/>
        <v xml:space="preserve"> </v>
      </c>
      <c r="DQ15" s="49" t="str">
        <f t="shared" si="47"/>
        <v xml:space="preserve"> </v>
      </c>
      <c r="DR15" s="48" t="str">
        <f t="shared" si="48"/>
        <v>•</v>
      </c>
      <c r="DS15" s="48" t="str">
        <f t="shared" si="49"/>
        <v xml:space="preserve"> </v>
      </c>
      <c r="DT15" s="48" t="str">
        <f t="shared" si="50"/>
        <v xml:space="preserve"> </v>
      </c>
      <c r="DU15" s="49" t="str">
        <f t="shared" si="51"/>
        <v xml:space="preserve"> </v>
      </c>
      <c r="DV15" s="48" t="str">
        <f t="shared" si="52"/>
        <v>•</v>
      </c>
      <c r="DW15" s="48" t="str">
        <f t="shared" si="53"/>
        <v xml:space="preserve"> </v>
      </c>
      <c r="DX15" s="48" t="str">
        <f t="shared" si="54"/>
        <v xml:space="preserve"> </v>
      </c>
      <c r="DY15" s="49" t="str">
        <f t="shared" si="55"/>
        <v xml:space="preserve"> </v>
      </c>
      <c r="DZ15" s="48" t="str">
        <f t="shared" si="56"/>
        <v>•</v>
      </c>
      <c r="EA15" s="48" t="str">
        <f t="shared" si="57"/>
        <v xml:space="preserve"> </v>
      </c>
      <c r="EB15" s="48" t="str">
        <f t="shared" si="58"/>
        <v xml:space="preserve"> </v>
      </c>
      <c r="EC15" s="49" t="str">
        <f t="shared" si="59"/>
        <v xml:space="preserve"> </v>
      </c>
      <c r="ED15" s="48" t="str">
        <f t="shared" si="60"/>
        <v>•</v>
      </c>
      <c r="EE15" s="48" t="str">
        <f t="shared" si="61"/>
        <v xml:space="preserve"> </v>
      </c>
      <c r="EF15" s="48" t="str">
        <f t="shared" si="62"/>
        <v xml:space="preserve"> </v>
      </c>
      <c r="EG15" s="49" t="str">
        <f t="shared" si="63"/>
        <v xml:space="preserve"> </v>
      </c>
      <c r="EH15" s="48" t="str">
        <f t="shared" si="64"/>
        <v>•</v>
      </c>
      <c r="EI15" s="48" t="str">
        <f t="shared" si="65"/>
        <v xml:space="preserve"> </v>
      </c>
      <c r="EJ15" s="48" t="str">
        <f t="shared" si="66"/>
        <v xml:space="preserve"> </v>
      </c>
      <c r="EK15" s="49" t="str">
        <f t="shared" si="67"/>
        <v xml:space="preserve"> </v>
      </c>
      <c r="EL15" s="48"/>
      <c r="EM15" s="48"/>
    </row>
    <row r="16" spans="1:143" ht="12.75" customHeight="1" x14ac:dyDescent="0.2">
      <c r="A16" s="121" t="str">
        <f>IF(Summary!B10="","",Summary!B10)</f>
        <v>ROL</v>
      </c>
      <c r="B16" s="121" t="str">
        <f>IF(Summary!C10="","",Summary!C10)</f>
        <v>10SPH02</v>
      </c>
      <c r="C16" s="121" t="str">
        <f>IF(Summary!D10="","",Summary!D10)</f>
        <v>STU0008</v>
      </c>
      <c r="D16" s="136" t="str">
        <f>IF(Summary!E10="","",Summary!E10)</f>
        <v>Student 8</v>
      </c>
      <c r="E16" s="137"/>
      <c r="F16" s="137"/>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48">
        <f t="shared" si="20"/>
        <v>27</v>
      </c>
      <c r="AW16" s="80"/>
      <c r="AX16" s="91" t="e">
        <f t="shared" si="14"/>
        <v>#N/A</v>
      </c>
      <c r="AY16" s="92" t="str">
        <f t="shared" si="21"/>
        <v/>
      </c>
      <c r="AZ16" s="90"/>
      <c r="BA16" s="89"/>
      <c r="BB16" s="64" t="e">
        <f>LOOKUP(BG16,Grading!$A$16:$A$22,Grading!$E$16:$E$22)</f>
        <v>#N/A</v>
      </c>
      <c r="BC16" s="65" t="str">
        <f>IF(BA16="none required",Grading!$A$27,Grading!$A$26)</f>
        <v xml:space="preserve">Please review the solutions thoroughly, complete any re-do questions (details below) and show these to me within the next week. Please let me know if you have any questions. </v>
      </c>
      <c r="BD16" s="61"/>
      <c r="BE16" s="138" t="str">
        <f t="shared" si="22"/>
        <v/>
      </c>
      <c r="BF16" s="120" t="str">
        <f t="shared" si="15"/>
        <v/>
      </c>
      <c r="BG16" s="120" t="str">
        <f t="shared" si="16"/>
        <v/>
      </c>
      <c r="BH16" s="121" t="str">
        <f t="shared" si="17"/>
        <v/>
      </c>
      <c r="BI16" s="77" t="str">
        <f>IF(Summary!F10="","",Summary!F10)</f>
        <v>Student 8</v>
      </c>
      <c r="BJ16" s="62"/>
      <c r="BL16" s="98"/>
      <c r="BM16" s="98"/>
      <c r="BN16" s="98"/>
      <c r="BR16" s="35"/>
      <c r="BS16" s="34" t="s">
        <v>92</v>
      </c>
      <c r="BV16" s="50">
        <f t="shared" si="23"/>
        <v>0</v>
      </c>
      <c r="BW16" s="50">
        <f t="shared" si="18"/>
        <v>0</v>
      </c>
      <c r="BX16" s="50">
        <f t="shared" si="18"/>
        <v>0</v>
      </c>
      <c r="BY16" s="50">
        <f t="shared" si="18"/>
        <v>0</v>
      </c>
      <c r="BZ16" s="50">
        <f t="shared" si="18"/>
        <v>0</v>
      </c>
      <c r="CA16" s="50">
        <f t="shared" si="18"/>
        <v>0</v>
      </c>
      <c r="CB16" s="50">
        <f t="shared" si="18"/>
        <v>0</v>
      </c>
      <c r="CC16" s="50">
        <f t="shared" si="18"/>
        <v>0</v>
      </c>
      <c r="CD16" s="50">
        <f t="shared" si="23"/>
        <v>0</v>
      </c>
      <c r="CE16" s="50">
        <f t="shared" si="18"/>
        <v>0</v>
      </c>
      <c r="CF16" s="50">
        <f t="shared" si="18"/>
        <v>0</v>
      </c>
      <c r="CG16" s="54"/>
      <c r="CH16" s="55">
        <f t="shared" si="19"/>
        <v>0</v>
      </c>
      <c r="CI16" s="55">
        <f t="shared" si="19"/>
        <v>0</v>
      </c>
      <c r="CJ16" s="55">
        <f t="shared" si="19"/>
        <v>0</v>
      </c>
      <c r="CK16" s="55">
        <f t="shared" si="19"/>
        <v>0</v>
      </c>
      <c r="CL16" s="55">
        <f t="shared" si="19"/>
        <v>0</v>
      </c>
      <c r="CM16" s="55">
        <f t="shared" si="19"/>
        <v>0</v>
      </c>
      <c r="CN16" s="55">
        <f t="shared" si="19"/>
        <v>0</v>
      </c>
      <c r="CO16" s="55">
        <f t="shared" si="19"/>
        <v>0</v>
      </c>
      <c r="CT16" s="47" t="str">
        <f t="shared" si="24"/>
        <v>•</v>
      </c>
      <c r="CU16" s="48" t="str">
        <f t="shared" si="25"/>
        <v xml:space="preserve"> </v>
      </c>
      <c r="CV16" s="48" t="str">
        <f t="shared" si="26"/>
        <v xml:space="preserve"> </v>
      </c>
      <c r="CW16" s="49" t="str">
        <f t="shared" si="27"/>
        <v xml:space="preserve"> </v>
      </c>
      <c r="CX16" s="47" t="str">
        <f t="shared" si="28"/>
        <v>•</v>
      </c>
      <c r="CY16" s="48" t="str">
        <f t="shared" si="29"/>
        <v xml:space="preserve"> </v>
      </c>
      <c r="CZ16" s="48" t="str">
        <f t="shared" si="30"/>
        <v xml:space="preserve"> </v>
      </c>
      <c r="DA16" s="49" t="str">
        <f t="shared" si="31"/>
        <v xml:space="preserve"> </v>
      </c>
      <c r="DB16" s="48" t="str">
        <f t="shared" si="32"/>
        <v>•</v>
      </c>
      <c r="DC16" s="48" t="str">
        <f t="shared" si="33"/>
        <v xml:space="preserve"> </v>
      </c>
      <c r="DD16" s="48" t="str">
        <f t="shared" si="34"/>
        <v xml:space="preserve"> </v>
      </c>
      <c r="DE16" s="49" t="str">
        <f t="shared" si="35"/>
        <v xml:space="preserve"> </v>
      </c>
      <c r="DF16" s="47" t="str">
        <f t="shared" si="36"/>
        <v>•</v>
      </c>
      <c r="DG16" s="48" t="str">
        <f t="shared" si="37"/>
        <v xml:space="preserve"> </v>
      </c>
      <c r="DH16" s="48" t="str">
        <f t="shared" si="38"/>
        <v xml:space="preserve"> </v>
      </c>
      <c r="DI16" s="49" t="str">
        <f t="shared" si="39"/>
        <v xml:space="preserve"> </v>
      </c>
      <c r="DJ16" s="47" t="str">
        <f t="shared" si="40"/>
        <v>•</v>
      </c>
      <c r="DK16" s="48" t="str">
        <f t="shared" si="41"/>
        <v xml:space="preserve"> </v>
      </c>
      <c r="DL16" s="48" t="str">
        <f t="shared" si="42"/>
        <v xml:space="preserve"> </v>
      </c>
      <c r="DM16" s="49" t="str">
        <f t="shared" si="43"/>
        <v xml:space="preserve"> </v>
      </c>
      <c r="DN16" s="48" t="str">
        <f t="shared" si="44"/>
        <v>•</v>
      </c>
      <c r="DO16" s="48" t="str">
        <f t="shared" si="45"/>
        <v xml:space="preserve"> </v>
      </c>
      <c r="DP16" s="48" t="str">
        <f t="shared" si="46"/>
        <v xml:space="preserve"> </v>
      </c>
      <c r="DQ16" s="49" t="str">
        <f t="shared" si="47"/>
        <v xml:space="preserve"> </v>
      </c>
      <c r="DR16" s="48" t="str">
        <f t="shared" si="48"/>
        <v>•</v>
      </c>
      <c r="DS16" s="48" t="str">
        <f t="shared" si="49"/>
        <v xml:space="preserve"> </v>
      </c>
      <c r="DT16" s="48" t="str">
        <f t="shared" si="50"/>
        <v xml:space="preserve"> </v>
      </c>
      <c r="DU16" s="49" t="str">
        <f t="shared" si="51"/>
        <v xml:space="preserve"> </v>
      </c>
      <c r="DV16" s="48" t="str">
        <f t="shared" si="52"/>
        <v>•</v>
      </c>
      <c r="DW16" s="48" t="str">
        <f t="shared" si="53"/>
        <v xml:space="preserve"> </v>
      </c>
      <c r="DX16" s="48" t="str">
        <f t="shared" si="54"/>
        <v xml:space="preserve"> </v>
      </c>
      <c r="DY16" s="49" t="str">
        <f t="shared" si="55"/>
        <v xml:space="preserve"> </v>
      </c>
      <c r="DZ16" s="48" t="str">
        <f t="shared" si="56"/>
        <v>•</v>
      </c>
      <c r="EA16" s="48" t="str">
        <f t="shared" si="57"/>
        <v xml:space="preserve"> </v>
      </c>
      <c r="EB16" s="48" t="str">
        <f t="shared" si="58"/>
        <v xml:space="preserve"> </v>
      </c>
      <c r="EC16" s="49" t="str">
        <f t="shared" si="59"/>
        <v xml:space="preserve"> </v>
      </c>
      <c r="ED16" s="48" t="str">
        <f t="shared" si="60"/>
        <v>•</v>
      </c>
      <c r="EE16" s="48" t="str">
        <f t="shared" si="61"/>
        <v xml:space="preserve"> </v>
      </c>
      <c r="EF16" s="48" t="str">
        <f t="shared" si="62"/>
        <v xml:space="preserve"> </v>
      </c>
      <c r="EG16" s="49" t="str">
        <f t="shared" si="63"/>
        <v xml:space="preserve"> </v>
      </c>
      <c r="EH16" s="48" t="str">
        <f t="shared" si="64"/>
        <v>•</v>
      </c>
      <c r="EI16" s="48" t="str">
        <f t="shared" si="65"/>
        <v xml:space="preserve"> </v>
      </c>
      <c r="EJ16" s="48" t="str">
        <f t="shared" si="66"/>
        <v xml:space="preserve"> </v>
      </c>
      <c r="EK16" s="49" t="str">
        <f t="shared" si="67"/>
        <v xml:space="preserve"> </v>
      </c>
      <c r="EL16" s="48"/>
      <c r="EM16" s="48"/>
    </row>
    <row r="17" spans="1:143" ht="12.75" customHeight="1" x14ac:dyDescent="0.2">
      <c r="A17" s="121" t="str">
        <f>IF(Summary!B11="","",Summary!B11)</f>
        <v>ROL</v>
      </c>
      <c r="B17" s="121" t="str">
        <f>IF(Summary!C11="","",Summary!C11)</f>
        <v>10SPH02</v>
      </c>
      <c r="C17" s="121" t="str">
        <f>IF(Summary!D11="","",Summary!D11)</f>
        <v>STU0009</v>
      </c>
      <c r="D17" s="136" t="str">
        <f>IF(Summary!E11="","",Summary!E11)</f>
        <v>Student 9</v>
      </c>
      <c r="E17" s="137"/>
      <c r="F17" s="137"/>
      <c r="G17" s="137"/>
      <c r="H17" s="137"/>
      <c r="I17" s="137"/>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48">
        <f t="shared" si="20"/>
        <v>27</v>
      </c>
      <c r="AW17" s="80"/>
      <c r="AX17" s="91" t="e">
        <f t="shared" si="14"/>
        <v>#N/A</v>
      </c>
      <c r="AY17" s="92" t="str">
        <f t="shared" si="21"/>
        <v/>
      </c>
      <c r="AZ17" s="90"/>
      <c r="BA17" s="89"/>
      <c r="BB17" s="64" t="e">
        <f>LOOKUP(BG17,Grading!$A$16:$A$22,Grading!$E$16:$E$22)</f>
        <v>#N/A</v>
      </c>
      <c r="BC17" s="65" t="str">
        <f>IF(BA17="none required",Grading!$A$27,Grading!$A$26)</f>
        <v xml:space="preserve">Please review the solutions thoroughly, complete any re-do questions (details below) and show these to me within the next week. Please let me know if you have any questions. </v>
      </c>
      <c r="BD17" s="61"/>
      <c r="BE17" s="138" t="str">
        <f t="shared" si="22"/>
        <v/>
      </c>
      <c r="BF17" s="120" t="str">
        <f t="shared" si="15"/>
        <v/>
      </c>
      <c r="BG17" s="120" t="str">
        <f t="shared" si="16"/>
        <v/>
      </c>
      <c r="BH17" s="121" t="str">
        <f t="shared" si="17"/>
        <v/>
      </c>
      <c r="BI17" s="77" t="str">
        <f>IF(Summary!F11="","",Summary!F11)</f>
        <v>Student 9</v>
      </c>
      <c r="BJ17" s="62"/>
      <c r="BL17" s="98"/>
      <c r="BM17" s="98"/>
      <c r="BN17" s="98"/>
      <c r="BR17" s="35"/>
      <c r="BS17" s="34" t="s">
        <v>92</v>
      </c>
      <c r="BV17" s="50">
        <f t="shared" si="23"/>
        <v>0</v>
      </c>
      <c r="BW17" s="50">
        <f t="shared" si="18"/>
        <v>0</v>
      </c>
      <c r="BX17" s="50">
        <f t="shared" si="18"/>
        <v>0</v>
      </c>
      <c r="BY17" s="50">
        <f t="shared" si="18"/>
        <v>0</v>
      </c>
      <c r="BZ17" s="50">
        <f t="shared" si="18"/>
        <v>0</v>
      </c>
      <c r="CA17" s="50">
        <f t="shared" si="18"/>
        <v>0</v>
      </c>
      <c r="CB17" s="50">
        <f t="shared" si="18"/>
        <v>0</v>
      </c>
      <c r="CC17" s="50">
        <f t="shared" si="18"/>
        <v>0</v>
      </c>
      <c r="CD17" s="50">
        <f t="shared" si="23"/>
        <v>0</v>
      </c>
      <c r="CE17" s="50">
        <f t="shared" si="18"/>
        <v>0</v>
      </c>
      <c r="CF17" s="50">
        <f t="shared" si="18"/>
        <v>0</v>
      </c>
      <c r="CG17" s="54"/>
      <c r="CH17" s="55">
        <f t="shared" si="19"/>
        <v>0</v>
      </c>
      <c r="CI17" s="55">
        <f t="shared" si="19"/>
        <v>0</v>
      </c>
      <c r="CJ17" s="55">
        <f t="shared" si="19"/>
        <v>0</v>
      </c>
      <c r="CK17" s="55">
        <f t="shared" si="19"/>
        <v>0</v>
      </c>
      <c r="CL17" s="55">
        <f t="shared" si="19"/>
        <v>0</v>
      </c>
      <c r="CM17" s="55">
        <f t="shared" si="19"/>
        <v>0</v>
      </c>
      <c r="CN17" s="55">
        <f t="shared" si="19"/>
        <v>0</v>
      </c>
      <c r="CO17" s="55">
        <f t="shared" si="19"/>
        <v>0</v>
      </c>
      <c r="CT17" s="47" t="str">
        <f t="shared" si="24"/>
        <v>•</v>
      </c>
      <c r="CU17" s="48" t="str">
        <f t="shared" si="25"/>
        <v xml:space="preserve"> </v>
      </c>
      <c r="CV17" s="48" t="str">
        <f t="shared" si="26"/>
        <v xml:space="preserve"> </v>
      </c>
      <c r="CW17" s="49" t="str">
        <f t="shared" si="27"/>
        <v xml:space="preserve"> </v>
      </c>
      <c r="CX17" s="47" t="str">
        <f t="shared" si="28"/>
        <v>•</v>
      </c>
      <c r="CY17" s="48" t="str">
        <f t="shared" si="29"/>
        <v xml:space="preserve"> </v>
      </c>
      <c r="CZ17" s="48" t="str">
        <f t="shared" si="30"/>
        <v xml:space="preserve"> </v>
      </c>
      <c r="DA17" s="49" t="str">
        <f t="shared" si="31"/>
        <v xml:space="preserve"> </v>
      </c>
      <c r="DB17" s="48" t="str">
        <f t="shared" si="32"/>
        <v>•</v>
      </c>
      <c r="DC17" s="48" t="str">
        <f t="shared" si="33"/>
        <v xml:space="preserve"> </v>
      </c>
      <c r="DD17" s="48" t="str">
        <f t="shared" si="34"/>
        <v xml:space="preserve"> </v>
      </c>
      <c r="DE17" s="49" t="str">
        <f t="shared" si="35"/>
        <v xml:space="preserve"> </v>
      </c>
      <c r="DF17" s="47" t="str">
        <f t="shared" si="36"/>
        <v>•</v>
      </c>
      <c r="DG17" s="48" t="str">
        <f t="shared" si="37"/>
        <v xml:space="preserve"> </v>
      </c>
      <c r="DH17" s="48" t="str">
        <f t="shared" si="38"/>
        <v xml:space="preserve"> </v>
      </c>
      <c r="DI17" s="49" t="str">
        <f t="shared" si="39"/>
        <v xml:space="preserve"> </v>
      </c>
      <c r="DJ17" s="47" t="str">
        <f t="shared" si="40"/>
        <v>•</v>
      </c>
      <c r="DK17" s="48" t="str">
        <f t="shared" si="41"/>
        <v xml:space="preserve"> </v>
      </c>
      <c r="DL17" s="48" t="str">
        <f t="shared" si="42"/>
        <v xml:space="preserve"> </v>
      </c>
      <c r="DM17" s="49" t="str">
        <f t="shared" si="43"/>
        <v xml:space="preserve"> </v>
      </c>
      <c r="DN17" s="48" t="str">
        <f t="shared" si="44"/>
        <v>•</v>
      </c>
      <c r="DO17" s="48" t="str">
        <f t="shared" si="45"/>
        <v xml:space="preserve"> </v>
      </c>
      <c r="DP17" s="48" t="str">
        <f t="shared" si="46"/>
        <v xml:space="preserve"> </v>
      </c>
      <c r="DQ17" s="49" t="str">
        <f t="shared" si="47"/>
        <v xml:space="preserve"> </v>
      </c>
      <c r="DR17" s="48" t="str">
        <f t="shared" si="48"/>
        <v>•</v>
      </c>
      <c r="DS17" s="48" t="str">
        <f t="shared" si="49"/>
        <v xml:space="preserve"> </v>
      </c>
      <c r="DT17" s="48" t="str">
        <f t="shared" si="50"/>
        <v xml:space="preserve"> </v>
      </c>
      <c r="DU17" s="49" t="str">
        <f t="shared" si="51"/>
        <v xml:space="preserve"> </v>
      </c>
      <c r="DV17" s="48" t="str">
        <f t="shared" si="52"/>
        <v>•</v>
      </c>
      <c r="DW17" s="48" t="str">
        <f t="shared" si="53"/>
        <v xml:space="preserve"> </v>
      </c>
      <c r="DX17" s="48" t="str">
        <f t="shared" si="54"/>
        <v xml:space="preserve"> </v>
      </c>
      <c r="DY17" s="49" t="str">
        <f t="shared" si="55"/>
        <v xml:space="preserve"> </v>
      </c>
      <c r="DZ17" s="48" t="str">
        <f t="shared" si="56"/>
        <v>•</v>
      </c>
      <c r="EA17" s="48" t="str">
        <f t="shared" si="57"/>
        <v xml:space="preserve"> </v>
      </c>
      <c r="EB17" s="48" t="str">
        <f t="shared" si="58"/>
        <v xml:space="preserve"> </v>
      </c>
      <c r="EC17" s="49" t="str">
        <f t="shared" si="59"/>
        <v xml:space="preserve"> </v>
      </c>
      <c r="ED17" s="48" t="str">
        <f t="shared" si="60"/>
        <v>•</v>
      </c>
      <c r="EE17" s="48" t="str">
        <f t="shared" si="61"/>
        <v xml:space="preserve"> </v>
      </c>
      <c r="EF17" s="48" t="str">
        <f t="shared" si="62"/>
        <v xml:space="preserve"> </v>
      </c>
      <c r="EG17" s="49" t="str">
        <f t="shared" si="63"/>
        <v xml:space="preserve"> </v>
      </c>
      <c r="EH17" s="48" t="str">
        <f t="shared" si="64"/>
        <v>•</v>
      </c>
      <c r="EI17" s="48" t="str">
        <f t="shared" si="65"/>
        <v xml:space="preserve"> </v>
      </c>
      <c r="EJ17" s="48" t="str">
        <f t="shared" si="66"/>
        <v xml:space="preserve"> </v>
      </c>
      <c r="EK17" s="49" t="str">
        <f t="shared" si="67"/>
        <v xml:space="preserve"> </v>
      </c>
      <c r="EL17" s="48"/>
      <c r="EM17" s="48"/>
    </row>
    <row r="18" spans="1:143" ht="12.75" customHeight="1" x14ac:dyDescent="0.2">
      <c r="A18" s="121" t="str">
        <f>IF(Summary!B12="","",Summary!B12)</f>
        <v>ROL</v>
      </c>
      <c r="B18" s="121" t="str">
        <f>IF(Summary!C12="","",Summary!C12)</f>
        <v>10SPH02</v>
      </c>
      <c r="C18" s="121" t="str">
        <f>IF(Summary!D12="","",Summary!D12)</f>
        <v>STU0010</v>
      </c>
      <c r="D18" s="136" t="str">
        <f>IF(Summary!E12="","",Summary!E12)</f>
        <v>Student 10</v>
      </c>
      <c r="E18" s="137"/>
      <c r="F18" s="137"/>
      <c r="G18" s="137"/>
      <c r="H18" s="137"/>
      <c r="I18" s="137"/>
      <c r="J18" s="137"/>
      <c r="K18" s="137"/>
      <c r="L18" s="137"/>
      <c r="M18" s="137"/>
      <c r="N18" s="137"/>
      <c r="O18" s="137"/>
      <c r="P18" s="137"/>
      <c r="Q18" s="137"/>
      <c r="R18" s="137"/>
      <c r="S18" s="137"/>
      <c r="T18" s="137"/>
      <c r="U18" s="137"/>
      <c r="V18" s="137"/>
      <c r="W18" s="137"/>
      <c r="X18" s="137"/>
      <c r="Y18" s="137"/>
      <c r="Z18" s="137"/>
      <c r="AA18" s="137"/>
      <c r="AB18" s="137"/>
      <c r="AC18" s="137"/>
      <c r="AD18" s="137"/>
      <c r="AE18" s="137"/>
      <c r="AF18" s="137"/>
      <c r="AG18" s="137"/>
      <c r="AH18" s="137"/>
      <c r="AI18" s="137"/>
      <c r="AJ18" s="137"/>
      <c r="AK18" s="137"/>
      <c r="AL18" s="137"/>
      <c r="AM18" s="137"/>
      <c r="AN18" s="137"/>
      <c r="AO18" s="137"/>
      <c r="AP18" s="137"/>
      <c r="AQ18" s="137"/>
      <c r="AR18" s="137"/>
      <c r="AS18" s="137"/>
      <c r="AT18" s="137"/>
      <c r="AU18" s="137"/>
      <c r="AV18" s="48">
        <f t="shared" si="20"/>
        <v>27</v>
      </c>
      <c r="AW18" s="80"/>
      <c r="AX18" s="91" t="e">
        <f t="shared" si="14"/>
        <v>#N/A</v>
      </c>
      <c r="AY18" s="92" t="str">
        <f t="shared" si="21"/>
        <v/>
      </c>
      <c r="AZ18" s="90"/>
      <c r="BA18" s="89"/>
      <c r="BB18" s="64" t="e">
        <f>LOOKUP(BG18,Grading!$A$16:$A$22,Grading!$E$16:$E$22)</f>
        <v>#N/A</v>
      </c>
      <c r="BC18" s="65" t="str">
        <f>IF(BA18="none required",Grading!$A$27,Grading!$A$26)</f>
        <v xml:space="preserve">Please review the solutions thoroughly, complete any re-do questions (details below) and show these to me within the next week. Please let me know if you have any questions. </v>
      </c>
      <c r="BD18" s="61"/>
      <c r="BE18" s="138" t="str">
        <f t="shared" si="22"/>
        <v/>
      </c>
      <c r="BF18" s="120" t="str">
        <f t="shared" si="15"/>
        <v/>
      </c>
      <c r="BG18" s="120" t="str">
        <f t="shared" si="16"/>
        <v/>
      </c>
      <c r="BH18" s="121" t="str">
        <f t="shared" si="17"/>
        <v/>
      </c>
      <c r="BI18" s="77" t="str">
        <f>IF(Summary!F12="","",Summary!F12)</f>
        <v>Student 10</v>
      </c>
      <c r="BJ18" s="62"/>
      <c r="BL18" s="98"/>
      <c r="BM18" s="98"/>
      <c r="BN18" s="98"/>
      <c r="BR18" s="35"/>
      <c r="BS18" s="34" t="s">
        <v>92</v>
      </c>
      <c r="BV18" s="50">
        <f t="shared" si="23"/>
        <v>0</v>
      </c>
      <c r="BW18" s="50">
        <f t="shared" si="18"/>
        <v>0</v>
      </c>
      <c r="BX18" s="50">
        <f t="shared" si="18"/>
        <v>0</v>
      </c>
      <c r="BY18" s="50">
        <f t="shared" si="18"/>
        <v>0</v>
      </c>
      <c r="BZ18" s="50">
        <f t="shared" si="18"/>
        <v>0</v>
      </c>
      <c r="CA18" s="50">
        <f t="shared" si="18"/>
        <v>0</v>
      </c>
      <c r="CB18" s="50">
        <f t="shared" si="18"/>
        <v>0</v>
      </c>
      <c r="CC18" s="50">
        <f t="shared" si="18"/>
        <v>0</v>
      </c>
      <c r="CD18" s="50">
        <f t="shared" si="23"/>
        <v>0</v>
      </c>
      <c r="CE18" s="50">
        <f t="shared" si="18"/>
        <v>0</v>
      </c>
      <c r="CF18" s="50">
        <f t="shared" si="18"/>
        <v>0</v>
      </c>
      <c r="CG18" s="54"/>
      <c r="CH18" s="55">
        <f t="shared" si="19"/>
        <v>0</v>
      </c>
      <c r="CI18" s="55">
        <f t="shared" si="19"/>
        <v>0</v>
      </c>
      <c r="CJ18" s="55">
        <f t="shared" si="19"/>
        <v>0</v>
      </c>
      <c r="CK18" s="55">
        <f t="shared" si="19"/>
        <v>0</v>
      </c>
      <c r="CL18" s="55">
        <f t="shared" si="19"/>
        <v>0</v>
      </c>
      <c r="CM18" s="55">
        <f t="shared" si="19"/>
        <v>0</v>
      </c>
      <c r="CN18" s="55">
        <f t="shared" si="19"/>
        <v>0</v>
      </c>
      <c r="CO18" s="55">
        <f t="shared" si="19"/>
        <v>0</v>
      </c>
      <c r="CT18" s="47" t="str">
        <f t="shared" si="24"/>
        <v>•</v>
      </c>
      <c r="CU18" s="48" t="str">
        <f t="shared" si="25"/>
        <v xml:space="preserve"> </v>
      </c>
      <c r="CV18" s="48" t="str">
        <f t="shared" si="26"/>
        <v xml:space="preserve"> </v>
      </c>
      <c r="CW18" s="49" t="str">
        <f t="shared" si="27"/>
        <v xml:space="preserve"> </v>
      </c>
      <c r="CX18" s="47" t="str">
        <f t="shared" si="28"/>
        <v>•</v>
      </c>
      <c r="CY18" s="48" t="str">
        <f t="shared" si="29"/>
        <v xml:space="preserve"> </v>
      </c>
      <c r="CZ18" s="48" t="str">
        <f t="shared" si="30"/>
        <v xml:space="preserve"> </v>
      </c>
      <c r="DA18" s="49" t="str">
        <f t="shared" si="31"/>
        <v xml:space="preserve"> </v>
      </c>
      <c r="DB18" s="48" t="str">
        <f t="shared" si="32"/>
        <v>•</v>
      </c>
      <c r="DC18" s="48" t="str">
        <f t="shared" si="33"/>
        <v xml:space="preserve"> </v>
      </c>
      <c r="DD18" s="48" t="str">
        <f t="shared" si="34"/>
        <v xml:space="preserve"> </v>
      </c>
      <c r="DE18" s="49" t="str">
        <f t="shared" si="35"/>
        <v xml:space="preserve"> </v>
      </c>
      <c r="DF18" s="47" t="str">
        <f t="shared" si="36"/>
        <v>•</v>
      </c>
      <c r="DG18" s="48" t="str">
        <f t="shared" si="37"/>
        <v xml:space="preserve"> </v>
      </c>
      <c r="DH18" s="48" t="str">
        <f t="shared" si="38"/>
        <v xml:space="preserve"> </v>
      </c>
      <c r="DI18" s="49" t="str">
        <f t="shared" si="39"/>
        <v xml:space="preserve"> </v>
      </c>
      <c r="DJ18" s="47" t="str">
        <f t="shared" si="40"/>
        <v>•</v>
      </c>
      <c r="DK18" s="48" t="str">
        <f t="shared" si="41"/>
        <v xml:space="preserve"> </v>
      </c>
      <c r="DL18" s="48" t="str">
        <f t="shared" si="42"/>
        <v xml:space="preserve"> </v>
      </c>
      <c r="DM18" s="49" t="str">
        <f t="shared" si="43"/>
        <v xml:space="preserve"> </v>
      </c>
      <c r="DN18" s="48" t="str">
        <f t="shared" si="44"/>
        <v>•</v>
      </c>
      <c r="DO18" s="48" t="str">
        <f t="shared" si="45"/>
        <v xml:space="preserve"> </v>
      </c>
      <c r="DP18" s="48" t="str">
        <f t="shared" si="46"/>
        <v xml:space="preserve"> </v>
      </c>
      <c r="DQ18" s="49" t="str">
        <f t="shared" si="47"/>
        <v xml:space="preserve"> </v>
      </c>
      <c r="DR18" s="48" t="str">
        <f t="shared" si="48"/>
        <v>•</v>
      </c>
      <c r="DS18" s="48" t="str">
        <f t="shared" si="49"/>
        <v xml:space="preserve"> </v>
      </c>
      <c r="DT18" s="48" t="str">
        <f t="shared" si="50"/>
        <v xml:space="preserve"> </v>
      </c>
      <c r="DU18" s="49" t="str">
        <f t="shared" si="51"/>
        <v xml:space="preserve"> </v>
      </c>
      <c r="DV18" s="48" t="str">
        <f t="shared" si="52"/>
        <v>•</v>
      </c>
      <c r="DW18" s="48" t="str">
        <f t="shared" si="53"/>
        <v xml:space="preserve"> </v>
      </c>
      <c r="DX18" s="48" t="str">
        <f t="shared" si="54"/>
        <v xml:space="preserve"> </v>
      </c>
      <c r="DY18" s="49" t="str">
        <f t="shared" si="55"/>
        <v xml:space="preserve"> </v>
      </c>
      <c r="DZ18" s="48" t="str">
        <f t="shared" si="56"/>
        <v>•</v>
      </c>
      <c r="EA18" s="48" t="str">
        <f t="shared" si="57"/>
        <v xml:space="preserve"> </v>
      </c>
      <c r="EB18" s="48" t="str">
        <f t="shared" si="58"/>
        <v xml:space="preserve"> </v>
      </c>
      <c r="EC18" s="49" t="str">
        <f t="shared" si="59"/>
        <v xml:space="preserve"> </v>
      </c>
      <c r="ED18" s="48" t="str">
        <f t="shared" si="60"/>
        <v>•</v>
      </c>
      <c r="EE18" s="48" t="str">
        <f t="shared" si="61"/>
        <v xml:space="preserve"> </v>
      </c>
      <c r="EF18" s="48" t="str">
        <f t="shared" si="62"/>
        <v xml:space="preserve"> </v>
      </c>
      <c r="EG18" s="49" t="str">
        <f t="shared" si="63"/>
        <v xml:space="preserve"> </v>
      </c>
      <c r="EH18" s="48" t="str">
        <f t="shared" si="64"/>
        <v>•</v>
      </c>
      <c r="EI18" s="48" t="str">
        <f t="shared" si="65"/>
        <v xml:space="preserve"> </v>
      </c>
      <c r="EJ18" s="48" t="str">
        <f t="shared" si="66"/>
        <v xml:space="preserve"> </v>
      </c>
      <c r="EK18" s="49" t="str">
        <f t="shared" si="67"/>
        <v xml:space="preserve"> </v>
      </c>
      <c r="EL18" s="48"/>
      <c r="EM18" s="48"/>
    </row>
    <row r="19" spans="1:143" ht="12.75" customHeight="1" x14ac:dyDescent="0.2">
      <c r="A19" s="121" t="str">
        <f>IF(Summary!B13="","",Summary!B13)</f>
        <v>ROL</v>
      </c>
      <c r="B19" s="121" t="str">
        <f>IF(Summary!C13="","",Summary!C13)</f>
        <v>10SPH02</v>
      </c>
      <c r="C19" s="121" t="str">
        <f>IF(Summary!D13="","",Summary!D13)</f>
        <v>STU0011</v>
      </c>
      <c r="D19" s="136" t="str">
        <f>IF(Summary!E13="","",Summary!E13)</f>
        <v>Student 11</v>
      </c>
      <c r="E19" s="137"/>
      <c r="F19" s="137"/>
      <c r="G19" s="137"/>
      <c r="H19" s="137"/>
      <c r="I19" s="137"/>
      <c r="J19" s="137"/>
      <c r="K19" s="137"/>
      <c r="L19" s="137"/>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37"/>
      <c r="AT19" s="137"/>
      <c r="AU19" s="137"/>
      <c r="AV19" s="48">
        <f t="shared" si="20"/>
        <v>27</v>
      </c>
      <c r="AW19" s="80"/>
      <c r="AX19" s="91" t="e">
        <f t="shared" si="14"/>
        <v>#N/A</v>
      </c>
      <c r="AY19" s="92" t="str">
        <f t="shared" si="21"/>
        <v/>
      </c>
      <c r="AZ19" s="90"/>
      <c r="BA19" s="89"/>
      <c r="BB19" s="64" t="e">
        <f>LOOKUP(BG19,Grading!$A$16:$A$22,Grading!$E$16:$E$22)</f>
        <v>#N/A</v>
      </c>
      <c r="BC19" s="65" t="str">
        <f>IF(BA19="none required",Grading!$A$27,Grading!$A$26)</f>
        <v xml:space="preserve">Please review the solutions thoroughly, complete any re-do questions (details below) and show these to me within the next week. Please let me know if you have any questions. </v>
      </c>
      <c r="BD19" s="140"/>
      <c r="BE19" s="138" t="str">
        <f t="shared" si="22"/>
        <v/>
      </c>
      <c r="BF19" s="120" t="str">
        <f t="shared" si="15"/>
        <v/>
      </c>
      <c r="BG19" s="120" t="str">
        <f t="shared" si="16"/>
        <v/>
      </c>
      <c r="BH19" s="121" t="str">
        <f t="shared" si="17"/>
        <v/>
      </c>
      <c r="BI19" s="77" t="str">
        <f>IF(Summary!F13="","",Summary!F13)</f>
        <v>Student 11</v>
      </c>
      <c r="BJ19" s="62"/>
      <c r="BL19" s="98"/>
      <c r="BM19" s="98"/>
      <c r="BN19" s="98"/>
      <c r="BR19" s="35"/>
      <c r="BS19" s="34" t="s">
        <v>92</v>
      </c>
      <c r="BV19" s="50">
        <f t="shared" si="23"/>
        <v>0</v>
      </c>
      <c r="BW19" s="50">
        <f t="shared" si="18"/>
        <v>0</v>
      </c>
      <c r="BX19" s="50">
        <f t="shared" si="18"/>
        <v>0</v>
      </c>
      <c r="BY19" s="50">
        <f t="shared" si="18"/>
        <v>0</v>
      </c>
      <c r="BZ19" s="50">
        <f t="shared" si="18"/>
        <v>0</v>
      </c>
      <c r="CA19" s="50">
        <f t="shared" si="18"/>
        <v>0</v>
      </c>
      <c r="CB19" s="50">
        <f t="shared" si="18"/>
        <v>0</v>
      </c>
      <c r="CC19" s="50">
        <f t="shared" si="18"/>
        <v>0</v>
      </c>
      <c r="CD19" s="50">
        <f t="shared" si="23"/>
        <v>0</v>
      </c>
      <c r="CE19" s="50">
        <f t="shared" si="18"/>
        <v>0</v>
      </c>
      <c r="CF19" s="50">
        <f t="shared" si="18"/>
        <v>0</v>
      </c>
      <c r="CG19" s="54"/>
      <c r="CH19" s="55">
        <f t="shared" si="19"/>
        <v>0</v>
      </c>
      <c r="CI19" s="55">
        <f t="shared" si="19"/>
        <v>0</v>
      </c>
      <c r="CJ19" s="55">
        <f t="shared" si="19"/>
        <v>0</v>
      </c>
      <c r="CK19" s="55">
        <f t="shared" si="19"/>
        <v>0</v>
      </c>
      <c r="CL19" s="55">
        <f t="shared" si="19"/>
        <v>0</v>
      </c>
      <c r="CM19" s="55">
        <f t="shared" si="19"/>
        <v>0</v>
      </c>
      <c r="CN19" s="55">
        <f t="shared" si="19"/>
        <v>0</v>
      </c>
      <c r="CO19" s="55">
        <f t="shared" si="19"/>
        <v>0</v>
      </c>
      <c r="CT19" s="47" t="str">
        <f t="shared" si="24"/>
        <v>•</v>
      </c>
      <c r="CU19" s="48" t="str">
        <f t="shared" si="25"/>
        <v xml:space="preserve"> </v>
      </c>
      <c r="CV19" s="48" t="str">
        <f t="shared" si="26"/>
        <v xml:space="preserve"> </v>
      </c>
      <c r="CW19" s="49" t="str">
        <f t="shared" si="27"/>
        <v xml:space="preserve"> </v>
      </c>
      <c r="CX19" s="47" t="str">
        <f t="shared" si="28"/>
        <v>•</v>
      </c>
      <c r="CY19" s="48" t="str">
        <f t="shared" si="29"/>
        <v xml:space="preserve"> </v>
      </c>
      <c r="CZ19" s="48" t="str">
        <f t="shared" si="30"/>
        <v xml:space="preserve"> </v>
      </c>
      <c r="DA19" s="49" t="str">
        <f t="shared" si="31"/>
        <v xml:space="preserve"> </v>
      </c>
      <c r="DB19" s="48" t="str">
        <f t="shared" si="32"/>
        <v>•</v>
      </c>
      <c r="DC19" s="48" t="str">
        <f t="shared" si="33"/>
        <v xml:space="preserve"> </v>
      </c>
      <c r="DD19" s="48" t="str">
        <f t="shared" si="34"/>
        <v xml:space="preserve"> </v>
      </c>
      <c r="DE19" s="49" t="str">
        <f t="shared" si="35"/>
        <v xml:space="preserve"> </v>
      </c>
      <c r="DF19" s="47" t="str">
        <f t="shared" si="36"/>
        <v>•</v>
      </c>
      <c r="DG19" s="48" t="str">
        <f t="shared" si="37"/>
        <v xml:space="preserve"> </v>
      </c>
      <c r="DH19" s="48" t="str">
        <f t="shared" si="38"/>
        <v xml:space="preserve"> </v>
      </c>
      <c r="DI19" s="49" t="str">
        <f t="shared" si="39"/>
        <v xml:space="preserve"> </v>
      </c>
      <c r="DJ19" s="47" t="str">
        <f t="shared" si="40"/>
        <v>•</v>
      </c>
      <c r="DK19" s="48" t="str">
        <f t="shared" si="41"/>
        <v xml:space="preserve"> </v>
      </c>
      <c r="DL19" s="48" t="str">
        <f t="shared" si="42"/>
        <v xml:space="preserve"> </v>
      </c>
      <c r="DM19" s="49" t="str">
        <f t="shared" si="43"/>
        <v xml:space="preserve"> </v>
      </c>
      <c r="DN19" s="48" t="str">
        <f t="shared" si="44"/>
        <v>•</v>
      </c>
      <c r="DO19" s="48" t="str">
        <f t="shared" si="45"/>
        <v xml:space="preserve"> </v>
      </c>
      <c r="DP19" s="48" t="str">
        <f t="shared" si="46"/>
        <v xml:space="preserve"> </v>
      </c>
      <c r="DQ19" s="49" t="str">
        <f t="shared" si="47"/>
        <v xml:space="preserve"> </v>
      </c>
      <c r="DR19" s="48" t="str">
        <f t="shared" si="48"/>
        <v>•</v>
      </c>
      <c r="DS19" s="48" t="str">
        <f t="shared" si="49"/>
        <v xml:space="preserve"> </v>
      </c>
      <c r="DT19" s="48" t="str">
        <f t="shared" si="50"/>
        <v xml:space="preserve"> </v>
      </c>
      <c r="DU19" s="49" t="str">
        <f t="shared" si="51"/>
        <v xml:space="preserve"> </v>
      </c>
      <c r="DV19" s="48" t="str">
        <f t="shared" si="52"/>
        <v>•</v>
      </c>
      <c r="DW19" s="48" t="str">
        <f t="shared" si="53"/>
        <v xml:space="preserve"> </v>
      </c>
      <c r="DX19" s="48" t="str">
        <f t="shared" si="54"/>
        <v xml:space="preserve"> </v>
      </c>
      <c r="DY19" s="49" t="str">
        <f t="shared" si="55"/>
        <v xml:space="preserve"> </v>
      </c>
      <c r="DZ19" s="48" t="str">
        <f t="shared" si="56"/>
        <v>•</v>
      </c>
      <c r="EA19" s="48" t="str">
        <f t="shared" si="57"/>
        <v xml:space="preserve"> </v>
      </c>
      <c r="EB19" s="48" t="str">
        <f t="shared" si="58"/>
        <v xml:space="preserve"> </v>
      </c>
      <c r="EC19" s="49" t="str">
        <f t="shared" si="59"/>
        <v xml:space="preserve"> </v>
      </c>
      <c r="ED19" s="48" t="str">
        <f t="shared" si="60"/>
        <v>•</v>
      </c>
      <c r="EE19" s="48" t="str">
        <f t="shared" si="61"/>
        <v xml:space="preserve"> </v>
      </c>
      <c r="EF19" s="48" t="str">
        <f t="shared" si="62"/>
        <v xml:space="preserve"> </v>
      </c>
      <c r="EG19" s="49" t="str">
        <f t="shared" si="63"/>
        <v xml:space="preserve"> </v>
      </c>
      <c r="EH19" s="48" t="str">
        <f t="shared" si="64"/>
        <v>•</v>
      </c>
      <c r="EI19" s="48" t="str">
        <f t="shared" si="65"/>
        <v xml:space="preserve"> </v>
      </c>
      <c r="EJ19" s="48" t="str">
        <f t="shared" si="66"/>
        <v xml:space="preserve"> </v>
      </c>
      <c r="EK19" s="49" t="str">
        <f t="shared" si="67"/>
        <v xml:space="preserve"> </v>
      </c>
      <c r="EL19" s="48"/>
      <c r="EM19" s="48"/>
    </row>
    <row r="20" spans="1:143" ht="12.75" customHeight="1" x14ac:dyDescent="0.2">
      <c r="A20" s="121" t="str">
        <f>IF(Summary!B14="","",Summary!B14)</f>
        <v>ROL</v>
      </c>
      <c r="B20" s="121" t="str">
        <f>IF(Summary!C14="","",Summary!C14)</f>
        <v>10SPH02</v>
      </c>
      <c r="C20" s="121" t="str">
        <f>IF(Summary!D14="","",Summary!D14)</f>
        <v>STU0012</v>
      </c>
      <c r="D20" s="136" t="str">
        <f>IF(Summary!E14="","",Summary!E14)</f>
        <v>Student 12</v>
      </c>
      <c r="E20" s="137"/>
      <c r="F20" s="137"/>
      <c r="G20" s="137"/>
      <c r="H20" s="137"/>
      <c r="I20" s="137"/>
      <c r="J20" s="137"/>
      <c r="K20" s="137"/>
      <c r="L20" s="137"/>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48">
        <f t="shared" si="20"/>
        <v>27</v>
      </c>
      <c r="AW20" s="80"/>
      <c r="AX20" s="91" t="e">
        <f t="shared" si="14"/>
        <v>#N/A</v>
      </c>
      <c r="AY20" s="92" t="str">
        <f t="shared" si="21"/>
        <v/>
      </c>
      <c r="AZ20" s="90"/>
      <c r="BA20" s="89"/>
      <c r="BB20" s="64" t="e">
        <f>LOOKUP(BG20,Grading!$A$16:$A$22,Grading!$E$16:$E$22)</f>
        <v>#N/A</v>
      </c>
      <c r="BC20" s="65" t="str">
        <f>IF(BA20="none required",Grading!$A$27,Grading!$A$26)</f>
        <v xml:space="preserve">Please review the solutions thoroughly, complete any re-do questions (details below) and show these to me within the next week. Please let me know if you have any questions. </v>
      </c>
      <c r="BD20" s="61"/>
      <c r="BE20" s="138" t="str">
        <f t="shared" si="22"/>
        <v/>
      </c>
      <c r="BF20" s="120" t="str">
        <f t="shared" si="15"/>
        <v/>
      </c>
      <c r="BG20" s="120" t="str">
        <f t="shared" si="16"/>
        <v/>
      </c>
      <c r="BH20" s="121" t="str">
        <f t="shared" si="17"/>
        <v/>
      </c>
      <c r="BI20" s="77" t="str">
        <f>IF(Summary!F14="","",Summary!F14)</f>
        <v>Student 12</v>
      </c>
      <c r="BJ20" s="62"/>
      <c r="BL20" s="98"/>
      <c r="BM20" s="98"/>
      <c r="BN20" s="98"/>
      <c r="BR20" s="35"/>
      <c r="BS20" s="34" t="s">
        <v>92</v>
      </c>
      <c r="BV20" s="50">
        <f t="shared" si="23"/>
        <v>0</v>
      </c>
      <c r="BW20" s="50">
        <f t="shared" si="18"/>
        <v>0</v>
      </c>
      <c r="BX20" s="50">
        <f t="shared" si="18"/>
        <v>0</v>
      </c>
      <c r="BY20" s="50">
        <f t="shared" si="18"/>
        <v>0</v>
      </c>
      <c r="BZ20" s="50">
        <f t="shared" si="18"/>
        <v>0</v>
      </c>
      <c r="CA20" s="50">
        <f t="shared" si="18"/>
        <v>0</v>
      </c>
      <c r="CB20" s="50">
        <f t="shared" si="18"/>
        <v>0</v>
      </c>
      <c r="CC20" s="50">
        <f t="shared" si="18"/>
        <v>0</v>
      </c>
      <c r="CD20" s="50">
        <f t="shared" si="23"/>
        <v>0</v>
      </c>
      <c r="CE20" s="50">
        <f t="shared" si="18"/>
        <v>0</v>
      </c>
      <c r="CF20" s="50">
        <f t="shared" si="18"/>
        <v>0</v>
      </c>
      <c r="CG20" s="54"/>
      <c r="CH20" s="55">
        <f t="shared" si="19"/>
        <v>0</v>
      </c>
      <c r="CI20" s="55">
        <f t="shared" si="19"/>
        <v>0</v>
      </c>
      <c r="CJ20" s="55">
        <f t="shared" si="19"/>
        <v>0</v>
      </c>
      <c r="CK20" s="55">
        <f t="shared" si="19"/>
        <v>0</v>
      </c>
      <c r="CL20" s="55">
        <f t="shared" si="19"/>
        <v>0</v>
      </c>
      <c r="CM20" s="55">
        <f t="shared" si="19"/>
        <v>0</v>
      </c>
      <c r="CN20" s="55">
        <f t="shared" si="19"/>
        <v>0</v>
      </c>
      <c r="CO20" s="55">
        <f t="shared" si="19"/>
        <v>0</v>
      </c>
      <c r="CT20" s="47" t="str">
        <f t="shared" si="24"/>
        <v>•</v>
      </c>
      <c r="CU20" s="48" t="str">
        <f t="shared" si="25"/>
        <v xml:space="preserve"> </v>
      </c>
      <c r="CV20" s="48" t="str">
        <f t="shared" si="26"/>
        <v xml:space="preserve"> </v>
      </c>
      <c r="CW20" s="49" t="str">
        <f t="shared" si="27"/>
        <v xml:space="preserve"> </v>
      </c>
      <c r="CX20" s="47" t="str">
        <f t="shared" si="28"/>
        <v>•</v>
      </c>
      <c r="CY20" s="48" t="str">
        <f t="shared" si="29"/>
        <v xml:space="preserve"> </v>
      </c>
      <c r="CZ20" s="48" t="str">
        <f t="shared" si="30"/>
        <v xml:space="preserve"> </v>
      </c>
      <c r="DA20" s="49" t="str">
        <f t="shared" si="31"/>
        <v xml:space="preserve"> </v>
      </c>
      <c r="DB20" s="48" t="str">
        <f t="shared" si="32"/>
        <v>•</v>
      </c>
      <c r="DC20" s="48" t="str">
        <f t="shared" si="33"/>
        <v xml:space="preserve"> </v>
      </c>
      <c r="DD20" s="48" t="str">
        <f t="shared" si="34"/>
        <v xml:space="preserve"> </v>
      </c>
      <c r="DE20" s="49" t="str">
        <f t="shared" si="35"/>
        <v xml:space="preserve"> </v>
      </c>
      <c r="DF20" s="47" t="str">
        <f t="shared" si="36"/>
        <v>•</v>
      </c>
      <c r="DG20" s="48" t="str">
        <f t="shared" si="37"/>
        <v xml:space="preserve"> </v>
      </c>
      <c r="DH20" s="48" t="str">
        <f t="shared" si="38"/>
        <v xml:space="preserve"> </v>
      </c>
      <c r="DI20" s="49" t="str">
        <f t="shared" si="39"/>
        <v xml:space="preserve"> </v>
      </c>
      <c r="DJ20" s="47" t="str">
        <f t="shared" si="40"/>
        <v>•</v>
      </c>
      <c r="DK20" s="48" t="str">
        <f t="shared" si="41"/>
        <v xml:space="preserve"> </v>
      </c>
      <c r="DL20" s="48" t="str">
        <f t="shared" si="42"/>
        <v xml:space="preserve"> </v>
      </c>
      <c r="DM20" s="49" t="str">
        <f t="shared" si="43"/>
        <v xml:space="preserve"> </v>
      </c>
      <c r="DN20" s="48" t="str">
        <f t="shared" si="44"/>
        <v>•</v>
      </c>
      <c r="DO20" s="48" t="str">
        <f t="shared" si="45"/>
        <v xml:space="preserve"> </v>
      </c>
      <c r="DP20" s="48" t="str">
        <f t="shared" si="46"/>
        <v xml:space="preserve"> </v>
      </c>
      <c r="DQ20" s="49" t="str">
        <f t="shared" si="47"/>
        <v xml:space="preserve"> </v>
      </c>
      <c r="DR20" s="48" t="str">
        <f t="shared" si="48"/>
        <v>•</v>
      </c>
      <c r="DS20" s="48" t="str">
        <f t="shared" si="49"/>
        <v xml:space="preserve"> </v>
      </c>
      <c r="DT20" s="48" t="str">
        <f t="shared" si="50"/>
        <v xml:space="preserve"> </v>
      </c>
      <c r="DU20" s="49" t="str">
        <f t="shared" si="51"/>
        <v xml:space="preserve"> </v>
      </c>
      <c r="DV20" s="48" t="str">
        <f t="shared" si="52"/>
        <v>•</v>
      </c>
      <c r="DW20" s="48" t="str">
        <f t="shared" si="53"/>
        <v xml:space="preserve"> </v>
      </c>
      <c r="DX20" s="48" t="str">
        <f t="shared" si="54"/>
        <v xml:space="preserve"> </v>
      </c>
      <c r="DY20" s="49" t="str">
        <f t="shared" si="55"/>
        <v xml:space="preserve"> </v>
      </c>
      <c r="DZ20" s="48" t="str">
        <f t="shared" si="56"/>
        <v>•</v>
      </c>
      <c r="EA20" s="48" t="str">
        <f t="shared" si="57"/>
        <v xml:space="preserve"> </v>
      </c>
      <c r="EB20" s="48" t="str">
        <f t="shared" si="58"/>
        <v xml:space="preserve"> </v>
      </c>
      <c r="EC20" s="49" t="str">
        <f t="shared" si="59"/>
        <v xml:space="preserve"> </v>
      </c>
      <c r="ED20" s="48" t="str">
        <f t="shared" si="60"/>
        <v>•</v>
      </c>
      <c r="EE20" s="48" t="str">
        <f t="shared" si="61"/>
        <v xml:space="preserve"> </v>
      </c>
      <c r="EF20" s="48" t="str">
        <f t="shared" si="62"/>
        <v xml:space="preserve"> </v>
      </c>
      <c r="EG20" s="49" t="str">
        <f t="shared" si="63"/>
        <v xml:space="preserve"> </v>
      </c>
      <c r="EH20" s="48" t="str">
        <f t="shared" si="64"/>
        <v>•</v>
      </c>
      <c r="EI20" s="48" t="str">
        <f t="shared" si="65"/>
        <v xml:space="preserve"> </v>
      </c>
      <c r="EJ20" s="48" t="str">
        <f t="shared" si="66"/>
        <v xml:space="preserve"> </v>
      </c>
      <c r="EK20" s="49" t="str">
        <f t="shared" si="67"/>
        <v xml:space="preserve"> </v>
      </c>
      <c r="EL20" s="48"/>
      <c r="EM20" s="48"/>
    </row>
    <row r="21" spans="1:143" ht="12.75" customHeight="1" x14ac:dyDescent="0.2">
      <c r="A21" s="121" t="str">
        <f>IF(Summary!B15="","",Summary!B15)</f>
        <v>ROL</v>
      </c>
      <c r="B21" s="121" t="str">
        <f>IF(Summary!C15="","",Summary!C15)</f>
        <v>10SPH02</v>
      </c>
      <c r="C21" s="121" t="str">
        <f>IF(Summary!D15="","",Summary!D15)</f>
        <v>STU0013</v>
      </c>
      <c r="D21" s="136" t="str">
        <f>IF(Summary!E15="","",Summary!E15)</f>
        <v>Student 13</v>
      </c>
      <c r="E21" s="137"/>
      <c r="F21" s="137"/>
      <c r="G21" s="137"/>
      <c r="H21" s="137"/>
      <c r="I21" s="137"/>
      <c r="J21" s="137"/>
      <c r="K21" s="137"/>
      <c r="L21" s="137"/>
      <c r="M21" s="137"/>
      <c r="N21" s="137"/>
      <c r="O21" s="137"/>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48">
        <f t="shared" si="20"/>
        <v>27</v>
      </c>
      <c r="AW21" s="80"/>
      <c r="AX21" s="91" t="e">
        <f t="shared" si="14"/>
        <v>#N/A</v>
      </c>
      <c r="AY21" s="92" t="str">
        <f t="shared" si="21"/>
        <v/>
      </c>
      <c r="AZ21" s="90"/>
      <c r="BA21" s="89"/>
      <c r="BB21" s="64" t="e">
        <f>LOOKUP(BG21,Grading!$A$16:$A$22,Grading!$E$16:$E$22)</f>
        <v>#N/A</v>
      </c>
      <c r="BC21" s="65" t="str">
        <f>IF(BA21="none required",Grading!$A$27,Grading!$A$26)</f>
        <v xml:space="preserve">Please review the solutions thoroughly, complete any re-do questions (details below) and show these to me within the next week. Please let me know if you have any questions. </v>
      </c>
      <c r="BD21" s="61"/>
      <c r="BE21" s="138" t="str">
        <f t="shared" si="22"/>
        <v/>
      </c>
      <c r="BF21" s="120" t="str">
        <f t="shared" si="15"/>
        <v/>
      </c>
      <c r="BG21" s="120" t="str">
        <f t="shared" si="16"/>
        <v/>
      </c>
      <c r="BH21" s="121" t="str">
        <f t="shared" si="17"/>
        <v/>
      </c>
      <c r="BI21" s="77" t="str">
        <f>IF(Summary!F15="","",Summary!F15)</f>
        <v>Student 13</v>
      </c>
      <c r="BJ21" s="62"/>
      <c r="BL21" s="98"/>
      <c r="BM21" s="98"/>
      <c r="BN21" s="98"/>
      <c r="BR21" s="35"/>
      <c r="BS21" s="34" t="s">
        <v>92</v>
      </c>
      <c r="BV21" s="50">
        <f t="shared" si="23"/>
        <v>0</v>
      </c>
      <c r="BW21" s="50">
        <f t="shared" si="18"/>
        <v>0</v>
      </c>
      <c r="BX21" s="50">
        <f t="shared" si="18"/>
        <v>0</v>
      </c>
      <c r="BY21" s="50">
        <f t="shared" si="18"/>
        <v>0</v>
      </c>
      <c r="BZ21" s="50">
        <f t="shared" si="18"/>
        <v>0</v>
      </c>
      <c r="CA21" s="50">
        <f t="shared" si="18"/>
        <v>0</v>
      </c>
      <c r="CB21" s="50">
        <f t="shared" si="18"/>
        <v>0</v>
      </c>
      <c r="CC21" s="50">
        <f t="shared" si="18"/>
        <v>0</v>
      </c>
      <c r="CD21" s="50">
        <f t="shared" si="23"/>
        <v>0</v>
      </c>
      <c r="CE21" s="50">
        <f t="shared" si="18"/>
        <v>0</v>
      </c>
      <c r="CF21" s="50">
        <f t="shared" si="18"/>
        <v>0</v>
      </c>
      <c r="CG21" s="54"/>
      <c r="CH21" s="55">
        <f t="shared" si="19"/>
        <v>0</v>
      </c>
      <c r="CI21" s="55">
        <f t="shared" si="19"/>
        <v>0</v>
      </c>
      <c r="CJ21" s="55">
        <f t="shared" si="19"/>
        <v>0</v>
      </c>
      <c r="CK21" s="55">
        <f t="shared" si="19"/>
        <v>0</v>
      </c>
      <c r="CL21" s="55">
        <f t="shared" si="19"/>
        <v>0</v>
      </c>
      <c r="CM21" s="55">
        <f t="shared" si="19"/>
        <v>0</v>
      </c>
      <c r="CN21" s="55">
        <f t="shared" si="19"/>
        <v>0</v>
      </c>
      <c r="CO21" s="55">
        <f t="shared" si="19"/>
        <v>0</v>
      </c>
      <c r="CT21" s="47" t="str">
        <f t="shared" si="24"/>
        <v>•</v>
      </c>
      <c r="CU21" s="48" t="str">
        <f t="shared" si="25"/>
        <v xml:space="preserve"> </v>
      </c>
      <c r="CV21" s="48" t="str">
        <f t="shared" si="26"/>
        <v xml:space="preserve"> </v>
      </c>
      <c r="CW21" s="49" t="str">
        <f t="shared" si="27"/>
        <v xml:space="preserve"> </v>
      </c>
      <c r="CX21" s="47" t="str">
        <f t="shared" si="28"/>
        <v>•</v>
      </c>
      <c r="CY21" s="48" t="str">
        <f t="shared" si="29"/>
        <v xml:space="preserve"> </v>
      </c>
      <c r="CZ21" s="48" t="str">
        <f t="shared" si="30"/>
        <v xml:space="preserve"> </v>
      </c>
      <c r="DA21" s="49" t="str">
        <f t="shared" si="31"/>
        <v xml:space="preserve"> </v>
      </c>
      <c r="DB21" s="48" t="str">
        <f t="shared" si="32"/>
        <v>•</v>
      </c>
      <c r="DC21" s="48" t="str">
        <f t="shared" si="33"/>
        <v xml:space="preserve"> </v>
      </c>
      <c r="DD21" s="48" t="str">
        <f t="shared" si="34"/>
        <v xml:space="preserve"> </v>
      </c>
      <c r="DE21" s="49" t="str">
        <f t="shared" si="35"/>
        <v xml:space="preserve"> </v>
      </c>
      <c r="DF21" s="47" t="str">
        <f t="shared" si="36"/>
        <v>•</v>
      </c>
      <c r="DG21" s="48" t="str">
        <f t="shared" si="37"/>
        <v xml:space="preserve"> </v>
      </c>
      <c r="DH21" s="48" t="str">
        <f t="shared" si="38"/>
        <v xml:space="preserve"> </v>
      </c>
      <c r="DI21" s="49" t="str">
        <f t="shared" si="39"/>
        <v xml:space="preserve"> </v>
      </c>
      <c r="DJ21" s="47" t="str">
        <f t="shared" si="40"/>
        <v>•</v>
      </c>
      <c r="DK21" s="48" t="str">
        <f t="shared" si="41"/>
        <v xml:space="preserve"> </v>
      </c>
      <c r="DL21" s="48" t="str">
        <f t="shared" si="42"/>
        <v xml:space="preserve"> </v>
      </c>
      <c r="DM21" s="49" t="str">
        <f t="shared" si="43"/>
        <v xml:space="preserve"> </v>
      </c>
      <c r="DN21" s="48" t="str">
        <f t="shared" si="44"/>
        <v>•</v>
      </c>
      <c r="DO21" s="48" t="str">
        <f t="shared" si="45"/>
        <v xml:space="preserve"> </v>
      </c>
      <c r="DP21" s="48" t="str">
        <f t="shared" si="46"/>
        <v xml:space="preserve"> </v>
      </c>
      <c r="DQ21" s="49" t="str">
        <f t="shared" si="47"/>
        <v xml:space="preserve"> </v>
      </c>
      <c r="DR21" s="48" t="str">
        <f t="shared" si="48"/>
        <v>•</v>
      </c>
      <c r="DS21" s="48" t="str">
        <f t="shared" si="49"/>
        <v xml:space="preserve"> </v>
      </c>
      <c r="DT21" s="48" t="str">
        <f t="shared" si="50"/>
        <v xml:space="preserve"> </v>
      </c>
      <c r="DU21" s="49" t="str">
        <f t="shared" si="51"/>
        <v xml:space="preserve"> </v>
      </c>
      <c r="DV21" s="48" t="str">
        <f t="shared" si="52"/>
        <v>•</v>
      </c>
      <c r="DW21" s="48" t="str">
        <f t="shared" si="53"/>
        <v xml:space="preserve"> </v>
      </c>
      <c r="DX21" s="48" t="str">
        <f t="shared" si="54"/>
        <v xml:space="preserve"> </v>
      </c>
      <c r="DY21" s="49" t="str">
        <f t="shared" si="55"/>
        <v xml:space="preserve"> </v>
      </c>
      <c r="DZ21" s="48" t="str">
        <f t="shared" si="56"/>
        <v>•</v>
      </c>
      <c r="EA21" s="48" t="str">
        <f t="shared" si="57"/>
        <v xml:space="preserve"> </v>
      </c>
      <c r="EB21" s="48" t="str">
        <f t="shared" si="58"/>
        <v xml:space="preserve"> </v>
      </c>
      <c r="EC21" s="49" t="str">
        <f t="shared" si="59"/>
        <v xml:space="preserve"> </v>
      </c>
      <c r="ED21" s="48" t="str">
        <f t="shared" si="60"/>
        <v>•</v>
      </c>
      <c r="EE21" s="48" t="str">
        <f t="shared" si="61"/>
        <v xml:space="preserve"> </v>
      </c>
      <c r="EF21" s="48" t="str">
        <f t="shared" si="62"/>
        <v xml:space="preserve"> </v>
      </c>
      <c r="EG21" s="49" t="str">
        <f t="shared" si="63"/>
        <v xml:space="preserve"> </v>
      </c>
      <c r="EH21" s="48" t="str">
        <f t="shared" si="64"/>
        <v>•</v>
      </c>
      <c r="EI21" s="48" t="str">
        <f t="shared" si="65"/>
        <v xml:space="preserve"> </v>
      </c>
      <c r="EJ21" s="48" t="str">
        <f t="shared" si="66"/>
        <v xml:space="preserve"> </v>
      </c>
      <c r="EK21" s="49" t="str">
        <f t="shared" si="67"/>
        <v xml:space="preserve"> </v>
      </c>
      <c r="EL21" s="48"/>
      <c r="EM21" s="48"/>
    </row>
    <row r="22" spans="1:143" ht="12.75" customHeight="1" x14ac:dyDescent="0.2">
      <c r="A22" s="121" t="str">
        <f>IF(Summary!B16="","",Summary!B16)</f>
        <v>ROL</v>
      </c>
      <c r="B22" s="121" t="str">
        <f>IF(Summary!C16="","",Summary!C16)</f>
        <v>10SPH02</v>
      </c>
      <c r="C22" s="121" t="str">
        <f>IF(Summary!D16="","",Summary!D16)</f>
        <v>STU0014</v>
      </c>
      <c r="D22" s="136" t="str">
        <f>IF(Summary!E16="","",Summary!E16)</f>
        <v>Student 14</v>
      </c>
      <c r="E22" s="137"/>
      <c r="F22" s="137"/>
      <c r="G22" s="137"/>
      <c r="H22" s="137"/>
      <c r="I22" s="137"/>
      <c r="J22" s="137"/>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48">
        <f t="shared" si="20"/>
        <v>27</v>
      </c>
      <c r="AW22" s="80"/>
      <c r="AX22" s="91" t="e">
        <f t="shared" si="14"/>
        <v>#N/A</v>
      </c>
      <c r="AY22" s="92" t="str">
        <f t="shared" si="21"/>
        <v/>
      </c>
      <c r="AZ22" s="90"/>
      <c r="BA22" s="175"/>
      <c r="BB22" s="64" t="e">
        <f>LOOKUP(BG22,Grading!$A$16:$A$22,Grading!$E$16:$E$22)</f>
        <v>#N/A</v>
      </c>
      <c r="BC22" s="65" t="str">
        <f>IF(BA22="none required",Grading!$A$27,Grading!$A$26)</f>
        <v xml:space="preserve">Please review the solutions thoroughly, complete any re-do questions (details below) and show these to me within the next week. Please let me know if you have any questions. </v>
      </c>
      <c r="BD22" s="61"/>
      <c r="BE22" s="138" t="str">
        <f t="shared" si="22"/>
        <v/>
      </c>
      <c r="BF22" s="120" t="str">
        <f t="shared" si="15"/>
        <v/>
      </c>
      <c r="BG22" s="120" t="str">
        <f t="shared" si="16"/>
        <v/>
      </c>
      <c r="BH22" s="121" t="str">
        <f t="shared" si="17"/>
        <v/>
      </c>
      <c r="BI22" s="77" t="str">
        <f>IF(Summary!F16="","",Summary!F16)</f>
        <v>Student 14</v>
      </c>
      <c r="BJ22" s="62"/>
      <c r="BL22" s="98"/>
      <c r="BM22" s="98"/>
      <c r="BN22" s="98"/>
      <c r="BR22" s="35"/>
      <c r="BS22" s="34" t="s">
        <v>92</v>
      </c>
      <c r="BV22" s="50">
        <f t="shared" si="23"/>
        <v>0</v>
      </c>
      <c r="BW22" s="50">
        <f t="shared" si="18"/>
        <v>0</v>
      </c>
      <c r="BX22" s="50">
        <f t="shared" si="18"/>
        <v>0</v>
      </c>
      <c r="BY22" s="50">
        <f t="shared" si="18"/>
        <v>0</v>
      </c>
      <c r="BZ22" s="50">
        <f t="shared" si="18"/>
        <v>0</v>
      </c>
      <c r="CA22" s="50">
        <f t="shared" si="18"/>
        <v>0</v>
      </c>
      <c r="CB22" s="50">
        <f t="shared" si="18"/>
        <v>0</v>
      </c>
      <c r="CC22" s="50">
        <f t="shared" si="18"/>
        <v>0</v>
      </c>
      <c r="CD22" s="50">
        <f t="shared" si="23"/>
        <v>0</v>
      </c>
      <c r="CE22" s="50">
        <f t="shared" si="18"/>
        <v>0</v>
      </c>
      <c r="CF22" s="50">
        <f t="shared" si="18"/>
        <v>0</v>
      </c>
      <c r="CG22" s="54"/>
      <c r="CH22" s="55">
        <f t="shared" si="19"/>
        <v>0</v>
      </c>
      <c r="CI22" s="55">
        <f t="shared" si="19"/>
        <v>0</v>
      </c>
      <c r="CJ22" s="55">
        <f t="shared" si="19"/>
        <v>0</v>
      </c>
      <c r="CK22" s="55">
        <f t="shared" si="19"/>
        <v>0</v>
      </c>
      <c r="CL22" s="55">
        <f t="shared" si="19"/>
        <v>0</v>
      </c>
      <c r="CM22" s="55">
        <f t="shared" si="19"/>
        <v>0</v>
      </c>
      <c r="CN22" s="55">
        <f t="shared" si="19"/>
        <v>0</v>
      </c>
      <c r="CO22" s="55">
        <f t="shared" si="19"/>
        <v>0</v>
      </c>
      <c r="CT22" s="47" t="str">
        <f t="shared" si="24"/>
        <v>•</v>
      </c>
      <c r="CU22" s="48" t="str">
        <f t="shared" si="25"/>
        <v xml:space="preserve"> </v>
      </c>
      <c r="CV22" s="48" t="str">
        <f t="shared" si="26"/>
        <v xml:space="preserve"> </v>
      </c>
      <c r="CW22" s="49" t="str">
        <f t="shared" si="27"/>
        <v xml:space="preserve"> </v>
      </c>
      <c r="CX22" s="47" t="str">
        <f t="shared" si="28"/>
        <v>•</v>
      </c>
      <c r="CY22" s="48" t="str">
        <f t="shared" si="29"/>
        <v xml:space="preserve"> </v>
      </c>
      <c r="CZ22" s="48" t="str">
        <f t="shared" si="30"/>
        <v xml:space="preserve"> </v>
      </c>
      <c r="DA22" s="49" t="str">
        <f t="shared" si="31"/>
        <v xml:space="preserve"> </v>
      </c>
      <c r="DB22" s="48" t="str">
        <f t="shared" si="32"/>
        <v>•</v>
      </c>
      <c r="DC22" s="48" t="str">
        <f t="shared" si="33"/>
        <v xml:space="preserve"> </v>
      </c>
      <c r="DD22" s="48" t="str">
        <f t="shared" si="34"/>
        <v xml:space="preserve"> </v>
      </c>
      <c r="DE22" s="49" t="str">
        <f t="shared" si="35"/>
        <v xml:space="preserve"> </v>
      </c>
      <c r="DF22" s="47" t="str">
        <f t="shared" si="36"/>
        <v>•</v>
      </c>
      <c r="DG22" s="48" t="str">
        <f t="shared" si="37"/>
        <v xml:space="preserve"> </v>
      </c>
      <c r="DH22" s="48" t="str">
        <f t="shared" si="38"/>
        <v xml:space="preserve"> </v>
      </c>
      <c r="DI22" s="49" t="str">
        <f t="shared" si="39"/>
        <v xml:space="preserve"> </v>
      </c>
      <c r="DJ22" s="47" t="str">
        <f t="shared" si="40"/>
        <v>•</v>
      </c>
      <c r="DK22" s="48" t="str">
        <f t="shared" si="41"/>
        <v xml:space="preserve"> </v>
      </c>
      <c r="DL22" s="48" t="str">
        <f t="shared" si="42"/>
        <v xml:space="preserve"> </v>
      </c>
      <c r="DM22" s="49" t="str">
        <f t="shared" si="43"/>
        <v xml:space="preserve"> </v>
      </c>
      <c r="DN22" s="48" t="str">
        <f t="shared" si="44"/>
        <v>•</v>
      </c>
      <c r="DO22" s="48" t="str">
        <f t="shared" si="45"/>
        <v xml:space="preserve"> </v>
      </c>
      <c r="DP22" s="48" t="str">
        <f t="shared" si="46"/>
        <v xml:space="preserve"> </v>
      </c>
      <c r="DQ22" s="49" t="str">
        <f t="shared" si="47"/>
        <v xml:space="preserve"> </v>
      </c>
      <c r="DR22" s="48" t="str">
        <f t="shared" si="48"/>
        <v>•</v>
      </c>
      <c r="DS22" s="48" t="str">
        <f t="shared" si="49"/>
        <v xml:space="preserve"> </v>
      </c>
      <c r="DT22" s="48" t="str">
        <f t="shared" si="50"/>
        <v xml:space="preserve"> </v>
      </c>
      <c r="DU22" s="49" t="str">
        <f t="shared" si="51"/>
        <v xml:space="preserve"> </v>
      </c>
      <c r="DV22" s="48" t="str">
        <f t="shared" si="52"/>
        <v>•</v>
      </c>
      <c r="DW22" s="48" t="str">
        <f t="shared" si="53"/>
        <v xml:space="preserve"> </v>
      </c>
      <c r="DX22" s="48" t="str">
        <f t="shared" si="54"/>
        <v xml:space="preserve"> </v>
      </c>
      <c r="DY22" s="49" t="str">
        <f t="shared" si="55"/>
        <v xml:space="preserve"> </v>
      </c>
      <c r="DZ22" s="48" t="str">
        <f t="shared" si="56"/>
        <v>•</v>
      </c>
      <c r="EA22" s="48" t="str">
        <f t="shared" si="57"/>
        <v xml:space="preserve"> </v>
      </c>
      <c r="EB22" s="48" t="str">
        <f t="shared" si="58"/>
        <v xml:space="preserve"> </v>
      </c>
      <c r="EC22" s="49" t="str">
        <f t="shared" si="59"/>
        <v xml:space="preserve"> </v>
      </c>
      <c r="ED22" s="48" t="str">
        <f t="shared" si="60"/>
        <v>•</v>
      </c>
      <c r="EE22" s="48" t="str">
        <f t="shared" si="61"/>
        <v xml:space="preserve"> </v>
      </c>
      <c r="EF22" s="48" t="str">
        <f t="shared" si="62"/>
        <v xml:space="preserve"> </v>
      </c>
      <c r="EG22" s="49" t="str">
        <f t="shared" si="63"/>
        <v xml:space="preserve"> </v>
      </c>
      <c r="EH22" s="48" t="str">
        <f t="shared" si="64"/>
        <v>•</v>
      </c>
      <c r="EI22" s="48" t="str">
        <f t="shared" si="65"/>
        <v xml:space="preserve"> </v>
      </c>
      <c r="EJ22" s="48" t="str">
        <f t="shared" si="66"/>
        <v xml:space="preserve"> </v>
      </c>
      <c r="EK22" s="49" t="str">
        <f t="shared" si="67"/>
        <v xml:space="preserve"> </v>
      </c>
      <c r="EL22" s="48"/>
      <c r="EM22" s="48"/>
    </row>
    <row r="23" spans="1:143" ht="12.75" customHeight="1" x14ac:dyDescent="0.2">
      <c r="A23" s="121" t="str">
        <f>IF(Summary!B17="","",Summary!B17)</f>
        <v>ROL</v>
      </c>
      <c r="B23" s="121" t="str">
        <f>IF(Summary!C17="","",Summary!C17)</f>
        <v>10SPH02</v>
      </c>
      <c r="C23" s="121" t="str">
        <f>IF(Summary!D17="","",Summary!D17)</f>
        <v>STU0015</v>
      </c>
      <c r="D23" s="136" t="str">
        <f>IF(Summary!E17="","",Summary!E17)</f>
        <v>Student 15</v>
      </c>
      <c r="E23" s="137"/>
      <c r="F23" s="137"/>
      <c r="G23" s="137"/>
      <c r="H23" s="137"/>
      <c r="I23" s="137"/>
      <c r="J23" s="137"/>
      <c r="K23" s="137"/>
      <c r="L23" s="137"/>
      <c r="M23" s="137"/>
      <c r="N23" s="137"/>
      <c r="O23" s="137"/>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48">
        <f t="shared" si="20"/>
        <v>27</v>
      </c>
      <c r="AW23" s="80"/>
      <c r="AX23" s="91" t="e">
        <f t="shared" si="14"/>
        <v>#N/A</v>
      </c>
      <c r="AY23" s="92" t="str">
        <f t="shared" si="21"/>
        <v/>
      </c>
      <c r="AZ23" s="90"/>
      <c r="BA23" s="175"/>
      <c r="BB23" s="64" t="e">
        <f>LOOKUP(BG23,Grading!$A$16:$A$22,Grading!$E$16:$E$22)</f>
        <v>#N/A</v>
      </c>
      <c r="BC23" s="65" t="str">
        <f>IF(BA23="none required",Grading!$A$27,Grading!$A$26)</f>
        <v xml:space="preserve">Please review the solutions thoroughly, complete any re-do questions (details below) and show these to me within the next week. Please let me know if you have any questions. </v>
      </c>
      <c r="BD23" s="61"/>
      <c r="BE23" s="138" t="str">
        <f t="shared" si="22"/>
        <v/>
      </c>
      <c r="BF23" s="120" t="str">
        <f t="shared" si="15"/>
        <v/>
      </c>
      <c r="BG23" s="120" t="str">
        <f t="shared" si="16"/>
        <v/>
      </c>
      <c r="BH23" s="121" t="str">
        <f t="shared" si="17"/>
        <v/>
      </c>
      <c r="BI23" s="77" t="str">
        <f>IF(Summary!F17="","",Summary!F17)</f>
        <v>Student 15</v>
      </c>
      <c r="BJ23" s="62"/>
      <c r="BL23" s="98"/>
      <c r="BM23" s="98"/>
      <c r="BN23" s="98"/>
      <c r="BR23" s="35"/>
      <c r="BS23" s="34" t="s">
        <v>92</v>
      </c>
      <c r="BV23" s="50">
        <f t="shared" si="23"/>
        <v>0</v>
      </c>
      <c r="BW23" s="50">
        <f t="shared" si="18"/>
        <v>0</v>
      </c>
      <c r="BX23" s="50">
        <f t="shared" si="18"/>
        <v>0</v>
      </c>
      <c r="BY23" s="50">
        <f t="shared" si="18"/>
        <v>0</v>
      </c>
      <c r="BZ23" s="50">
        <f t="shared" si="18"/>
        <v>0</v>
      </c>
      <c r="CA23" s="50">
        <f t="shared" si="18"/>
        <v>0</v>
      </c>
      <c r="CB23" s="50">
        <f t="shared" si="18"/>
        <v>0</v>
      </c>
      <c r="CC23" s="50">
        <f t="shared" si="18"/>
        <v>0</v>
      </c>
      <c r="CD23" s="50">
        <f t="shared" si="23"/>
        <v>0</v>
      </c>
      <c r="CE23" s="50">
        <f t="shared" si="18"/>
        <v>0</v>
      </c>
      <c r="CF23" s="50">
        <f t="shared" si="18"/>
        <v>0</v>
      </c>
      <c r="CG23" s="54"/>
      <c r="CH23" s="55">
        <f t="shared" si="19"/>
        <v>0</v>
      </c>
      <c r="CI23" s="55">
        <f t="shared" si="19"/>
        <v>0</v>
      </c>
      <c r="CJ23" s="55">
        <f t="shared" si="19"/>
        <v>0</v>
      </c>
      <c r="CK23" s="55">
        <f t="shared" si="19"/>
        <v>0</v>
      </c>
      <c r="CL23" s="55">
        <f t="shared" si="19"/>
        <v>0</v>
      </c>
      <c r="CM23" s="55">
        <f t="shared" si="19"/>
        <v>0</v>
      </c>
      <c r="CN23" s="55">
        <f t="shared" si="19"/>
        <v>0</v>
      </c>
      <c r="CO23" s="55">
        <f t="shared" si="19"/>
        <v>0</v>
      </c>
      <c r="CT23" s="47" t="str">
        <f t="shared" si="24"/>
        <v>•</v>
      </c>
      <c r="CU23" s="48" t="str">
        <f t="shared" si="25"/>
        <v xml:space="preserve"> </v>
      </c>
      <c r="CV23" s="48" t="str">
        <f t="shared" si="26"/>
        <v xml:space="preserve"> </v>
      </c>
      <c r="CW23" s="49" t="str">
        <f t="shared" si="27"/>
        <v xml:space="preserve"> </v>
      </c>
      <c r="CX23" s="47" t="str">
        <f t="shared" si="28"/>
        <v>•</v>
      </c>
      <c r="CY23" s="48" t="str">
        <f t="shared" si="29"/>
        <v xml:space="preserve"> </v>
      </c>
      <c r="CZ23" s="48" t="str">
        <f t="shared" si="30"/>
        <v xml:space="preserve"> </v>
      </c>
      <c r="DA23" s="49" t="str">
        <f t="shared" si="31"/>
        <v xml:space="preserve"> </v>
      </c>
      <c r="DB23" s="48" t="str">
        <f t="shared" si="32"/>
        <v>•</v>
      </c>
      <c r="DC23" s="48" t="str">
        <f t="shared" si="33"/>
        <v xml:space="preserve"> </v>
      </c>
      <c r="DD23" s="48" t="str">
        <f t="shared" si="34"/>
        <v xml:space="preserve"> </v>
      </c>
      <c r="DE23" s="49" t="str">
        <f t="shared" si="35"/>
        <v xml:space="preserve"> </v>
      </c>
      <c r="DF23" s="47" t="str">
        <f t="shared" si="36"/>
        <v>•</v>
      </c>
      <c r="DG23" s="48" t="str">
        <f t="shared" si="37"/>
        <v xml:space="preserve"> </v>
      </c>
      <c r="DH23" s="48" t="str">
        <f t="shared" si="38"/>
        <v xml:space="preserve"> </v>
      </c>
      <c r="DI23" s="49" t="str">
        <f t="shared" si="39"/>
        <v xml:space="preserve"> </v>
      </c>
      <c r="DJ23" s="47" t="str">
        <f t="shared" si="40"/>
        <v>•</v>
      </c>
      <c r="DK23" s="48" t="str">
        <f t="shared" si="41"/>
        <v xml:space="preserve"> </v>
      </c>
      <c r="DL23" s="48" t="str">
        <f t="shared" si="42"/>
        <v xml:space="preserve"> </v>
      </c>
      <c r="DM23" s="49" t="str">
        <f t="shared" si="43"/>
        <v xml:space="preserve"> </v>
      </c>
      <c r="DN23" s="48" t="str">
        <f t="shared" si="44"/>
        <v>•</v>
      </c>
      <c r="DO23" s="48" t="str">
        <f t="shared" si="45"/>
        <v xml:space="preserve"> </v>
      </c>
      <c r="DP23" s="48" t="str">
        <f t="shared" si="46"/>
        <v xml:space="preserve"> </v>
      </c>
      <c r="DQ23" s="49" t="str">
        <f t="shared" si="47"/>
        <v xml:space="preserve"> </v>
      </c>
      <c r="DR23" s="48" t="str">
        <f t="shared" si="48"/>
        <v>•</v>
      </c>
      <c r="DS23" s="48" t="str">
        <f t="shared" si="49"/>
        <v xml:space="preserve"> </v>
      </c>
      <c r="DT23" s="48" t="str">
        <f t="shared" si="50"/>
        <v xml:space="preserve"> </v>
      </c>
      <c r="DU23" s="49" t="str">
        <f t="shared" si="51"/>
        <v xml:space="preserve"> </v>
      </c>
      <c r="DV23" s="48" t="str">
        <f t="shared" si="52"/>
        <v>•</v>
      </c>
      <c r="DW23" s="48" t="str">
        <f t="shared" si="53"/>
        <v xml:space="preserve"> </v>
      </c>
      <c r="DX23" s="48" t="str">
        <f t="shared" si="54"/>
        <v xml:space="preserve"> </v>
      </c>
      <c r="DY23" s="49" t="str">
        <f t="shared" si="55"/>
        <v xml:space="preserve"> </v>
      </c>
      <c r="DZ23" s="48" t="str">
        <f t="shared" si="56"/>
        <v>•</v>
      </c>
      <c r="EA23" s="48" t="str">
        <f t="shared" si="57"/>
        <v xml:space="preserve"> </v>
      </c>
      <c r="EB23" s="48" t="str">
        <f t="shared" si="58"/>
        <v xml:space="preserve"> </v>
      </c>
      <c r="EC23" s="49" t="str">
        <f t="shared" si="59"/>
        <v xml:space="preserve"> </v>
      </c>
      <c r="ED23" s="48" t="str">
        <f t="shared" si="60"/>
        <v>•</v>
      </c>
      <c r="EE23" s="48" t="str">
        <f t="shared" si="61"/>
        <v xml:space="preserve"> </v>
      </c>
      <c r="EF23" s="48" t="str">
        <f t="shared" si="62"/>
        <v xml:space="preserve"> </v>
      </c>
      <c r="EG23" s="49" t="str">
        <f t="shared" si="63"/>
        <v xml:space="preserve"> </v>
      </c>
      <c r="EH23" s="48" t="str">
        <f t="shared" si="64"/>
        <v>•</v>
      </c>
      <c r="EI23" s="48" t="str">
        <f t="shared" si="65"/>
        <v xml:space="preserve"> </v>
      </c>
      <c r="EJ23" s="48" t="str">
        <f t="shared" si="66"/>
        <v xml:space="preserve"> </v>
      </c>
      <c r="EK23" s="49" t="str">
        <f t="shared" si="67"/>
        <v xml:space="preserve"> </v>
      </c>
      <c r="EL23" s="48"/>
      <c r="EM23" s="48"/>
    </row>
    <row r="24" spans="1:143" ht="12.75" customHeight="1" x14ac:dyDescent="0.2">
      <c r="A24" s="121" t="str">
        <f>IF(Summary!B18="","",Summary!B18)</f>
        <v>ROL</v>
      </c>
      <c r="B24" s="121" t="str">
        <f>IF(Summary!C18="","",Summary!C18)</f>
        <v>10SPH02</v>
      </c>
      <c r="C24" s="121" t="str">
        <f>IF(Summary!D18="","",Summary!D18)</f>
        <v>STU0016</v>
      </c>
      <c r="D24" s="136" t="str">
        <f>IF(Summary!E18="","",Summary!E18)</f>
        <v>Student 16</v>
      </c>
      <c r="E24" s="137"/>
      <c r="F24" s="137"/>
      <c r="G24" s="137"/>
      <c r="H24" s="137"/>
      <c r="I24" s="137"/>
      <c r="J24" s="137"/>
      <c r="K24" s="137"/>
      <c r="L24" s="137"/>
      <c r="M24" s="137"/>
      <c r="N24" s="137"/>
      <c r="O24" s="137"/>
      <c r="P24" s="137"/>
      <c r="Q24" s="137"/>
      <c r="R24" s="137"/>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c r="AU24" s="137"/>
      <c r="AV24" s="48">
        <f t="shared" si="20"/>
        <v>27</v>
      </c>
      <c r="AW24" s="80"/>
      <c r="AX24" s="91" t="e">
        <f t="shared" si="14"/>
        <v>#N/A</v>
      </c>
      <c r="AY24" s="92" t="str">
        <f t="shared" si="21"/>
        <v/>
      </c>
      <c r="AZ24" s="90"/>
      <c r="BA24" s="175"/>
      <c r="BB24" s="64" t="e">
        <f>LOOKUP(BG24,Grading!$A$16:$A$22,Grading!$E$16:$E$22)</f>
        <v>#N/A</v>
      </c>
      <c r="BC24" s="65" t="str">
        <f>IF(BA24="none required",Grading!$A$27,Grading!$A$26)</f>
        <v xml:space="preserve">Please review the solutions thoroughly, complete any re-do questions (details below) and show these to me within the next week. Please let me know if you have any questions. </v>
      </c>
      <c r="BD24" s="61"/>
      <c r="BE24" s="138" t="str">
        <f t="shared" si="22"/>
        <v/>
      </c>
      <c r="BF24" s="120" t="str">
        <f t="shared" si="15"/>
        <v/>
      </c>
      <c r="BG24" s="120" t="str">
        <f t="shared" si="16"/>
        <v/>
      </c>
      <c r="BH24" s="121" t="str">
        <f t="shared" si="17"/>
        <v/>
      </c>
      <c r="BI24" s="77" t="str">
        <f>IF(Summary!F18="","",Summary!F18)</f>
        <v>Student 16</v>
      </c>
      <c r="BJ24" s="62"/>
      <c r="BL24" s="98"/>
      <c r="BM24" s="98"/>
      <c r="BN24" s="98"/>
      <c r="BR24" s="35"/>
      <c r="BS24" s="34" t="s">
        <v>92</v>
      </c>
      <c r="BV24" s="50">
        <f t="shared" si="23"/>
        <v>0</v>
      </c>
      <c r="BW24" s="50">
        <f t="shared" si="18"/>
        <v>0</v>
      </c>
      <c r="BX24" s="50">
        <f t="shared" si="18"/>
        <v>0</v>
      </c>
      <c r="BY24" s="50">
        <f t="shared" si="18"/>
        <v>0</v>
      </c>
      <c r="BZ24" s="50">
        <f t="shared" si="18"/>
        <v>0</v>
      </c>
      <c r="CA24" s="50">
        <f t="shared" si="18"/>
        <v>0</v>
      </c>
      <c r="CB24" s="50">
        <f t="shared" si="18"/>
        <v>0</v>
      </c>
      <c r="CC24" s="50">
        <f t="shared" si="18"/>
        <v>0</v>
      </c>
      <c r="CD24" s="50">
        <f t="shared" si="23"/>
        <v>0</v>
      </c>
      <c r="CE24" s="50">
        <f t="shared" si="18"/>
        <v>0</v>
      </c>
      <c r="CF24" s="50">
        <f t="shared" si="18"/>
        <v>0</v>
      </c>
      <c r="CG24" s="54"/>
      <c r="CH24" s="55">
        <f t="shared" si="19"/>
        <v>0</v>
      </c>
      <c r="CI24" s="55">
        <f t="shared" si="19"/>
        <v>0</v>
      </c>
      <c r="CJ24" s="55">
        <f t="shared" si="19"/>
        <v>0</v>
      </c>
      <c r="CK24" s="55">
        <f t="shared" si="19"/>
        <v>0</v>
      </c>
      <c r="CL24" s="55">
        <f t="shared" si="19"/>
        <v>0</v>
      </c>
      <c r="CM24" s="55">
        <f t="shared" si="19"/>
        <v>0</v>
      </c>
      <c r="CN24" s="55">
        <f t="shared" si="19"/>
        <v>0</v>
      </c>
      <c r="CO24" s="55">
        <f t="shared" si="19"/>
        <v>0</v>
      </c>
      <c r="CT24" s="47" t="str">
        <f t="shared" si="24"/>
        <v>•</v>
      </c>
      <c r="CU24" s="48" t="str">
        <f t="shared" si="25"/>
        <v xml:space="preserve"> </v>
      </c>
      <c r="CV24" s="48" t="str">
        <f t="shared" si="26"/>
        <v xml:space="preserve"> </v>
      </c>
      <c r="CW24" s="49" t="str">
        <f t="shared" si="27"/>
        <v xml:space="preserve"> </v>
      </c>
      <c r="CX24" s="47" t="str">
        <f t="shared" si="28"/>
        <v>•</v>
      </c>
      <c r="CY24" s="48" t="str">
        <f t="shared" si="29"/>
        <v xml:space="preserve"> </v>
      </c>
      <c r="CZ24" s="48" t="str">
        <f t="shared" si="30"/>
        <v xml:space="preserve"> </v>
      </c>
      <c r="DA24" s="49" t="str">
        <f t="shared" si="31"/>
        <v xml:space="preserve"> </v>
      </c>
      <c r="DB24" s="48" t="str">
        <f t="shared" si="32"/>
        <v>•</v>
      </c>
      <c r="DC24" s="48" t="str">
        <f t="shared" si="33"/>
        <v xml:space="preserve"> </v>
      </c>
      <c r="DD24" s="48" t="str">
        <f t="shared" si="34"/>
        <v xml:space="preserve"> </v>
      </c>
      <c r="DE24" s="49" t="str">
        <f t="shared" si="35"/>
        <v xml:space="preserve"> </v>
      </c>
      <c r="DF24" s="47" t="str">
        <f t="shared" si="36"/>
        <v>•</v>
      </c>
      <c r="DG24" s="48" t="str">
        <f t="shared" si="37"/>
        <v xml:space="preserve"> </v>
      </c>
      <c r="DH24" s="48" t="str">
        <f t="shared" si="38"/>
        <v xml:space="preserve"> </v>
      </c>
      <c r="DI24" s="49" t="str">
        <f t="shared" si="39"/>
        <v xml:space="preserve"> </v>
      </c>
      <c r="DJ24" s="47" t="str">
        <f t="shared" si="40"/>
        <v>•</v>
      </c>
      <c r="DK24" s="48" t="str">
        <f t="shared" si="41"/>
        <v xml:space="preserve"> </v>
      </c>
      <c r="DL24" s="48" t="str">
        <f t="shared" si="42"/>
        <v xml:space="preserve"> </v>
      </c>
      <c r="DM24" s="49" t="str">
        <f t="shared" si="43"/>
        <v xml:space="preserve"> </v>
      </c>
      <c r="DN24" s="48" t="str">
        <f t="shared" si="44"/>
        <v>•</v>
      </c>
      <c r="DO24" s="48" t="str">
        <f t="shared" si="45"/>
        <v xml:space="preserve"> </v>
      </c>
      <c r="DP24" s="48" t="str">
        <f t="shared" si="46"/>
        <v xml:space="preserve"> </v>
      </c>
      <c r="DQ24" s="49" t="str">
        <f t="shared" si="47"/>
        <v xml:space="preserve"> </v>
      </c>
      <c r="DR24" s="48" t="str">
        <f t="shared" si="48"/>
        <v>•</v>
      </c>
      <c r="DS24" s="48" t="str">
        <f t="shared" si="49"/>
        <v xml:space="preserve"> </v>
      </c>
      <c r="DT24" s="48" t="str">
        <f t="shared" si="50"/>
        <v xml:space="preserve"> </v>
      </c>
      <c r="DU24" s="49" t="str">
        <f t="shared" si="51"/>
        <v xml:space="preserve"> </v>
      </c>
      <c r="DV24" s="48" t="str">
        <f t="shared" si="52"/>
        <v>•</v>
      </c>
      <c r="DW24" s="48" t="str">
        <f t="shared" si="53"/>
        <v xml:space="preserve"> </v>
      </c>
      <c r="DX24" s="48" t="str">
        <f t="shared" si="54"/>
        <v xml:space="preserve"> </v>
      </c>
      <c r="DY24" s="49" t="str">
        <f t="shared" si="55"/>
        <v xml:space="preserve"> </v>
      </c>
      <c r="DZ24" s="48" t="str">
        <f t="shared" si="56"/>
        <v>•</v>
      </c>
      <c r="EA24" s="48" t="str">
        <f t="shared" si="57"/>
        <v xml:space="preserve"> </v>
      </c>
      <c r="EB24" s="48" t="str">
        <f t="shared" si="58"/>
        <v xml:space="preserve"> </v>
      </c>
      <c r="EC24" s="49" t="str">
        <f t="shared" si="59"/>
        <v xml:space="preserve"> </v>
      </c>
      <c r="ED24" s="48" t="str">
        <f t="shared" si="60"/>
        <v>•</v>
      </c>
      <c r="EE24" s="48" t="str">
        <f t="shared" si="61"/>
        <v xml:space="preserve"> </v>
      </c>
      <c r="EF24" s="48" t="str">
        <f t="shared" si="62"/>
        <v xml:space="preserve"> </v>
      </c>
      <c r="EG24" s="49" t="str">
        <f t="shared" si="63"/>
        <v xml:space="preserve"> </v>
      </c>
      <c r="EH24" s="48" t="str">
        <f t="shared" si="64"/>
        <v>•</v>
      </c>
      <c r="EI24" s="48" t="str">
        <f t="shared" si="65"/>
        <v xml:space="preserve"> </v>
      </c>
      <c r="EJ24" s="48" t="str">
        <f t="shared" si="66"/>
        <v xml:space="preserve"> </v>
      </c>
      <c r="EK24" s="49" t="str">
        <f t="shared" si="67"/>
        <v xml:space="preserve"> </v>
      </c>
      <c r="EL24" s="48"/>
      <c r="EM24" s="48"/>
    </row>
    <row r="25" spans="1:143" ht="12.75" customHeight="1" x14ac:dyDescent="0.2">
      <c r="A25" s="121" t="str">
        <f>IF(Summary!B19="","",Summary!B19)</f>
        <v>ROL</v>
      </c>
      <c r="B25" s="121" t="str">
        <f>IF(Summary!C19="","",Summary!C19)</f>
        <v>10SPH02</v>
      </c>
      <c r="C25" s="121" t="str">
        <f>IF(Summary!D19="","",Summary!D19)</f>
        <v>STU0017</v>
      </c>
      <c r="D25" s="136" t="str">
        <f>IF(Summary!E19="","",Summary!E19)</f>
        <v>Student 17</v>
      </c>
      <c r="E25" s="137"/>
      <c r="F25" s="137"/>
      <c r="G25" s="137"/>
      <c r="H25" s="137"/>
      <c r="I25" s="137"/>
      <c r="J25" s="137"/>
      <c r="K25" s="137"/>
      <c r="L25" s="137"/>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48">
        <f t="shared" si="20"/>
        <v>27</v>
      </c>
      <c r="AW25" s="80"/>
      <c r="AX25" s="91" t="e">
        <f t="shared" si="14"/>
        <v>#N/A</v>
      </c>
      <c r="AY25" s="92" t="str">
        <f t="shared" si="21"/>
        <v/>
      </c>
      <c r="AZ25" s="90"/>
      <c r="BA25" s="175"/>
      <c r="BB25" s="64" t="e">
        <f>LOOKUP(BG25,Grading!$A$16:$A$22,Grading!$E$16:$E$22)</f>
        <v>#N/A</v>
      </c>
      <c r="BC25" s="65" t="str">
        <f>IF(BA25="none required",Grading!$A$27,Grading!$A$26)</f>
        <v xml:space="preserve">Please review the solutions thoroughly, complete any re-do questions (details below) and show these to me within the next week. Please let me know if you have any questions. </v>
      </c>
      <c r="BD25" s="61"/>
      <c r="BE25" s="138" t="str">
        <f t="shared" si="22"/>
        <v/>
      </c>
      <c r="BF25" s="120" t="str">
        <f t="shared" si="15"/>
        <v/>
      </c>
      <c r="BG25" s="120" t="str">
        <f t="shared" si="16"/>
        <v/>
      </c>
      <c r="BH25" s="121" t="str">
        <f t="shared" si="17"/>
        <v/>
      </c>
      <c r="BI25" s="77" t="str">
        <f>IF(Summary!F19="","",Summary!F19)</f>
        <v>Student 17</v>
      </c>
      <c r="BJ25" s="62"/>
      <c r="BL25" s="98"/>
      <c r="BM25" s="98"/>
      <c r="BN25" s="98"/>
      <c r="BR25" s="35"/>
      <c r="BS25" s="34" t="s">
        <v>92</v>
      </c>
      <c r="BV25" s="50">
        <f t="shared" si="23"/>
        <v>0</v>
      </c>
      <c r="BW25" s="50">
        <f t="shared" si="23"/>
        <v>0</v>
      </c>
      <c r="BX25" s="50">
        <f t="shared" si="23"/>
        <v>0</v>
      </c>
      <c r="BY25" s="50">
        <f t="shared" si="23"/>
        <v>0</v>
      </c>
      <c r="BZ25" s="50">
        <f t="shared" si="23"/>
        <v>0</v>
      </c>
      <c r="CA25" s="50">
        <f t="shared" si="23"/>
        <v>0</v>
      </c>
      <c r="CB25" s="50">
        <f t="shared" si="23"/>
        <v>0</v>
      </c>
      <c r="CC25" s="50">
        <f t="shared" si="23"/>
        <v>0</v>
      </c>
      <c r="CD25" s="50">
        <f t="shared" si="23"/>
        <v>0</v>
      </c>
      <c r="CE25" s="50">
        <f t="shared" si="23"/>
        <v>0</v>
      </c>
      <c r="CF25" s="50">
        <f t="shared" si="23"/>
        <v>0</v>
      </c>
      <c r="CG25" s="54"/>
      <c r="CH25" s="55">
        <f t="shared" si="19"/>
        <v>0</v>
      </c>
      <c r="CI25" s="55">
        <f t="shared" si="19"/>
        <v>0</v>
      </c>
      <c r="CJ25" s="55">
        <f t="shared" si="19"/>
        <v>0</v>
      </c>
      <c r="CK25" s="55">
        <f t="shared" si="19"/>
        <v>0</v>
      </c>
      <c r="CL25" s="55">
        <f t="shared" si="19"/>
        <v>0</v>
      </c>
      <c r="CM25" s="55">
        <f t="shared" si="19"/>
        <v>0</v>
      </c>
      <c r="CN25" s="55">
        <f t="shared" si="19"/>
        <v>0</v>
      </c>
      <c r="CO25" s="55">
        <f t="shared" si="19"/>
        <v>0</v>
      </c>
      <c r="CT25" s="47" t="str">
        <f t="shared" si="24"/>
        <v>•</v>
      </c>
      <c r="CU25" s="48" t="str">
        <f t="shared" si="25"/>
        <v xml:space="preserve"> </v>
      </c>
      <c r="CV25" s="48" t="str">
        <f t="shared" si="26"/>
        <v xml:space="preserve"> </v>
      </c>
      <c r="CW25" s="49" t="str">
        <f t="shared" si="27"/>
        <v xml:space="preserve"> </v>
      </c>
      <c r="CX25" s="47" t="str">
        <f t="shared" si="28"/>
        <v>•</v>
      </c>
      <c r="CY25" s="48" t="str">
        <f t="shared" si="29"/>
        <v xml:space="preserve"> </v>
      </c>
      <c r="CZ25" s="48" t="str">
        <f t="shared" si="30"/>
        <v xml:space="preserve"> </v>
      </c>
      <c r="DA25" s="49" t="str">
        <f t="shared" si="31"/>
        <v xml:space="preserve"> </v>
      </c>
      <c r="DB25" s="48" t="str">
        <f t="shared" si="32"/>
        <v>•</v>
      </c>
      <c r="DC25" s="48" t="str">
        <f t="shared" si="33"/>
        <v xml:space="preserve"> </v>
      </c>
      <c r="DD25" s="48" t="str">
        <f t="shared" si="34"/>
        <v xml:space="preserve"> </v>
      </c>
      <c r="DE25" s="49" t="str">
        <f t="shared" si="35"/>
        <v xml:space="preserve"> </v>
      </c>
      <c r="DF25" s="47" t="str">
        <f t="shared" si="36"/>
        <v>•</v>
      </c>
      <c r="DG25" s="48" t="str">
        <f t="shared" si="37"/>
        <v xml:space="preserve"> </v>
      </c>
      <c r="DH25" s="48" t="str">
        <f t="shared" si="38"/>
        <v xml:space="preserve"> </v>
      </c>
      <c r="DI25" s="49" t="str">
        <f t="shared" si="39"/>
        <v xml:space="preserve"> </v>
      </c>
      <c r="DJ25" s="47" t="str">
        <f t="shared" si="40"/>
        <v>•</v>
      </c>
      <c r="DK25" s="48" t="str">
        <f t="shared" si="41"/>
        <v xml:space="preserve"> </v>
      </c>
      <c r="DL25" s="48" t="str">
        <f t="shared" si="42"/>
        <v xml:space="preserve"> </v>
      </c>
      <c r="DM25" s="49" t="str">
        <f t="shared" si="43"/>
        <v xml:space="preserve"> </v>
      </c>
      <c r="DN25" s="48" t="str">
        <f t="shared" si="44"/>
        <v>•</v>
      </c>
      <c r="DO25" s="48" t="str">
        <f t="shared" si="45"/>
        <v xml:space="preserve"> </v>
      </c>
      <c r="DP25" s="48" t="str">
        <f t="shared" si="46"/>
        <v xml:space="preserve"> </v>
      </c>
      <c r="DQ25" s="49" t="str">
        <f t="shared" si="47"/>
        <v xml:space="preserve"> </v>
      </c>
      <c r="DR25" s="48" t="str">
        <f t="shared" si="48"/>
        <v>•</v>
      </c>
      <c r="DS25" s="48" t="str">
        <f t="shared" si="49"/>
        <v xml:space="preserve"> </v>
      </c>
      <c r="DT25" s="48" t="str">
        <f t="shared" si="50"/>
        <v xml:space="preserve"> </v>
      </c>
      <c r="DU25" s="49" t="str">
        <f t="shared" si="51"/>
        <v xml:space="preserve"> </v>
      </c>
      <c r="DV25" s="48" t="str">
        <f t="shared" si="52"/>
        <v>•</v>
      </c>
      <c r="DW25" s="48" t="str">
        <f t="shared" si="53"/>
        <v xml:space="preserve"> </v>
      </c>
      <c r="DX25" s="48" t="str">
        <f t="shared" si="54"/>
        <v xml:space="preserve"> </v>
      </c>
      <c r="DY25" s="49" t="str">
        <f t="shared" si="55"/>
        <v xml:space="preserve"> </v>
      </c>
      <c r="DZ25" s="48" t="str">
        <f t="shared" si="56"/>
        <v>•</v>
      </c>
      <c r="EA25" s="48" t="str">
        <f t="shared" si="57"/>
        <v xml:space="preserve"> </v>
      </c>
      <c r="EB25" s="48" t="str">
        <f t="shared" si="58"/>
        <v xml:space="preserve"> </v>
      </c>
      <c r="EC25" s="49" t="str">
        <f t="shared" si="59"/>
        <v xml:space="preserve"> </v>
      </c>
      <c r="ED25" s="48" t="str">
        <f t="shared" si="60"/>
        <v>•</v>
      </c>
      <c r="EE25" s="48" t="str">
        <f t="shared" si="61"/>
        <v xml:space="preserve"> </v>
      </c>
      <c r="EF25" s="48" t="str">
        <f t="shared" si="62"/>
        <v xml:space="preserve"> </v>
      </c>
      <c r="EG25" s="49" t="str">
        <f t="shared" si="63"/>
        <v xml:space="preserve"> </v>
      </c>
      <c r="EH25" s="48" t="str">
        <f t="shared" si="64"/>
        <v>•</v>
      </c>
      <c r="EI25" s="48" t="str">
        <f t="shared" si="65"/>
        <v xml:space="preserve"> </v>
      </c>
      <c r="EJ25" s="48" t="str">
        <f t="shared" si="66"/>
        <v xml:space="preserve"> </v>
      </c>
      <c r="EK25" s="49" t="str">
        <f t="shared" si="67"/>
        <v xml:space="preserve"> </v>
      </c>
      <c r="EL25" s="48"/>
      <c r="EM25" s="48"/>
    </row>
    <row r="26" spans="1:143" ht="12.75" customHeight="1" x14ac:dyDescent="0.2">
      <c r="A26" s="121" t="str">
        <f>IF(Summary!B20="","",Summary!B20)</f>
        <v>ROL</v>
      </c>
      <c r="B26" s="121" t="str">
        <f>IF(Summary!C20="","",Summary!C20)</f>
        <v>10SPH02</v>
      </c>
      <c r="C26" s="121" t="str">
        <f>IF(Summary!D20="","",Summary!D20)</f>
        <v>STU0018</v>
      </c>
      <c r="D26" s="136" t="str">
        <f>IF(Summary!E20="","",Summary!E20)</f>
        <v>Student 18</v>
      </c>
      <c r="E26" s="137"/>
      <c r="F26" s="137"/>
      <c r="G26" s="137"/>
      <c r="H26" s="137"/>
      <c r="I26" s="137"/>
      <c r="J26" s="137"/>
      <c r="K26" s="137"/>
      <c r="L26" s="137"/>
      <c r="M26" s="137"/>
      <c r="N26" s="137"/>
      <c r="O26" s="137"/>
      <c r="P26" s="137"/>
      <c r="Q26" s="137"/>
      <c r="R26" s="137"/>
      <c r="S26" s="137"/>
      <c r="T26" s="137"/>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c r="AR26" s="137"/>
      <c r="AS26" s="137"/>
      <c r="AT26" s="137"/>
      <c r="AU26" s="137"/>
      <c r="AV26" s="48">
        <f t="shared" si="20"/>
        <v>27</v>
      </c>
      <c r="AW26" s="80"/>
      <c r="AX26" s="91" t="e">
        <f t="shared" si="14"/>
        <v>#N/A</v>
      </c>
      <c r="AY26" s="92" t="str">
        <f t="shared" si="21"/>
        <v/>
      </c>
      <c r="AZ26" s="90"/>
      <c r="BA26" s="175"/>
      <c r="BB26" s="64" t="e">
        <f>LOOKUP(BG26,Grading!$A$16:$A$22,Grading!$E$16:$E$22)</f>
        <v>#N/A</v>
      </c>
      <c r="BC26" s="65" t="str">
        <f>IF(BA26="none required",Grading!$A$27,Grading!$A$26)</f>
        <v xml:space="preserve">Please review the solutions thoroughly, complete any re-do questions (details below) and show these to me within the next week. Please let me know if you have any questions. </v>
      </c>
      <c r="BD26" s="61"/>
      <c r="BE26" s="138" t="str">
        <f t="shared" si="22"/>
        <v/>
      </c>
      <c r="BF26" s="120" t="str">
        <f t="shared" si="15"/>
        <v/>
      </c>
      <c r="BG26" s="120" t="str">
        <f t="shared" si="16"/>
        <v/>
      </c>
      <c r="BH26" s="121" t="str">
        <f t="shared" si="17"/>
        <v/>
      </c>
      <c r="BI26" s="77" t="str">
        <f>IF(Summary!F20="","",Summary!F20)</f>
        <v>Student 18</v>
      </c>
      <c r="BJ26" s="62"/>
      <c r="BL26" s="98"/>
      <c r="BM26" s="98"/>
      <c r="BN26" s="98"/>
      <c r="BR26" s="35"/>
      <c r="BS26" s="34" t="s">
        <v>92</v>
      </c>
      <c r="BV26" s="50">
        <f t="shared" si="23"/>
        <v>0</v>
      </c>
      <c r="BW26" s="50">
        <f t="shared" si="23"/>
        <v>0</v>
      </c>
      <c r="BX26" s="50">
        <f t="shared" si="23"/>
        <v>0</v>
      </c>
      <c r="BY26" s="50">
        <f t="shared" si="23"/>
        <v>0</v>
      </c>
      <c r="BZ26" s="50">
        <f t="shared" si="23"/>
        <v>0</v>
      </c>
      <c r="CA26" s="50">
        <f t="shared" si="23"/>
        <v>0</v>
      </c>
      <c r="CB26" s="50">
        <f t="shared" si="23"/>
        <v>0</v>
      </c>
      <c r="CC26" s="50">
        <f t="shared" si="23"/>
        <v>0</v>
      </c>
      <c r="CD26" s="50">
        <f t="shared" si="23"/>
        <v>0</v>
      </c>
      <c r="CE26" s="50">
        <f t="shared" si="23"/>
        <v>0</v>
      </c>
      <c r="CF26" s="50">
        <f t="shared" si="23"/>
        <v>0</v>
      </c>
      <c r="CG26" s="54"/>
      <c r="CH26" s="55">
        <f t="shared" si="19"/>
        <v>0</v>
      </c>
      <c r="CI26" s="55">
        <f t="shared" si="19"/>
        <v>0</v>
      </c>
      <c r="CJ26" s="55">
        <f t="shared" si="19"/>
        <v>0</v>
      </c>
      <c r="CK26" s="55">
        <f t="shared" si="19"/>
        <v>0</v>
      </c>
      <c r="CL26" s="55">
        <f t="shared" si="19"/>
        <v>0</v>
      </c>
      <c r="CM26" s="55">
        <f t="shared" si="19"/>
        <v>0</v>
      </c>
      <c r="CN26" s="55">
        <f t="shared" si="19"/>
        <v>0</v>
      </c>
      <c r="CO26" s="55">
        <f t="shared" si="19"/>
        <v>0</v>
      </c>
      <c r="CT26" s="47" t="str">
        <f t="shared" si="24"/>
        <v>•</v>
      </c>
      <c r="CU26" s="48" t="str">
        <f t="shared" si="25"/>
        <v xml:space="preserve"> </v>
      </c>
      <c r="CV26" s="48" t="str">
        <f t="shared" si="26"/>
        <v xml:space="preserve"> </v>
      </c>
      <c r="CW26" s="49" t="str">
        <f t="shared" si="27"/>
        <v xml:space="preserve"> </v>
      </c>
      <c r="CX26" s="47" t="str">
        <f t="shared" si="28"/>
        <v>•</v>
      </c>
      <c r="CY26" s="48" t="str">
        <f t="shared" si="29"/>
        <v xml:space="preserve"> </v>
      </c>
      <c r="CZ26" s="48" t="str">
        <f t="shared" si="30"/>
        <v xml:space="preserve"> </v>
      </c>
      <c r="DA26" s="49" t="str">
        <f t="shared" si="31"/>
        <v xml:space="preserve"> </v>
      </c>
      <c r="DB26" s="48" t="str">
        <f t="shared" si="32"/>
        <v>•</v>
      </c>
      <c r="DC26" s="48" t="str">
        <f t="shared" si="33"/>
        <v xml:space="preserve"> </v>
      </c>
      <c r="DD26" s="48" t="str">
        <f t="shared" si="34"/>
        <v xml:space="preserve"> </v>
      </c>
      <c r="DE26" s="49" t="str">
        <f t="shared" si="35"/>
        <v xml:space="preserve"> </v>
      </c>
      <c r="DF26" s="47" t="str">
        <f t="shared" si="36"/>
        <v>•</v>
      </c>
      <c r="DG26" s="48" t="str">
        <f t="shared" si="37"/>
        <v xml:space="preserve"> </v>
      </c>
      <c r="DH26" s="48" t="str">
        <f t="shared" si="38"/>
        <v xml:space="preserve"> </v>
      </c>
      <c r="DI26" s="49" t="str">
        <f t="shared" si="39"/>
        <v xml:space="preserve"> </v>
      </c>
      <c r="DJ26" s="47" t="str">
        <f t="shared" si="40"/>
        <v>•</v>
      </c>
      <c r="DK26" s="48" t="str">
        <f t="shared" si="41"/>
        <v xml:space="preserve"> </v>
      </c>
      <c r="DL26" s="48" t="str">
        <f t="shared" si="42"/>
        <v xml:space="preserve"> </v>
      </c>
      <c r="DM26" s="49" t="str">
        <f t="shared" si="43"/>
        <v xml:space="preserve"> </v>
      </c>
      <c r="DN26" s="48" t="str">
        <f t="shared" si="44"/>
        <v>•</v>
      </c>
      <c r="DO26" s="48" t="str">
        <f t="shared" si="45"/>
        <v xml:space="preserve"> </v>
      </c>
      <c r="DP26" s="48" t="str">
        <f t="shared" si="46"/>
        <v xml:space="preserve"> </v>
      </c>
      <c r="DQ26" s="49" t="str">
        <f t="shared" si="47"/>
        <v xml:space="preserve"> </v>
      </c>
      <c r="DR26" s="48" t="str">
        <f t="shared" si="48"/>
        <v>•</v>
      </c>
      <c r="DS26" s="48" t="str">
        <f t="shared" si="49"/>
        <v xml:space="preserve"> </v>
      </c>
      <c r="DT26" s="48" t="str">
        <f t="shared" si="50"/>
        <v xml:space="preserve"> </v>
      </c>
      <c r="DU26" s="49" t="str">
        <f t="shared" si="51"/>
        <v xml:space="preserve"> </v>
      </c>
      <c r="DV26" s="48" t="str">
        <f t="shared" si="52"/>
        <v>•</v>
      </c>
      <c r="DW26" s="48" t="str">
        <f t="shared" si="53"/>
        <v xml:space="preserve"> </v>
      </c>
      <c r="DX26" s="48" t="str">
        <f t="shared" si="54"/>
        <v xml:space="preserve"> </v>
      </c>
      <c r="DY26" s="49" t="str">
        <f t="shared" si="55"/>
        <v xml:space="preserve"> </v>
      </c>
      <c r="DZ26" s="48" t="str">
        <f t="shared" si="56"/>
        <v>•</v>
      </c>
      <c r="EA26" s="48" t="str">
        <f t="shared" si="57"/>
        <v xml:space="preserve"> </v>
      </c>
      <c r="EB26" s="48" t="str">
        <f t="shared" si="58"/>
        <v xml:space="preserve"> </v>
      </c>
      <c r="EC26" s="49" t="str">
        <f t="shared" si="59"/>
        <v xml:space="preserve"> </v>
      </c>
      <c r="ED26" s="48" t="str">
        <f t="shared" si="60"/>
        <v>•</v>
      </c>
      <c r="EE26" s="48" t="str">
        <f t="shared" si="61"/>
        <v xml:space="preserve"> </v>
      </c>
      <c r="EF26" s="48" t="str">
        <f t="shared" si="62"/>
        <v xml:space="preserve"> </v>
      </c>
      <c r="EG26" s="49" t="str">
        <f t="shared" si="63"/>
        <v xml:space="preserve"> </v>
      </c>
      <c r="EH26" s="48" t="str">
        <f t="shared" si="64"/>
        <v>•</v>
      </c>
      <c r="EI26" s="48" t="str">
        <f t="shared" si="65"/>
        <v xml:space="preserve"> </v>
      </c>
      <c r="EJ26" s="48" t="str">
        <f t="shared" si="66"/>
        <v xml:space="preserve"> </v>
      </c>
      <c r="EK26" s="49" t="str">
        <f t="shared" si="67"/>
        <v xml:space="preserve"> </v>
      </c>
      <c r="EL26" s="48"/>
      <c r="EM26" s="48"/>
    </row>
    <row r="27" spans="1:143" ht="12.75" customHeight="1" x14ac:dyDescent="0.2">
      <c r="A27" s="121" t="str">
        <f>IF(Summary!B21="","",Summary!B21)</f>
        <v>ROL</v>
      </c>
      <c r="B27" s="121" t="str">
        <f>IF(Summary!C21="","",Summary!C21)</f>
        <v>10SPH02</v>
      </c>
      <c r="C27" s="121" t="str">
        <f>IF(Summary!D21="","",Summary!D21)</f>
        <v>STU0019</v>
      </c>
      <c r="D27" s="136" t="str">
        <f>IF(Summary!E21="","",Summary!E21)</f>
        <v>Student 19</v>
      </c>
      <c r="E27" s="137"/>
      <c r="F27" s="137"/>
      <c r="G27" s="137"/>
      <c r="H27" s="137"/>
      <c r="I27" s="137"/>
      <c r="J27" s="137"/>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c r="AU27" s="137"/>
      <c r="AV27" s="48">
        <f t="shared" si="20"/>
        <v>27</v>
      </c>
      <c r="AW27" s="80"/>
      <c r="AX27" s="91" t="e">
        <f t="shared" si="14"/>
        <v>#N/A</v>
      </c>
      <c r="AY27" s="92" t="str">
        <f t="shared" si="21"/>
        <v/>
      </c>
      <c r="AZ27" s="90"/>
      <c r="BA27" s="175"/>
      <c r="BB27" s="64" t="e">
        <f>LOOKUP(BG27,Grading!$A$16:$A$22,Grading!$E$16:$E$22)</f>
        <v>#N/A</v>
      </c>
      <c r="BC27" s="65" t="str">
        <f>IF(BA27="none required",Grading!$A$27,Grading!$A$26)</f>
        <v xml:space="preserve">Please review the solutions thoroughly, complete any re-do questions (details below) and show these to me within the next week. Please let me know if you have any questions. </v>
      </c>
      <c r="BD27" s="61"/>
      <c r="BE27" s="138" t="str">
        <f t="shared" si="22"/>
        <v/>
      </c>
      <c r="BF27" s="120" t="str">
        <f t="shared" si="15"/>
        <v/>
      </c>
      <c r="BG27" s="120" t="str">
        <f t="shared" si="16"/>
        <v/>
      </c>
      <c r="BH27" s="121" t="str">
        <f t="shared" si="17"/>
        <v/>
      </c>
      <c r="BI27" s="77" t="str">
        <f>IF(Summary!F21="","",Summary!F21)</f>
        <v>Student 19</v>
      </c>
      <c r="BJ27" s="62"/>
      <c r="BL27" s="98"/>
      <c r="BM27" s="98"/>
      <c r="BN27" s="98"/>
      <c r="BR27" s="35"/>
      <c r="BS27" s="34" t="s">
        <v>92</v>
      </c>
      <c r="BV27" s="50">
        <f t="shared" si="23"/>
        <v>0</v>
      </c>
      <c r="BW27" s="50">
        <f t="shared" si="23"/>
        <v>0</v>
      </c>
      <c r="BX27" s="50">
        <f t="shared" si="23"/>
        <v>0</v>
      </c>
      <c r="BY27" s="50">
        <f t="shared" si="23"/>
        <v>0</v>
      </c>
      <c r="BZ27" s="50">
        <f t="shared" si="23"/>
        <v>0</v>
      </c>
      <c r="CA27" s="50">
        <f t="shared" si="23"/>
        <v>0</v>
      </c>
      <c r="CB27" s="50">
        <f t="shared" si="23"/>
        <v>0</v>
      </c>
      <c r="CC27" s="50">
        <f t="shared" si="23"/>
        <v>0</v>
      </c>
      <c r="CD27" s="50">
        <f t="shared" si="23"/>
        <v>0</v>
      </c>
      <c r="CE27" s="50">
        <f t="shared" si="23"/>
        <v>0</v>
      </c>
      <c r="CF27" s="50">
        <f t="shared" si="23"/>
        <v>0</v>
      </c>
      <c r="CG27" s="54"/>
      <c r="CH27" s="55">
        <f t="shared" si="19"/>
        <v>0</v>
      </c>
      <c r="CI27" s="55">
        <f t="shared" si="19"/>
        <v>0</v>
      </c>
      <c r="CJ27" s="55">
        <f t="shared" si="19"/>
        <v>0</v>
      </c>
      <c r="CK27" s="55">
        <f t="shared" si="19"/>
        <v>0</v>
      </c>
      <c r="CL27" s="55">
        <f t="shared" si="19"/>
        <v>0</v>
      </c>
      <c r="CM27" s="55">
        <f t="shared" si="19"/>
        <v>0</v>
      </c>
      <c r="CN27" s="55">
        <f t="shared" si="19"/>
        <v>0</v>
      </c>
      <c r="CO27" s="55">
        <f t="shared" si="19"/>
        <v>0</v>
      </c>
      <c r="CT27" s="47" t="str">
        <f t="shared" si="24"/>
        <v>•</v>
      </c>
      <c r="CU27" s="48" t="str">
        <f t="shared" si="25"/>
        <v xml:space="preserve"> </v>
      </c>
      <c r="CV27" s="48" t="str">
        <f t="shared" si="26"/>
        <v xml:space="preserve"> </v>
      </c>
      <c r="CW27" s="49" t="str">
        <f t="shared" si="27"/>
        <v xml:space="preserve"> </v>
      </c>
      <c r="CX27" s="47" t="str">
        <f t="shared" si="28"/>
        <v>•</v>
      </c>
      <c r="CY27" s="48" t="str">
        <f t="shared" si="29"/>
        <v xml:space="preserve"> </v>
      </c>
      <c r="CZ27" s="48" t="str">
        <f t="shared" si="30"/>
        <v xml:space="preserve"> </v>
      </c>
      <c r="DA27" s="49" t="str">
        <f t="shared" si="31"/>
        <v xml:space="preserve"> </v>
      </c>
      <c r="DB27" s="48" t="str">
        <f t="shared" si="32"/>
        <v>•</v>
      </c>
      <c r="DC27" s="48" t="str">
        <f t="shared" si="33"/>
        <v xml:space="preserve"> </v>
      </c>
      <c r="DD27" s="48" t="str">
        <f t="shared" si="34"/>
        <v xml:space="preserve"> </v>
      </c>
      <c r="DE27" s="49" t="str">
        <f t="shared" si="35"/>
        <v xml:space="preserve"> </v>
      </c>
      <c r="DF27" s="47" t="str">
        <f t="shared" si="36"/>
        <v>•</v>
      </c>
      <c r="DG27" s="48" t="str">
        <f t="shared" si="37"/>
        <v xml:space="preserve"> </v>
      </c>
      <c r="DH27" s="48" t="str">
        <f t="shared" si="38"/>
        <v xml:space="preserve"> </v>
      </c>
      <c r="DI27" s="49" t="str">
        <f t="shared" si="39"/>
        <v xml:space="preserve"> </v>
      </c>
      <c r="DJ27" s="47" t="str">
        <f t="shared" si="40"/>
        <v>•</v>
      </c>
      <c r="DK27" s="48" t="str">
        <f t="shared" si="41"/>
        <v xml:space="preserve"> </v>
      </c>
      <c r="DL27" s="48" t="str">
        <f t="shared" si="42"/>
        <v xml:space="preserve"> </v>
      </c>
      <c r="DM27" s="49" t="str">
        <f t="shared" si="43"/>
        <v xml:space="preserve"> </v>
      </c>
      <c r="DN27" s="48" t="str">
        <f t="shared" si="44"/>
        <v>•</v>
      </c>
      <c r="DO27" s="48" t="str">
        <f t="shared" si="45"/>
        <v xml:space="preserve"> </v>
      </c>
      <c r="DP27" s="48" t="str">
        <f t="shared" si="46"/>
        <v xml:space="preserve"> </v>
      </c>
      <c r="DQ27" s="49" t="str">
        <f t="shared" si="47"/>
        <v xml:space="preserve"> </v>
      </c>
      <c r="DR27" s="48" t="str">
        <f t="shared" si="48"/>
        <v>•</v>
      </c>
      <c r="DS27" s="48" t="str">
        <f t="shared" si="49"/>
        <v xml:space="preserve"> </v>
      </c>
      <c r="DT27" s="48" t="str">
        <f t="shared" si="50"/>
        <v xml:space="preserve"> </v>
      </c>
      <c r="DU27" s="49" t="str">
        <f t="shared" si="51"/>
        <v xml:space="preserve"> </v>
      </c>
      <c r="DV27" s="48" t="str">
        <f t="shared" si="52"/>
        <v>•</v>
      </c>
      <c r="DW27" s="48" t="str">
        <f t="shared" si="53"/>
        <v xml:space="preserve"> </v>
      </c>
      <c r="DX27" s="48" t="str">
        <f t="shared" si="54"/>
        <v xml:space="preserve"> </v>
      </c>
      <c r="DY27" s="49" t="str">
        <f t="shared" si="55"/>
        <v xml:space="preserve"> </v>
      </c>
      <c r="DZ27" s="48" t="str">
        <f t="shared" si="56"/>
        <v>•</v>
      </c>
      <c r="EA27" s="48" t="str">
        <f t="shared" si="57"/>
        <v xml:space="preserve"> </v>
      </c>
      <c r="EB27" s="48" t="str">
        <f t="shared" si="58"/>
        <v xml:space="preserve"> </v>
      </c>
      <c r="EC27" s="49" t="str">
        <f t="shared" si="59"/>
        <v xml:space="preserve"> </v>
      </c>
      <c r="ED27" s="48" t="str">
        <f t="shared" si="60"/>
        <v>•</v>
      </c>
      <c r="EE27" s="48" t="str">
        <f t="shared" si="61"/>
        <v xml:space="preserve"> </v>
      </c>
      <c r="EF27" s="48" t="str">
        <f t="shared" si="62"/>
        <v xml:space="preserve"> </v>
      </c>
      <c r="EG27" s="49" t="str">
        <f t="shared" si="63"/>
        <v xml:space="preserve"> </v>
      </c>
      <c r="EH27" s="48" t="str">
        <f t="shared" si="64"/>
        <v>•</v>
      </c>
      <c r="EI27" s="48" t="str">
        <f t="shared" si="65"/>
        <v xml:space="preserve"> </v>
      </c>
      <c r="EJ27" s="48" t="str">
        <f t="shared" si="66"/>
        <v xml:space="preserve"> </v>
      </c>
      <c r="EK27" s="49" t="str">
        <f t="shared" si="67"/>
        <v xml:space="preserve"> </v>
      </c>
      <c r="EL27" s="48"/>
      <c r="EM27" s="48"/>
    </row>
    <row r="28" spans="1:143" ht="12.75" customHeight="1" x14ac:dyDescent="0.2">
      <c r="A28" s="121" t="str">
        <f>IF(Summary!B22="","",Summary!B22)</f>
        <v>ROL</v>
      </c>
      <c r="B28" s="121" t="str">
        <f>IF(Summary!C22="","",Summary!C22)</f>
        <v>10SPH02</v>
      </c>
      <c r="C28" s="121" t="str">
        <f>IF(Summary!D22="","",Summary!D22)</f>
        <v>STU0020</v>
      </c>
      <c r="D28" s="136" t="str">
        <f>IF(Summary!E22="","",Summary!E22)</f>
        <v>Student 20</v>
      </c>
      <c r="E28" s="137"/>
      <c r="F28" s="137"/>
      <c r="G28" s="137"/>
      <c r="H28" s="137"/>
      <c r="I28" s="137"/>
      <c r="J28" s="137"/>
      <c r="K28" s="137"/>
      <c r="L28" s="137"/>
      <c r="M28" s="137"/>
      <c r="N28" s="137"/>
      <c r="O28" s="137"/>
      <c r="P28" s="137"/>
      <c r="Q28" s="137"/>
      <c r="R28" s="137"/>
      <c r="S28" s="137"/>
      <c r="T28" s="137"/>
      <c r="U28" s="137"/>
      <c r="V28" s="137"/>
      <c r="W28" s="137"/>
      <c r="X28" s="137"/>
      <c r="Y28" s="137"/>
      <c r="Z28" s="137"/>
      <c r="AA28" s="137"/>
      <c r="AB28" s="137"/>
      <c r="AC28" s="137"/>
      <c r="AD28" s="137"/>
      <c r="AE28" s="137"/>
      <c r="AF28" s="137"/>
      <c r="AG28" s="137"/>
      <c r="AH28" s="137"/>
      <c r="AI28" s="137"/>
      <c r="AJ28" s="137"/>
      <c r="AK28" s="137"/>
      <c r="AL28" s="137"/>
      <c r="AM28" s="137"/>
      <c r="AN28" s="137"/>
      <c r="AO28" s="137"/>
      <c r="AP28" s="137"/>
      <c r="AQ28" s="137"/>
      <c r="AR28" s="137"/>
      <c r="AS28" s="137"/>
      <c r="AT28" s="137"/>
      <c r="AU28" s="137"/>
      <c r="AV28" s="48">
        <f t="shared" si="20"/>
        <v>27</v>
      </c>
      <c r="AW28" s="80"/>
      <c r="AX28" s="91" t="e">
        <f t="shared" si="14"/>
        <v>#N/A</v>
      </c>
      <c r="AY28" s="92" t="str">
        <f t="shared" si="21"/>
        <v/>
      </c>
      <c r="AZ28" s="90"/>
      <c r="BA28" s="175"/>
      <c r="BB28" s="64" t="e">
        <f>LOOKUP(BG28,Grading!$A$16:$A$22,Grading!$E$16:$E$22)</f>
        <v>#N/A</v>
      </c>
      <c r="BC28" s="65" t="str">
        <f>IF(BA28="none required",Grading!$A$27,Grading!$A$26)</f>
        <v xml:space="preserve">Please review the solutions thoroughly, complete any re-do questions (details below) and show these to me within the next week. Please let me know if you have any questions. </v>
      </c>
      <c r="BD28" s="61"/>
      <c r="BE28" s="138" t="str">
        <f t="shared" si="22"/>
        <v/>
      </c>
      <c r="BF28" s="120" t="str">
        <f t="shared" si="15"/>
        <v/>
      </c>
      <c r="BG28" s="120" t="str">
        <f t="shared" si="16"/>
        <v/>
      </c>
      <c r="BH28" s="121" t="str">
        <f t="shared" si="17"/>
        <v/>
      </c>
      <c r="BI28" s="77" t="str">
        <f>IF(Summary!F22="","",Summary!F22)</f>
        <v>Student 20</v>
      </c>
      <c r="BJ28" s="62"/>
      <c r="BL28" s="98"/>
      <c r="BM28" s="98"/>
      <c r="BN28" s="98"/>
      <c r="BR28" s="35"/>
      <c r="BS28" s="34" t="s">
        <v>92</v>
      </c>
      <c r="BV28" s="50">
        <f t="shared" si="23"/>
        <v>0</v>
      </c>
      <c r="BW28" s="50">
        <f t="shared" si="23"/>
        <v>0</v>
      </c>
      <c r="BX28" s="50">
        <f t="shared" si="23"/>
        <v>0</v>
      </c>
      <c r="BY28" s="50">
        <f t="shared" si="23"/>
        <v>0</v>
      </c>
      <c r="BZ28" s="50">
        <f t="shared" si="23"/>
        <v>0</v>
      </c>
      <c r="CA28" s="50">
        <f t="shared" si="23"/>
        <v>0</v>
      </c>
      <c r="CB28" s="50">
        <f t="shared" si="23"/>
        <v>0</v>
      </c>
      <c r="CC28" s="50">
        <f t="shared" si="23"/>
        <v>0</v>
      </c>
      <c r="CD28" s="50">
        <f t="shared" si="23"/>
        <v>0</v>
      </c>
      <c r="CE28" s="50">
        <f t="shared" si="23"/>
        <v>0</v>
      </c>
      <c r="CF28" s="50">
        <f t="shared" si="23"/>
        <v>0</v>
      </c>
      <c r="CG28" s="54"/>
      <c r="CH28" s="55">
        <f t="shared" ref="CH28:CO33" si="68">ROUND(BV28/BV$4,2)</f>
        <v>0</v>
      </c>
      <c r="CI28" s="55">
        <f t="shared" si="68"/>
        <v>0</v>
      </c>
      <c r="CJ28" s="55">
        <f t="shared" si="68"/>
        <v>0</v>
      </c>
      <c r="CK28" s="55">
        <f t="shared" si="68"/>
        <v>0</v>
      </c>
      <c r="CL28" s="55">
        <f t="shared" si="68"/>
        <v>0</v>
      </c>
      <c r="CM28" s="55">
        <f t="shared" si="68"/>
        <v>0</v>
      </c>
      <c r="CN28" s="55">
        <f t="shared" si="68"/>
        <v>0</v>
      </c>
      <c r="CO28" s="55">
        <f t="shared" si="68"/>
        <v>0</v>
      </c>
      <c r="CT28" s="47" t="str">
        <f t="shared" si="24"/>
        <v>•</v>
      </c>
      <c r="CU28" s="48" t="str">
        <f t="shared" si="25"/>
        <v xml:space="preserve"> </v>
      </c>
      <c r="CV28" s="48" t="str">
        <f t="shared" si="26"/>
        <v xml:space="preserve"> </v>
      </c>
      <c r="CW28" s="49" t="str">
        <f t="shared" si="27"/>
        <v xml:space="preserve"> </v>
      </c>
      <c r="CX28" s="47" t="str">
        <f t="shared" si="28"/>
        <v>•</v>
      </c>
      <c r="CY28" s="48" t="str">
        <f t="shared" si="29"/>
        <v xml:space="preserve"> </v>
      </c>
      <c r="CZ28" s="48" t="str">
        <f t="shared" si="30"/>
        <v xml:space="preserve"> </v>
      </c>
      <c r="DA28" s="49" t="str">
        <f t="shared" si="31"/>
        <v xml:space="preserve"> </v>
      </c>
      <c r="DB28" s="48" t="str">
        <f t="shared" si="32"/>
        <v>•</v>
      </c>
      <c r="DC28" s="48" t="str">
        <f t="shared" si="33"/>
        <v xml:space="preserve"> </v>
      </c>
      <c r="DD28" s="48" t="str">
        <f t="shared" si="34"/>
        <v xml:space="preserve"> </v>
      </c>
      <c r="DE28" s="49" t="str">
        <f t="shared" si="35"/>
        <v xml:space="preserve"> </v>
      </c>
      <c r="DF28" s="47" t="str">
        <f t="shared" si="36"/>
        <v>•</v>
      </c>
      <c r="DG28" s="48" t="str">
        <f t="shared" si="37"/>
        <v xml:space="preserve"> </v>
      </c>
      <c r="DH28" s="48" t="str">
        <f t="shared" si="38"/>
        <v xml:space="preserve"> </v>
      </c>
      <c r="DI28" s="49" t="str">
        <f t="shared" si="39"/>
        <v xml:space="preserve"> </v>
      </c>
      <c r="DJ28" s="47" t="str">
        <f t="shared" si="40"/>
        <v>•</v>
      </c>
      <c r="DK28" s="48" t="str">
        <f t="shared" si="41"/>
        <v xml:space="preserve"> </v>
      </c>
      <c r="DL28" s="48" t="str">
        <f t="shared" si="42"/>
        <v xml:space="preserve"> </v>
      </c>
      <c r="DM28" s="49" t="str">
        <f t="shared" si="43"/>
        <v xml:space="preserve"> </v>
      </c>
      <c r="DN28" s="48" t="str">
        <f t="shared" si="44"/>
        <v>•</v>
      </c>
      <c r="DO28" s="48" t="str">
        <f t="shared" si="45"/>
        <v xml:space="preserve"> </v>
      </c>
      <c r="DP28" s="48" t="str">
        <f t="shared" si="46"/>
        <v xml:space="preserve"> </v>
      </c>
      <c r="DQ28" s="49" t="str">
        <f t="shared" si="47"/>
        <v xml:space="preserve"> </v>
      </c>
      <c r="DR28" s="48" t="str">
        <f t="shared" si="48"/>
        <v>•</v>
      </c>
      <c r="DS28" s="48" t="str">
        <f t="shared" si="49"/>
        <v xml:space="preserve"> </v>
      </c>
      <c r="DT28" s="48" t="str">
        <f t="shared" si="50"/>
        <v xml:space="preserve"> </v>
      </c>
      <c r="DU28" s="49" t="str">
        <f t="shared" si="51"/>
        <v xml:space="preserve"> </v>
      </c>
      <c r="DV28" s="48" t="str">
        <f t="shared" si="52"/>
        <v>•</v>
      </c>
      <c r="DW28" s="48" t="str">
        <f t="shared" si="53"/>
        <v xml:space="preserve"> </v>
      </c>
      <c r="DX28" s="48" t="str">
        <f t="shared" si="54"/>
        <v xml:space="preserve"> </v>
      </c>
      <c r="DY28" s="49" t="str">
        <f t="shared" si="55"/>
        <v xml:space="preserve"> </v>
      </c>
      <c r="DZ28" s="48" t="str">
        <f t="shared" si="56"/>
        <v>•</v>
      </c>
      <c r="EA28" s="48" t="str">
        <f t="shared" si="57"/>
        <v xml:space="preserve"> </v>
      </c>
      <c r="EB28" s="48" t="str">
        <f t="shared" si="58"/>
        <v xml:space="preserve"> </v>
      </c>
      <c r="EC28" s="49" t="str">
        <f t="shared" si="59"/>
        <v xml:space="preserve"> </v>
      </c>
      <c r="ED28" s="48" t="str">
        <f t="shared" si="60"/>
        <v>•</v>
      </c>
      <c r="EE28" s="48" t="str">
        <f t="shared" si="61"/>
        <v xml:space="preserve"> </v>
      </c>
      <c r="EF28" s="48" t="str">
        <f t="shared" si="62"/>
        <v xml:space="preserve"> </v>
      </c>
      <c r="EG28" s="49" t="str">
        <f t="shared" si="63"/>
        <v xml:space="preserve"> </v>
      </c>
      <c r="EH28" s="48" t="str">
        <f t="shared" si="64"/>
        <v>•</v>
      </c>
      <c r="EI28" s="48" t="str">
        <f t="shared" si="65"/>
        <v xml:space="preserve"> </v>
      </c>
      <c r="EJ28" s="48" t="str">
        <f t="shared" si="66"/>
        <v xml:space="preserve"> </v>
      </c>
      <c r="EK28" s="49" t="str">
        <f t="shared" si="67"/>
        <v xml:space="preserve"> </v>
      </c>
    </row>
    <row r="29" spans="1:143" ht="12.75" customHeight="1" x14ac:dyDescent="0.2">
      <c r="A29" s="121" t="str">
        <f>IF(Summary!B23="","",Summary!B23)</f>
        <v>ROL</v>
      </c>
      <c r="B29" s="121" t="str">
        <f>IF(Summary!C23="","",Summary!C23)</f>
        <v>10SPH02</v>
      </c>
      <c r="C29" s="121" t="str">
        <f>IF(Summary!D23="","",Summary!D23)</f>
        <v>STU0021</v>
      </c>
      <c r="D29" s="136" t="str">
        <f>IF(Summary!E23="","",Summary!E23)</f>
        <v>Student 21</v>
      </c>
      <c r="E29" s="137"/>
      <c r="F29" s="137"/>
      <c r="G29" s="137"/>
      <c r="H29" s="137"/>
      <c r="I29" s="137"/>
      <c r="J29" s="137"/>
      <c r="K29" s="137"/>
      <c r="L29" s="137"/>
      <c r="M29" s="137"/>
      <c r="N29" s="137"/>
      <c r="O29" s="137"/>
      <c r="P29" s="137"/>
      <c r="Q29" s="137"/>
      <c r="R29" s="137"/>
      <c r="S29" s="137"/>
      <c r="T29" s="137"/>
      <c r="U29" s="137"/>
      <c r="V29" s="137"/>
      <c r="W29" s="137"/>
      <c r="X29" s="137"/>
      <c r="Y29" s="137"/>
      <c r="Z29" s="137"/>
      <c r="AA29" s="137"/>
      <c r="AB29" s="137"/>
      <c r="AC29" s="137"/>
      <c r="AD29" s="137"/>
      <c r="AE29" s="137"/>
      <c r="AF29" s="137"/>
      <c r="AG29" s="137"/>
      <c r="AH29" s="137"/>
      <c r="AI29" s="137"/>
      <c r="AJ29" s="137"/>
      <c r="AK29" s="137"/>
      <c r="AL29" s="137"/>
      <c r="AM29" s="137"/>
      <c r="AN29" s="137"/>
      <c r="AO29" s="137"/>
      <c r="AP29" s="137"/>
      <c r="AQ29" s="137"/>
      <c r="AR29" s="137"/>
      <c r="AS29" s="137"/>
      <c r="AT29" s="137"/>
      <c r="AU29" s="137"/>
      <c r="AV29" s="48">
        <f t="shared" si="20"/>
        <v>27</v>
      </c>
      <c r="AW29" s="80"/>
      <c r="AX29" s="91" t="e">
        <f t="shared" si="14"/>
        <v>#N/A</v>
      </c>
      <c r="AY29" s="92" t="str">
        <f t="shared" si="21"/>
        <v/>
      </c>
      <c r="AZ29" s="90"/>
      <c r="BA29" s="175"/>
      <c r="BB29" s="64" t="e">
        <f>LOOKUP(BG29,Grading!$A$16:$A$22,Grading!$E$16:$E$22)</f>
        <v>#N/A</v>
      </c>
      <c r="BC29" s="65" t="str">
        <f>IF(BA29="none required",Grading!$A$27,Grading!$A$26)</f>
        <v xml:space="preserve">Please review the solutions thoroughly, complete any re-do questions (details below) and show these to me within the next week. Please let me know if you have any questions. </v>
      </c>
      <c r="BD29" s="61"/>
      <c r="BE29" s="138" t="str">
        <f t="shared" si="22"/>
        <v/>
      </c>
      <c r="BF29" s="120" t="str">
        <f t="shared" si="15"/>
        <v/>
      </c>
      <c r="BG29" s="120" t="str">
        <f t="shared" si="16"/>
        <v/>
      </c>
      <c r="BH29" s="121" t="str">
        <f t="shared" si="17"/>
        <v/>
      </c>
      <c r="BI29" s="77" t="str">
        <f>IF(Summary!F23="","",Summary!F23)</f>
        <v>Student 21</v>
      </c>
      <c r="BJ29" s="62"/>
      <c r="BK29" s="98"/>
      <c r="BL29" s="98"/>
      <c r="BM29" s="98"/>
      <c r="BN29" s="98"/>
      <c r="BR29" s="35"/>
      <c r="BS29" s="34" t="s">
        <v>92</v>
      </c>
      <c r="BV29" s="50">
        <f t="shared" si="23"/>
        <v>0</v>
      </c>
      <c r="BW29" s="50">
        <f t="shared" si="23"/>
        <v>0</v>
      </c>
      <c r="BX29" s="50">
        <f t="shared" si="23"/>
        <v>0</v>
      </c>
      <c r="BY29" s="50">
        <f t="shared" si="23"/>
        <v>0</v>
      </c>
      <c r="BZ29" s="50">
        <f t="shared" si="23"/>
        <v>0</v>
      </c>
      <c r="CA29" s="50">
        <f t="shared" si="23"/>
        <v>0</v>
      </c>
      <c r="CB29" s="50">
        <f t="shared" si="23"/>
        <v>0</v>
      </c>
      <c r="CC29" s="50">
        <f t="shared" si="23"/>
        <v>0</v>
      </c>
      <c r="CD29" s="50">
        <f t="shared" si="23"/>
        <v>0</v>
      </c>
      <c r="CE29" s="50">
        <f t="shared" si="23"/>
        <v>0</v>
      </c>
      <c r="CF29" s="50">
        <f t="shared" si="23"/>
        <v>0</v>
      </c>
      <c r="CG29" s="54"/>
      <c r="CH29" s="55">
        <f t="shared" si="68"/>
        <v>0</v>
      </c>
      <c r="CI29" s="55">
        <f t="shared" si="68"/>
        <v>0</v>
      </c>
      <c r="CJ29" s="55">
        <f t="shared" si="68"/>
        <v>0</v>
      </c>
      <c r="CK29" s="55">
        <f t="shared" si="68"/>
        <v>0</v>
      </c>
      <c r="CL29" s="55">
        <f t="shared" si="68"/>
        <v>0</v>
      </c>
      <c r="CM29" s="55">
        <f t="shared" si="68"/>
        <v>0</v>
      </c>
      <c r="CN29" s="55">
        <f t="shared" si="68"/>
        <v>0</v>
      </c>
      <c r="CO29" s="55">
        <f t="shared" si="68"/>
        <v>0</v>
      </c>
      <c r="CT29" s="47" t="str">
        <f t="shared" si="24"/>
        <v>•</v>
      </c>
      <c r="CU29" s="48" t="str">
        <f t="shared" si="25"/>
        <v xml:space="preserve"> </v>
      </c>
      <c r="CV29" s="48" t="str">
        <f t="shared" si="26"/>
        <v xml:space="preserve"> </v>
      </c>
      <c r="CW29" s="49" t="str">
        <f t="shared" si="27"/>
        <v xml:space="preserve"> </v>
      </c>
      <c r="CX29" s="47" t="str">
        <f t="shared" si="28"/>
        <v>•</v>
      </c>
      <c r="CY29" s="48" t="str">
        <f t="shared" si="29"/>
        <v xml:space="preserve"> </v>
      </c>
      <c r="CZ29" s="48" t="str">
        <f t="shared" si="30"/>
        <v xml:space="preserve"> </v>
      </c>
      <c r="DA29" s="49" t="str">
        <f t="shared" si="31"/>
        <v xml:space="preserve"> </v>
      </c>
      <c r="DB29" s="48" t="str">
        <f t="shared" si="32"/>
        <v>•</v>
      </c>
      <c r="DC29" s="48" t="str">
        <f t="shared" si="33"/>
        <v xml:space="preserve"> </v>
      </c>
      <c r="DD29" s="48" t="str">
        <f t="shared" si="34"/>
        <v xml:space="preserve"> </v>
      </c>
      <c r="DE29" s="49" t="str">
        <f t="shared" si="35"/>
        <v xml:space="preserve"> </v>
      </c>
      <c r="DF29" s="47" t="str">
        <f t="shared" si="36"/>
        <v>•</v>
      </c>
      <c r="DG29" s="48" t="str">
        <f t="shared" si="37"/>
        <v xml:space="preserve"> </v>
      </c>
      <c r="DH29" s="48" t="str">
        <f t="shared" si="38"/>
        <v xml:space="preserve"> </v>
      </c>
      <c r="DI29" s="49" t="str">
        <f t="shared" si="39"/>
        <v xml:space="preserve"> </v>
      </c>
      <c r="DJ29" s="47" t="str">
        <f t="shared" si="40"/>
        <v>•</v>
      </c>
      <c r="DK29" s="48" t="str">
        <f t="shared" si="41"/>
        <v xml:space="preserve"> </v>
      </c>
      <c r="DL29" s="48" t="str">
        <f t="shared" si="42"/>
        <v xml:space="preserve"> </v>
      </c>
      <c r="DM29" s="49" t="str">
        <f t="shared" si="43"/>
        <v xml:space="preserve"> </v>
      </c>
      <c r="DN29" s="48" t="str">
        <f t="shared" si="44"/>
        <v>•</v>
      </c>
      <c r="DO29" s="48" t="str">
        <f t="shared" si="45"/>
        <v xml:space="preserve"> </v>
      </c>
      <c r="DP29" s="48" t="str">
        <f t="shared" si="46"/>
        <v xml:space="preserve"> </v>
      </c>
      <c r="DQ29" s="49" t="str">
        <f t="shared" si="47"/>
        <v xml:space="preserve"> </v>
      </c>
      <c r="DR29" s="48" t="str">
        <f t="shared" si="48"/>
        <v>•</v>
      </c>
      <c r="DS29" s="48" t="str">
        <f t="shared" si="49"/>
        <v xml:space="preserve"> </v>
      </c>
      <c r="DT29" s="48" t="str">
        <f t="shared" si="50"/>
        <v xml:space="preserve"> </v>
      </c>
      <c r="DU29" s="49" t="str">
        <f t="shared" si="51"/>
        <v xml:space="preserve"> </v>
      </c>
      <c r="DV29" s="48" t="str">
        <f t="shared" si="52"/>
        <v>•</v>
      </c>
      <c r="DW29" s="48" t="str">
        <f t="shared" si="53"/>
        <v xml:space="preserve"> </v>
      </c>
      <c r="DX29" s="48" t="str">
        <f t="shared" si="54"/>
        <v xml:space="preserve"> </v>
      </c>
      <c r="DY29" s="49" t="str">
        <f t="shared" si="55"/>
        <v xml:space="preserve"> </v>
      </c>
      <c r="DZ29" s="48" t="str">
        <f t="shared" si="56"/>
        <v>•</v>
      </c>
      <c r="EA29" s="48" t="str">
        <f t="shared" si="57"/>
        <v xml:space="preserve"> </v>
      </c>
      <c r="EB29" s="48" t="str">
        <f t="shared" si="58"/>
        <v xml:space="preserve"> </v>
      </c>
      <c r="EC29" s="49" t="str">
        <f t="shared" si="59"/>
        <v xml:space="preserve"> </v>
      </c>
      <c r="ED29" s="48" t="str">
        <f t="shared" si="60"/>
        <v>•</v>
      </c>
      <c r="EE29" s="48" t="str">
        <f t="shared" si="61"/>
        <v xml:space="preserve"> </v>
      </c>
      <c r="EF29" s="48" t="str">
        <f t="shared" si="62"/>
        <v xml:space="preserve"> </v>
      </c>
      <c r="EG29" s="49" t="str">
        <f t="shared" si="63"/>
        <v xml:space="preserve"> </v>
      </c>
      <c r="EH29" s="48" t="str">
        <f t="shared" si="64"/>
        <v>•</v>
      </c>
      <c r="EI29" s="48" t="str">
        <f t="shared" si="65"/>
        <v xml:space="preserve"> </v>
      </c>
      <c r="EJ29" s="48" t="str">
        <f t="shared" si="66"/>
        <v xml:space="preserve"> </v>
      </c>
      <c r="EK29" s="49" t="str">
        <f t="shared" si="67"/>
        <v xml:space="preserve"> </v>
      </c>
    </row>
    <row r="30" spans="1:143" ht="12.75" customHeight="1" x14ac:dyDescent="0.2">
      <c r="A30" s="121" t="str">
        <f>IF(Summary!B24="","",Summary!B24)</f>
        <v>ROL</v>
      </c>
      <c r="B30" s="121" t="str">
        <f>IF(Summary!C24="","",Summary!C24)</f>
        <v>10SPH02</v>
      </c>
      <c r="C30" s="121" t="str">
        <f>IF(Summary!D24="","",Summary!D24)</f>
        <v>STU0022</v>
      </c>
      <c r="D30" s="136" t="str">
        <f>IF(Summary!E24="","",Summary!E24)</f>
        <v>Student 22</v>
      </c>
      <c r="E30" s="137"/>
      <c r="F30" s="137"/>
      <c r="G30" s="137"/>
      <c r="H30" s="137"/>
      <c r="I30" s="137"/>
      <c r="J30" s="137"/>
      <c r="K30" s="137"/>
      <c r="L30" s="137"/>
      <c r="M30" s="137"/>
      <c r="N30" s="137"/>
      <c r="O30" s="137"/>
      <c r="P30" s="137"/>
      <c r="Q30" s="137"/>
      <c r="R30" s="137"/>
      <c r="S30" s="137"/>
      <c r="T30" s="137"/>
      <c r="U30" s="137"/>
      <c r="V30" s="137"/>
      <c r="W30" s="137"/>
      <c r="X30" s="137"/>
      <c r="Y30" s="137"/>
      <c r="Z30" s="137"/>
      <c r="AA30" s="137"/>
      <c r="AB30" s="137"/>
      <c r="AC30" s="137"/>
      <c r="AD30" s="137"/>
      <c r="AE30" s="137"/>
      <c r="AF30" s="137"/>
      <c r="AG30" s="137"/>
      <c r="AH30" s="137"/>
      <c r="AI30" s="137"/>
      <c r="AJ30" s="137"/>
      <c r="AK30" s="137"/>
      <c r="AL30" s="137"/>
      <c r="AM30" s="137"/>
      <c r="AN30" s="137"/>
      <c r="AO30" s="137"/>
      <c r="AP30" s="137"/>
      <c r="AQ30" s="137"/>
      <c r="AR30" s="137"/>
      <c r="AS30" s="137"/>
      <c r="AT30" s="137"/>
      <c r="AU30" s="137"/>
      <c r="AV30" s="48">
        <f t="shared" si="20"/>
        <v>27</v>
      </c>
      <c r="AW30" s="80"/>
      <c r="AX30" s="91" t="e">
        <f t="shared" si="14"/>
        <v>#N/A</v>
      </c>
      <c r="AY30" s="92" t="str">
        <f t="shared" si="21"/>
        <v/>
      </c>
      <c r="AZ30" s="90"/>
      <c r="BA30" s="175"/>
      <c r="BB30" s="64" t="e">
        <f>LOOKUP(BG30,Grading!$A$16:$A$22,Grading!$E$16:$E$22)</f>
        <v>#N/A</v>
      </c>
      <c r="BC30" s="65" t="str">
        <f>IF(BA30="none required",Grading!$A$27,Grading!$A$26)</f>
        <v xml:space="preserve">Please review the solutions thoroughly, complete any re-do questions (details below) and show these to me within the next week. Please let me know if you have any questions. </v>
      </c>
      <c r="BD30" s="61"/>
      <c r="BE30" s="138" t="str">
        <f t="shared" si="22"/>
        <v/>
      </c>
      <c r="BF30" s="120" t="str">
        <f t="shared" si="15"/>
        <v/>
      </c>
      <c r="BG30" s="120" t="str">
        <f t="shared" si="16"/>
        <v/>
      </c>
      <c r="BH30" s="121" t="str">
        <f t="shared" si="17"/>
        <v/>
      </c>
      <c r="BI30" s="77" t="str">
        <f>IF(Summary!F24="","",Summary!F24)</f>
        <v>Student 22</v>
      </c>
      <c r="BJ30" s="62"/>
      <c r="BK30" s="98"/>
      <c r="BL30" s="98"/>
      <c r="BM30" s="98"/>
      <c r="BN30" s="98"/>
      <c r="BR30" s="35"/>
      <c r="BS30" s="34" t="s">
        <v>92</v>
      </c>
      <c r="BV30" s="50">
        <f t="shared" si="23"/>
        <v>0</v>
      </c>
      <c r="BW30" s="50">
        <f t="shared" si="23"/>
        <v>0</v>
      </c>
      <c r="BX30" s="50">
        <f t="shared" si="23"/>
        <v>0</v>
      </c>
      <c r="BY30" s="50">
        <f t="shared" si="23"/>
        <v>0</v>
      </c>
      <c r="BZ30" s="50">
        <f t="shared" si="23"/>
        <v>0</v>
      </c>
      <c r="CA30" s="50">
        <f t="shared" si="23"/>
        <v>0</v>
      </c>
      <c r="CB30" s="50">
        <f t="shared" si="23"/>
        <v>0</v>
      </c>
      <c r="CC30" s="50">
        <f t="shared" si="23"/>
        <v>0</v>
      </c>
      <c r="CD30" s="50">
        <f t="shared" si="23"/>
        <v>0</v>
      </c>
      <c r="CE30" s="50">
        <f t="shared" si="23"/>
        <v>0</v>
      </c>
      <c r="CF30" s="50">
        <f t="shared" si="23"/>
        <v>0</v>
      </c>
      <c r="CG30" s="54"/>
      <c r="CH30" s="55">
        <f t="shared" si="68"/>
        <v>0</v>
      </c>
      <c r="CI30" s="55">
        <f t="shared" si="68"/>
        <v>0</v>
      </c>
      <c r="CJ30" s="55">
        <f t="shared" si="68"/>
        <v>0</v>
      </c>
      <c r="CK30" s="55">
        <f t="shared" si="68"/>
        <v>0</v>
      </c>
      <c r="CL30" s="55">
        <f t="shared" si="68"/>
        <v>0</v>
      </c>
      <c r="CM30" s="55">
        <f t="shared" si="68"/>
        <v>0</v>
      </c>
      <c r="CN30" s="55">
        <f t="shared" si="68"/>
        <v>0</v>
      </c>
      <c r="CO30" s="55">
        <f t="shared" si="68"/>
        <v>0</v>
      </c>
      <c r="CT30" s="47" t="str">
        <f t="shared" si="24"/>
        <v>•</v>
      </c>
      <c r="CU30" s="48" t="str">
        <f t="shared" si="25"/>
        <v xml:space="preserve"> </v>
      </c>
      <c r="CV30" s="48" t="str">
        <f t="shared" si="26"/>
        <v xml:space="preserve"> </v>
      </c>
      <c r="CW30" s="49" t="str">
        <f t="shared" si="27"/>
        <v xml:space="preserve"> </v>
      </c>
      <c r="CX30" s="47" t="str">
        <f t="shared" si="28"/>
        <v>•</v>
      </c>
      <c r="CY30" s="48" t="str">
        <f t="shared" si="29"/>
        <v xml:space="preserve"> </v>
      </c>
      <c r="CZ30" s="48" t="str">
        <f t="shared" si="30"/>
        <v xml:space="preserve"> </v>
      </c>
      <c r="DA30" s="49" t="str">
        <f t="shared" si="31"/>
        <v xml:space="preserve"> </v>
      </c>
      <c r="DB30" s="48" t="str">
        <f t="shared" si="32"/>
        <v>•</v>
      </c>
      <c r="DC30" s="48" t="str">
        <f t="shared" si="33"/>
        <v xml:space="preserve"> </v>
      </c>
      <c r="DD30" s="48" t="str">
        <f t="shared" si="34"/>
        <v xml:space="preserve"> </v>
      </c>
      <c r="DE30" s="49" t="str">
        <f t="shared" si="35"/>
        <v xml:space="preserve"> </v>
      </c>
      <c r="DF30" s="47" t="str">
        <f t="shared" si="36"/>
        <v>•</v>
      </c>
      <c r="DG30" s="48" t="str">
        <f t="shared" si="37"/>
        <v xml:space="preserve"> </v>
      </c>
      <c r="DH30" s="48" t="str">
        <f t="shared" si="38"/>
        <v xml:space="preserve"> </v>
      </c>
      <c r="DI30" s="49" t="str">
        <f t="shared" si="39"/>
        <v xml:space="preserve"> </v>
      </c>
      <c r="DJ30" s="47" t="str">
        <f t="shared" si="40"/>
        <v>•</v>
      </c>
      <c r="DK30" s="48" t="str">
        <f t="shared" si="41"/>
        <v xml:space="preserve"> </v>
      </c>
      <c r="DL30" s="48" t="str">
        <f t="shared" si="42"/>
        <v xml:space="preserve"> </v>
      </c>
      <c r="DM30" s="49" t="str">
        <f t="shared" si="43"/>
        <v xml:space="preserve"> </v>
      </c>
      <c r="DN30" s="48" t="str">
        <f t="shared" si="44"/>
        <v>•</v>
      </c>
      <c r="DO30" s="48" t="str">
        <f t="shared" si="45"/>
        <v xml:space="preserve"> </v>
      </c>
      <c r="DP30" s="48" t="str">
        <f t="shared" si="46"/>
        <v xml:space="preserve"> </v>
      </c>
      <c r="DQ30" s="49" t="str">
        <f t="shared" si="47"/>
        <v xml:space="preserve"> </v>
      </c>
      <c r="DR30" s="48" t="str">
        <f t="shared" si="48"/>
        <v>•</v>
      </c>
      <c r="DS30" s="48" t="str">
        <f t="shared" si="49"/>
        <v xml:space="preserve"> </v>
      </c>
      <c r="DT30" s="48" t="str">
        <f t="shared" si="50"/>
        <v xml:space="preserve"> </v>
      </c>
      <c r="DU30" s="49" t="str">
        <f t="shared" si="51"/>
        <v xml:space="preserve"> </v>
      </c>
      <c r="DV30" s="48" t="str">
        <f t="shared" si="52"/>
        <v>•</v>
      </c>
      <c r="DW30" s="48" t="str">
        <f t="shared" si="53"/>
        <v xml:space="preserve"> </v>
      </c>
      <c r="DX30" s="48" t="str">
        <f t="shared" si="54"/>
        <v xml:space="preserve"> </v>
      </c>
      <c r="DY30" s="49" t="str">
        <f t="shared" si="55"/>
        <v xml:space="preserve"> </v>
      </c>
      <c r="DZ30" s="48" t="str">
        <f t="shared" si="56"/>
        <v>•</v>
      </c>
      <c r="EA30" s="48" t="str">
        <f t="shared" si="57"/>
        <v xml:space="preserve"> </v>
      </c>
      <c r="EB30" s="48" t="str">
        <f t="shared" si="58"/>
        <v xml:space="preserve"> </v>
      </c>
      <c r="EC30" s="49" t="str">
        <f t="shared" si="59"/>
        <v xml:space="preserve"> </v>
      </c>
      <c r="ED30" s="48" t="str">
        <f t="shared" si="60"/>
        <v>•</v>
      </c>
      <c r="EE30" s="48" t="str">
        <f t="shared" si="61"/>
        <v xml:space="preserve"> </v>
      </c>
      <c r="EF30" s="48" t="str">
        <f t="shared" si="62"/>
        <v xml:space="preserve"> </v>
      </c>
      <c r="EG30" s="49" t="str">
        <f t="shared" si="63"/>
        <v xml:space="preserve"> </v>
      </c>
      <c r="EH30" s="48" t="str">
        <f t="shared" si="64"/>
        <v>•</v>
      </c>
      <c r="EI30" s="48" t="str">
        <f t="shared" si="65"/>
        <v xml:space="preserve"> </v>
      </c>
      <c r="EJ30" s="48" t="str">
        <f t="shared" si="66"/>
        <v xml:space="preserve"> </v>
      </c>
      <c r="EK30" s="49" t="str">
        <f t="shared" si="67"/>
        <v xml:space="preserve"> </v>
      </c>
    </row>
    <row r="31" spans="1:143" ht="12.75" customHeight="1" x14ac:dyDescent="0.2">
      <c r="A31" s="121" t="str">
        <f>IF(Summary!B25="","",Summary!B25)</f>
        <v>ROL</v>
      </c>
      <c r="B31" s="121" t="str">
        <f>IF(Summary!C25="","",Summary!C25)</f>
        <v>10SPH02</v>
      </c>
      <c r="C31" s="121" t="str">
        <f>IF(Summary!D25="","",Summary!D25)</f>
        <v>STU0023</v>
      </c>
      <c r="D31" s="136" t="str">
        <f>IF(Summary!E25="","",Summary!E25)</f>
        <v>Student 23</v>
      </c>
      <c r="E31" s="137"/>
      <c r="F31" s="137"/>
      <c r="G31" s="137"/>
      <c r="H31" s="137"/>
      <c r="I31" s="137"/>
      <c r="J31" s="137"/>
      <c r="K31" s="137"/>
      <c r="L31" s="137"/>
      <c r="M31" s="137"/>
      <c r="N31" s="137"/>
      <c r="O31" s="137"/>
      <c r="P31" s="137"/>
      <c r="Q31" s="137"/>
      <c r="R31" s="137"/>
      <c r="S31" s="137"/>
      <c r="T31" s="137"/>
      <c r="U31" s="137"/>
      <c r="V31" s="137"/>
      <c r="W31" s="137"/>
      <c r="X31" s="137"/>
      <c r="Y31" s="137"/>
      <c r="Z31" s="137"/>
      <c r="AA31" s="137"/>
      <c r="AB31" s="137"/>
      <c r="AC31" s="137"/>
      <c r="AD31" s="137"/>
      <c r="AE31" s="137"/>
      <c r="AF31" s="137"/>
      <c r="AG31" s="137"/>
      <c r="AH31" s="137"/>
      <c r="AI31" s="137"/>
      <c r="AJ31" s="137"/>
      <c r="AK31" s="137"/>
      <c r="AL31" s="137"/>
      <c r="AM31" s="137"/>
      <c r="AN31" s="137"/>
      <c r="AO31" s="137"/>
      <c r="AP31" s="137"/>
      <c r="AQ31" s="137"/>
      <c r="AR31" s="137"/>
      <c r="AS31" s="137"/>
      <c r="AT31" s="137"/>
      <c r="AU31" s="137"/>
      <c r="AV31" s="48">
        <f t="shared" si="20"/>
        <v>27</v>
      </c>
      <c r="AW31" s="80"/>
      <c r="AX31" s="91" t="e">
        <f t="shared" si="14"/>
        <v>#N/A</v>
      </c>
      <c r="AY31" s="92" t="str">
        <f t="shared" si="21"/>
        <v/>
      </c>
      <c r="AZ31" s="90"/>
      <c r="BA31" s="175"/>
      <c r="BB31" s="64" t="e">
        <f>LOOKUP(BG31,Grading!$A$16:$A$22,Grading!$E$16:$E$22)</f>
        <v>#N/A</v>
      </c>
      <c r="BC31" s="65" t="str">
        <f>IF(BA31="none required",Grading!$A$27,Grading!$A$26)</f>
        <v xml:space="preserve">Please review the solutions thoroughly, complete any re-do questions (details below) and show these to me within the next week. Please let me know if you have any questions. </v>
      </c>
      <c r="BD31" s="61"/>
      <c r="BE31" s="138" t="str">
        <f t="shared" si="22"/>
        <v/>
      </c>
      <c r="BF31" s="120" t="str">
        <f t="shared" si="15"/>
        <v/>
      </c>
      <c r="BG31" s="120" t="str">
        <f t="shared" si="16"/>
        <v/>
      </c>
      <c r="BH31" s="121" t="str">
        <f t="shared" si="17"/>
        <v/>
      </c>
      <c r="BI31" s="77" t="str">
        <f>IF(Summary!F25="","",Summary!F25)</f>
        <v>Student 23</v>
      </c>
      <c r="BJ31" s="62"/>
      <c r="BK31" s="98"/>
      <c r="BL31" s="98"/>
      <c r="BM31" s="98"/>
      <c r="BN31" s="98"/>
      <c r="BR31" s="35"/>
      <c r="BS31" s="34" t="s">
        <v>92</v>
      </c>
      <c r="BV31" s="50">
        <f t="shared" si="23"/>
        <v>0</v>
      </c>
      <c r="BW31" s="50">
        <f t="shared" si="23"/>
        <v>0</v>
      </c>
      <c r="BX31" s="50">
        <f t="shared" si="23"/>
        <v>0</v>
      </c>
      <c r="BY31" s="50">
        <f t="shared" si="23"/>
        <v>0</v>
      </c>
      <c r="BZ31" s="50">
        <f t="shared" si="23"/>
        <v>0</v>
      </c>
      <c r="CA31" s="50">
        <f t="shared" si="23"/>
        <v>0</v>
      </c>
      <c r="CB31" s="50">
        <f t="shared" si="23"/>
        <v>0</v>
      </c>
      <c r="CC31" s="50">
        <f t="shared" si="23"/>
        <v>0</v>
      </c>
      <c r="CD31" s="50">
        <f t="shared" si="23"/>
        <v>0</v>
      </c>
      <c r="CE31" s="50">
        <f t="shared" si="23"/>
        <v>0</v>
      </c>
      <c r="CF31" s="50">
        <f t="shared" si="23"/>
        <v>0</v>
      </c>
      <c r="CG31" s="54"/>
      <c r="CH31" s="55">
        <f t="shared" si="68"/>
        <v>0</v>
      </c>
      <c r="CI31" s="55">
        <f t="shared" si="68"/>
        <v>0</v>
      </c>
      <c r="CJ31" s="55">
        <f t="shared" si="68"/>
        <v>0</v>
      </c>
      <c r="CK31" s="55">
        <f t="shared" si="68"/>
        <v>0</v>
      </c>
      <c r="CL31" s="55">
        <f t="shared" si="68"/>
        <v>0</v>
      </c>
      <c r="CM31" s="55">
        <f t="shared" si="68"/>
        <v>0</v>
      </c>
      <c r="CN31" s="55">
        <f t="shared" si="68"/>
        <v>0</v>
      </c>
      <c r="CO31" s="55">
        <f t="shared" si="68"/>
        <v>0</v>
      </c>
      <c r="CT31" s="47" t="str">
        <f t="shared" si="24"/>
        <v>•</v>
      </c>
      <c r="CU31" s="48" t="str">
        <f t="shared" si="25"/>
        <v xml:space="preserve"> </v>
      </c>
      <c r="CV31" s="48" t="str">
        <f t="shared" si="26"/>
        <v xml:space="preserve"> </v>
      </c>
      <c r="CW31" s="49" t="str">
        <f t="shared" si="27"/>
        <v xml:space="preserve"> </v>
      </c>
      <c r="CX31" s="47" t="str">
        <f t="shared" si="28"/>
        <v>•</v>
      </c>
      <c r="CY31" s="48" t="str">
        <f t="shared" si="29"/>
        <v xml:space="preserve"> </v>
      </c>
      <c r="CZ31" s="48" t="str">
        <f t="shared" si="30"/>
        <v xml:space="preserve"> </v>
      </c>
      <c r="DA31" s="49" t="str">
        <f t="shared" si="31"/>
        <v xml:space="preserve"> </v>
      </c>
      <c r="DB31" s="48" t="str">
        <f t="shared" si="32"/>
        <v>•</v>
      </c>
      <c r="DC31" s="48" t="str">
        <f t="shared" si="33"/>
        <v xml:space="preserve"> </v>
      </c>
      <c r="DD31" s="48" t="str">
        <f t="shared" si="34"/>
        <v xml:space="preserve"> </v>
      </c>
      <c r="DE31" s="49" t="str">
        <f t="shared" si="35"/>
        <v xml:space="preserve"> </v>
      </c>
      <c r="DF31" s="47" t="str">
        <f t="shared" si="36"/>
        <v>•</v>
      </c>
      <c r="DG31" s="48" t="str">
        <f t="shared" si="37"/>
        <v xml:space="preserve"> </v>
      </c>
      <c r="DH31" s="48" t="str">
        <f t="shared" si="38"/>
        <v xml:space="preserve"> </v>
      </c>
      <c r="DI31" s="49" t="str">
        <f t="shared" si="39"/>
        <v xml:space="preserve"> </v>
      </c>
      <c r="DJ31" s="47" t="str">
        <f t="shared" si="40"/>
        <v>•</v>
      </c>
      <c r="DK31" s="48" t="str">
        <f t="shared" si="41"/>
        <v xml:space="preserve"> </v>
      </c>
      <c r="DL31" s="48" t="str">
        <f t="shared" si="42"/>
        <v xml:space="preserve"> </v>
      </c>
      <c r="DM31" s="49" t="str">
        <f t="shared" si="43"/>
        <v xml:space="preserve"> </v>
      </c>
      <c r="DN31" s="48" t="str">
        <f t="shared" si="44"/>
        <v>•</v>
      </c>
      <c r="DO31" s="48" t="str">
        <f t="shared" si="45"/>
        <v xml:space="preserve"> </v>
      </c>
      <c r="DP31" s="48" t="str">
        <f t="shared" si="46"/>
        <v xml:space="preserve"> </v>
      </c>
      <c r="DQ31" s="49" t="str">
        <f t="shared" si="47"/>
        <v xml:space="preserve"> </v>
      </c>
      <c r="DR31" s="48" t="str">
        <f t="shared" si="48"/>
        <v>•</v>
      </c>
      <c r="DS31" s="48" t="str">
        <f t="shared" si="49"/>
        <v xml:space="preserve"> </v>
      </c>
      <c r="DT31" s="48" t="str">
        <f t="shared" si="50"/>
        <v xml:space="preserve"> </v>
      </c>
      <c r="DU31" s="49" t="str">
        <f t="shared" si="51"/>
        <v xml:space="preserve"> </v>
      </c>
      <c r="DV31" s="48" t="str">
        <f t="shared" si="52"/>
        <v>•</v>
      </c>
      <c r="DW31" s="48" t="str">
        <f t="shared" si="53"/>
        <v xml:space="preserve"> </v>
      </c>
      <c r="DX31" s="48" t="str">
        <f t="shared" si="54"/>
        <v xml:space="preserve"> </v>
      </c>
      <c r="DY31" s="49" t="str">
        <f t="shared" si="55"/>
        <v xml:space="preserve"> </v>
      </c>
      <c r="DZ31" s="48" t="str">
        <f t="shared" si="56"/>
        <v>•</v>
      </c>
      <c r="EA31" s="48" t="str">
        <f t="shared" si="57"/>
        <v xml:space="preserve"> </v>
      </c>
      <c r="EB31" s="48" t="str">
        <f t="shared" si="58"/>
        <v xml:space="preserve"> </v>
      </c>
      <c r="EC31" s="49" t="str">
        <f t="shared" si="59"/>
        <v xml:space="preserve"> </v>
      </c>
      <c r="ED31" s="48" t="str">
        <f t="shared" si="60"/>
        <v>•</v>
      </c>
      <c r="EE31" s="48" t="str">
        <f t="shared" si="61"/>
        <v xml:space="preserve"> </v>
      </c>
      <c r="EF31" s="48" t="str">
        <f t="shared" si="62"/>
        <v xml:space="preserve"> </v>
      </c>
      <c r="EG31" s="49" t="str">
        <f t="shared" si="63"/>
        <v xml:space="preserve"> </v>
      </c>
      <c r="EH31" s="48" t="str">
        <f t="shared" si="64"/>
        <v>•</v>
      </c>
      <c r="EI31" s="48" t="str">
        <f t="shared" si="65"/>
        <v xml:space="preserve"> </v>
      </c>
      <c r="EJ31" s="48" t="str">
        <f t="shared" si="66"/>
        <v xml:space="preserve"> </v>
      </c>
      <c r="EK31" s="49" t="str">
        <f t="shared" si="67"/>
        <v xml:space="preserve"> </v>
      </c>
    </row>
    <row r="32" spans="1:143" ht="12.75" customHeight="1" x14ac:dyDescent="0.2">
      <c r="A32" s="121" t="str">
        <f>IF(Summary!B26="","",Summary!B26)</f>
        <v>ROL</v>
      </c>
      <c r="B32" s="121" t="str">
        <f>IF(Summary!C26="","",Summary!C26)</f>
        <v>10SPH02</v>
      </c>
      <c r="C32" s="121" t="str">
        <f>IF(Summary!D26="","",Summary!D26)</f>
        <v>STU0024</v>
      </c>
      <c r="D32" s="136" t="str">
        <f>IF(Summary!E26="","",Summary!E26)</f>
        <v>Student 24</v>
      </c>
      <c r="E32" s="137"/>
      <c r="F32" s="137"/>
      <c r="G32" s="137"/>
      <c r="H32" s="137"/>
      <c r="I32" s="137"/>
      <c r="J32" s="137"/>
      <c r="K32" s="137"/>
      <c r="L32" s="137"/>
      <c r="M32" s="137"/>
      <c r="N32" s="137"/>
      <c r="O32" s="137"/>
      <c r="P32" s="137"/>
      <c r="Q32" s="137"/>
      <c r="R32" s="137"/>
      <c r="S32" s="137"/>
      <c r="T32" s="137"/>
      <c r="U32" s="137"/>
      <c r="V32" s="137"/>
      <c r="W32" s="137"/>
      <c r="X32" s="137"/>
      <c r="Y32" s="137"/>
      <c r="Z32" s="137"/>
      <c r="AA32" s="137"/>
      <c r="AB32" s="137"/>
      <c r="AC32" s="137"/>
      <c r="AD32" s="137"/>
      <c r="AE32" s="137"/>
      <c r="AF32" s="137"/>
      <c r="AG32" s="137"/>
      <c r="AH32" s="137"/>
      <c r="AI32" s="137"/>
      <c r="AJ32" s="137"/>
      <c r="AK32" s="137"/>
      <c r="AL32" s="137"/>
      <c r="AM32" s="137"/>
      <c r="AN32" s="137"/>
      <c r="AO32" s="137"/>
      <c r="AP32" s="137"/>
      <c r="AQ32" s="137"/>
      <c r="AR32" s="137"/>
      <c r="AS32" s="137"/>
      <c r="AT32" s="137"/>
      <c r="AU32" s="137"/>
      <c r="AV32" s="48">
        <f t="shared" si="20"/>
        <v>27</v>
      </c>
      <c r="AW32" s="80"/>
      <c r="AX32" s="91" t="e">
        <f t="shared" si="14"/>
        <v>#N/A</v>
      </c>
      <c r="AY32" s="92" t="str">
        <f t="shared" si="21"/>
        <v/>
      </c>
      <c r="AZ32" s="90"/>
      <c r="BA32" s="175"/>
      <c r="BB32" s="64" t="e">
        <f>LOOKUP(BG32,Grading!$A$16:$A$22,Grading!$E$16:$E$22)</f>
        <v>#N/A</v>
      </c>
      <c r="BC32" s="65" t="str">
        <f>IF(BA32="none required",Grading!$A$27,Grading!$A$26)</f>
        <v xml:space="preserve">Please review the solutions thoroughly, complete any re-do questions (details below) and show these to me within the next week. Please let me know if you have any questions. </v>
      </c>
      <c r="BD32" s="140"/>
      <c r="BE32" s="138" t="str">
        <f t="shared" si="22"/>
        <v/>
      </c>
      <c r="BF32" s="120" t="str">
        <f t="shared" si="15"/>
        <v/>
      </c>
      <c r="BG32" s="120" t="str">
        <f t="shared" si="16"/>
        <v/>
      </c>
      <c r="BH32" s="121" t="str">
        <f t="shared" si="17"/>
        <v/>
      </c>
      <c r="BI32" s="77" t="str">
        <f>IF(Summary!F26="","",Summary!F26)</f>
        <v>Student 24</v>
      </c>
      <c r="BJ32" s="62"/>
      <c r="BK32" s="98"/>
      <c r="BL32" s="98"/>
      <c r="BM32" s="98"/>
      <c r="BN32" s="98"/>
      <c r="BR32" s="35"/>
      <c r="BS32" s="34" t="s">
        <v>92</v>
      </c>
      <c r="BV32" s="50">
        <f t="shared" si="23"/>
        <v>0</v>
      </c>
      <c r="BW32" s="50">
        <f t="shared" si="23"/>
        <v>0</v>
      </c>
      <c r="BX32" s="50">
        <f t="shared" si="23"/>
        <v>0</v>
      </c>
      <c r="BY32" s="50">
        <f t="shared" si="23"/>
        <v>0</v>
      </c>
      <c r="BZ32" s="50">
        <f t="shared" si="23"/>
        <v>0</v>
      </c>
      <c r="CA32" s="50">
        <f t="shared" si="23"/>
        <v>0</v>
      </c>
      <c r="CB32" s="50">
        <f t="shared" si="23"/>
        <v>0</v>
      </c>
      <c r="CC32" s="50">
        <f t="shared" si="23"/>
        <v>0</v>
      </c>
      <c r="CD32" s="50">
        <f t="shared" si="23"/>
        <v>0</v>
      </c>
      <c r="CE32" s="50">
        <f t="shared" si="23"/>
        <v>0</v>
      </c>
      <c r="CF32" s="50">
        <f t="shared" si="23"/>
        <v>0</v>
      </c>
      <c r="CG32" s="54"/>
      <c r="CH32" s="55">
        <f t="shared" si="68"/>
        <v>0</v>
      </c>
      <c r="CI32" s="55">
        <f t="shared" si="68"/>
        <v>0</v>
      </c>
      <c r="CJ32" s="55">
        <f t="shared" si="68"/>
        <v>0</v>
      </c>
      <c r="CK32" s="55">
        <f t="shared" si="68"/>
        <v>0</v>
      </c>
      <c r="CL32" s="55">
        <f t="shared" si="68"/>
        <v>0</v>
      </c>
      <c r="CM32" s="55">
        <f t="shared" si="68"/>
        <v>0</v>
      </c>
      <c r="CN32" s="55">
        <f t="shared" si="68"/>
        <v>0</v>
      </c>
      <c r="CO32" s="55">
        <f t="shared" si="68"/>
        <v>0</v>
      </c>
      <c r="CT32" s="47" t="str">
        <f t="shared" si="24"/>
        <v>•</v>
      </c>
      <c r="CU32" s="48" t="str">
        <f t="shared" si="25"/>
        <v xml:space="preserve"> </v>
      </c>
      <c r="CV32" s="48" t="str">
        <f t="shared" si="26"/>
        <v xml:space="preserve"> </v>
      </c>
      <c r="CW32" s="49" t="str">
        <f t="shared" si="27"/>
        <v xml:space="preserve"> </v>
      </c>
      <c r="CX32" s="47" t="str">
        <f t="shared" si="28"/>
        <v>•</v>
      </c>
      <c r="CY32" s="48" t="str">
        <f t="shared" si="29"/>
        <v xml:space="preserve"> </v>
      </c>
      <c r="CZ32" s="48" t="str">
        <f t="shared" si="30"/>
        <v xml:space="preserve"> </v>
      </c>
      <c r="DA32" s="49" t="str">
        <f t="shared" si="31"/>
        <v xml:space="preserve"> </v>
      </c>
      <c r="DB32" s="48" t="str">
        <f t="shared" si="32"/>
        <v>•</v>
      </c>
      <c r="DC32" s="48" t="str">
        <f t="shared" si="33"/>
        <v xml:space="preserve"> </v>
      </c>
      <c r="DD32" s="48" t="str">
        <f t="shared" si="34"/>
        <v xml:space="preserve"> </v>
      </c>
      <c r="DE32" s="49" t="str">
        <f t="shared" si="35"/>
        <v xml:space="preserve"> </v>
      </c>
      <c r="DF32" s="47" t="str">
        <f t="shared" si="36"/>
        <v>•</v>
      </c>
      <c r="DG32" s="48" t="str">
        <f t="shared" si="37"/>
        <v xml:space="preserve"> </v>
      </c>
      <c r="DH32" s="48" t="str">
        <f t="shared" si="38"/>
        <v xml:space="preserve"> </v>
      </c>
      <c r="DI32" s="49" t="str">
        <f t="shared" si="39"/>
        <v xml:space="preserve"> </v>
      </c>
      <c r="DJ32" s="47" t="str">
        <f t="shared" si="40"/>
        <v>•</v>
      </c>
      <c r="DK32" s="48" t="str">
        <f t="shared" si="41"/>
        <v xml:space="preserve"> </v>
      </c>
      <c r="DL32" s="48" t="str">
        <f t="shared" si="42"/>
        <v xml:space="preserve"> </v>
      </c>
      <c r="DM32" s="49" t="str">
        <f t="shared" si="43"/>
        <v xml:space="preserve"> </v>
      </c>
      <c r="DN32" s="48" t="str">
        <f t="shared" si="44"/>
        <v>•</v>
      </c>
      <c r="DO32" s="48" t="str">
        <f t="shared" si="45"/>
        <v xml:space="preserve"> </v>
      </c>
      <c r="DP32" s="48" t="str">
        <f t="shared" si="46"/>
        <v xml:space="preserve"> </v>
      </c>
      <c r="DQ32" s="49" t="str">
        <f t="shared" si="47"/>
        <v xml:space="preserve"> </v>
      </c>
      <c r="DR32" s="48" t="str">
        <f t="shared" si="48"/>
        <v>•</v>
      </c>
      <c r="DS32" s="48" t="str">
        <f t="shared" si="49"/>
        <v xml:space="preserve"> </v>
      </c>
      <c r="DT32" s="48" t="str">
        <f t="shared" si="50"/>
        <v xml:space="preserve"> </v>
      </c>
      <c r="DU32" s="49" t="str">
        <f t="shared" si="51"/>
        <v xml:space="preserve"> </v>
      </c>
      <c r="DV32" s="48" t="str">
        <f t="shared" si="52"/>
        <v>•</v>
      </c>
      <c r="DW32" s="48" t="str">
        <f t="shared" si="53"/>
        <v xml:space="preserve"> </v>
      </c>
      <c r="DX32" s="48" t="str">
        <f t="shared" si="54"/>
        <v xml:space="preserve"> </v>
      </c>
      <c r="DY32" s="49" t="str">
        <f t="shared" si="55"/>
        <v xml:space="preserve"> </v>
      </c>
      <c r="DZ32" s="48" t="str">
        <f t="shared" si="56"/>
        <v>•</v>
      </c>
      <c r="EA32" s="48" t="str">
        <f t="shared" si="57"/>
        <v xml:space="preserve"> </v>
      </c>
      <c r="EB32" s="48" t="str">
        <f t="shared" si="58"/>
        <v xml:space="preserve"> </v>
      </c>
      <c r="EC32" s="49" t="str">
        <f t="shared" si="59"/>
        <v xml:space="preserve"> </v>
      </c>
      <c r="ED32" s="48" t="str">
        <f t="shared" si="60"/>
        <v>•</v>
      </c>
      <c r="EE32" s="48" t="str">
        <f t="shared" si="61"/>
        <v xml:space="preserve"> </v>
      </c>
      <c r="EF32" s="48" t="str">
        <f t="shared" si="62"/>
        <v xml:space="preserve"> </v>
      </c>
      <c r="EG32" s="49" t="str">
        <f t="shared" si="63"/>
        <v xml:space="preserve"> </v>
      </c>
      <c r="EH32" s="48" t="str">
        <f t="shared" si="64"/>
        <v>•</v>
      </c>
      <c r="EI32" s="48" t="str">
        <f t="shared" si="65"/>
        <v xml:space="preserve"> </v>
      </c>
      <c r="EJ32" s="48" t="str">
        <f t="shared" si="66"/>
        <v xml:space="preserve"> </v>
      </c>
      <c r="EK32" s="49" t="str">
        <f t="shared" si="67"/>
        <v xml:space="preserve"> </v>
      </c>
    </row>
    <row r="33" spans="1:141" ht="12.75" customHeight="1" thickBot="1" x14ac:dyDescent="0.25">
      <c r="A33" s="121" t="str">
        <f>IF(Summary!B27="","",Summary!B27)</f>
        <v>ROL</v>
      </c>
      <c r="B33" s="121" t="str">
        <f>IF(Summary!C27="","",Summary!C27)</f>
        <v>10SPH02</v>
      </c>
      <c r="C33" s="121" t="str">
        <f>IF(Summary!D27="","",Summary!D27)</f>
        <v>STU0025</v>
      </c>
      <c r="D33" s="136" t="str">
        <f>IF(Summary!E27="","",Summary!E27)</f>
        <v>Student 25</v>
      </c>
      <c r="E33" s="137"/>
      <c r="F33" s="137"/>
      <c r="G33" s="137"/>
      <c r="H33" s="137"/>
      <c r="I33" s="137"/>
      <c r="J33" s="137"/>
      <c r="K33" s="137"/>
      <c r="L33" s="137"/>
      <c r="M33" s="137"/>
      <c r="N33" s="137"/>
      <c r="O33" s="137"/>
      <c r="P33" s="137"/>
      <c r="Q33" s="137"/>
      <c r="R33" s="137"/>
      <c r="S33" s="137"/>
      <c r="T33" s="137"/>
      <c r="U33" s="137"/>
      <c r="V33" s="137"/>
      <c r="W33" s="137"/>
      <c r="X33" s="137"/>
      <c r="Y33" s="137"/>
      <c r="Z33" s="137"/>
      <c r="AA33" s="137"/>
      <c r="AB33" s="137"/>
      <c r="AC33" s="137"/>
      <c r="AD33" s="137"/>
      <c r="AE33" s="137"/>
      <c r="AF33" s="137"/>
      <c r="AG33" s="137"/>
      <c r="AH33" s="137"/>
      <c r="AI33" s="137"/>
      <c r="AJ33" s="137"/>
      <c r="AK33" s="137"/>
      <c r="AL33" s="137"/>
      <c r="AM33" s="137"/>
      <c r="AN33" s="137"/>
      <c r="AO33" s="137"/>
      <c r="AP33" s="137"/>
      <c r="AQ33" s="137"/>
      <c r="AR33" s="137"/>
      <c r="AS33" s="137"/>
      <c r="AT33" s="137"/>
      <c r="AU33" s="137"/>
      <c r="AV33" s="48">
        <f t="shared" si="20"/>
        <v>27</v>
      </c>
      <c r="AX33" s="91" t="e">
        <f t="shared" si="14"/>
        <v>#N/A</v>
      </c>
      <c r="AY33" s="92" t="str">
        <f t="shared" si="21"/>
        <v/>
      </c>
      <c r="AZ33" s="90"/>
      <c r="BA33" s="175"/>
      <c r="BB33" s="64" t="e">
        <f>LOOKUP(BG33,Grading!$A$16:$A$22,Grading!$E$16:$E$22)</f>
        <v>#N/A</v>
      </c>
      <c r="BC33" s="65" t="str">
        <f>IF(BA33="none required",Grading!$A$27,Grading!$A$26)</f>
        <v xml:space="preserve">Please review the solutions thoroughly, complete any re-do questions (details below) and show these to me within the next week. Please let me know if you have any questions. </v>
      </c>
      <c r="BD33" s="140"/>
      <c r="BE33" s="138" t="str">
        <f t="shared" si="22"/>
        <v/>
      </c>
      <c r="BF33" s="120" t="str">
        <f t="shared" si="15"/>
        <v/>
      </c>
      <c r="BG33" s="120" t="str">
        <f t="shared" si="16"/>
        <v/>
      </c>
      <c r="BH33" s="121" t="str">
        <f t="shared" si="17"/>
        <v/>
      </c>
      <c r="BI33" s="77" t="str">
        <f>IF(Summary!F27="","",Summary!F27)</f>
        <v>Student 25</v>
      </c>
      <c r="BJ33" s="62"/>
      <c r="BK33" s="98"/>
      <c r="BL33" s="98"/>
      <c r="BM33" s="98"/>
      <c r="BN33" s="98"/>
      <c r="BU33" s="54"/>
      <c r="BV33" s="50">
        <f t="shared" si="23"/>
        <v>0</v>
      </c>
      <c r="BW33" s="50">
        <f t="shared" si="23"/>
        <v>0</v>
      </c>
      <c r="BX33" s="50">
        <f t="shared" si="23"/>
        <v>0</v>
      </c>
      <c r="BY33" s="50">
        <f t="shared" si="23"/>
        <v>0</v>
      </c>
      <c r="BZ33" s="50">
        <f t="shared" si="23"/>
        <v>0</v>
      </c>
      <c r="CA33" s="50">
        <f t="shared" si="23"/>
        <v>0</v>
      </c>
      <c r="CB33" s="50">
        <f t="shared" si="23"/>
        <v>0</v>
      </c>
      <c r="CC33" s="50">
        <f t="shared" si="23"/>
        <v>0</v>
      </c>
      <c r="CD33" s="50">
        <f t="shared" si="23"/>
        <v>0</v>
      </c>
      <c r="CE33" s="50">
        <f t="shared" si="23"/>
        <v>0</v>
      </c>
      <c r="CF33" s="50">
        <f t="shared" si="23"/>
        <v>0</v>
      </c>
      <c r="CG33" s="54"/>
      <c r="CH33" s="55">
        <f t="shared" si="68"/>
        <v>0</v>
      </c>
      <c r="CI33" s="55">
        <f t="shared" si="68"/>
        <v>0</v>
      </c>
      <c r="CJ33" s="55">
        <f t="shared" si="68"/>
        <v>0</v>
      </c>
      <c r="CK33" s="55">
        <f t="shared" si="68"/>
        <v>0</v>
      </c>
      <c r="CL33" s="55">
        <f t="shared" si="68"/>
        <v>0</v>
      </c>
      <c r="CM33" s="55">
        <f t="shared" si="68"/>
        <v>0</v>
      </c>
      <c r="CN33" s="55">
        <f t="shared" si="68"/>
        <v>0</v>
      </c>
      <c r="CO33" s="55">
        <f t="shared" si="68"/>
        <v>0</v>
      </c>
      <c r="CT33" s="85" t="str">
        <f t="shared" si="24"/>
        <v>•</v>
      </c>
      <c r="CU33" s="86" t="str">
        <f t="shared" si="25"/>
        <v xml:space="preserve"> </v>
      </c>
      <c r="CV33" s="86" t="str">
        <f t="shared" si="26"/>
        <v xml:space="preserve"> </v>
      </c>
      <c r="CW33" s="87" t="str">
        <f t="shared" si="27"/>
        <v xml:space="preserve"> </v>
      </c>
      <c r="CX33" s="85" t="str">
        <f t="shared" si="28"/>
        <v>•</v>
      </c>
      <c r="CY33" s="86" t="str">
        <f t="shared" si="29"/>
        <v xml:space="preserve"> </v>
      </c>
      <c r="CZ33" s="86" t="str">
        <f t="shared" si="30"/>
        <v xml:space="preserve"> </v>
      </c>
      <c r="DA33" s="87" t="str">
        <f t="shared" si="31"/>
        <v xml:space="preserve"> </v>
      </c>
      <c r="DB33" s="86" t="str">
        <f t="shared" si="32"/>
        <v>•</v>
      </c>
      <c r="DC33" s="86" t="str">
        <f t="shared" si="33"/>
        <v xml:space="preserve"> </v>
      </c>
      <c r="DD33" s="86" t="str">
        <f t="shared" si="34"/>
        <v xml:space="preserve"> </v>
      </c>
      <c r="DE33" s="87" t="str">
        <f t="shared" si="35"/>
        <v xml:space="preserve"> </v>
      </c>
      <c r="DF33" s="85" t="str">
        <f t="shared" si="36"/>
        <v>•</v>
      </c>
      <c r="DG33" s="86" t="str">
        <f t="shared" si="37"/>
        <v xml:space="preserve"> </v>
      </c>
      <c r="DH33" s="86" t="str">
        <f t="shared" si="38"/>
        <v xml:space="preserve"> </v>
      </c>
      <c r="DI33" s="87" t="str">
        <f t="shared" si="39"/>
        <v xml:space="preserve"> </v>
      </c>
      <c r="DJ33" s="85" t="str">
        <f t="shared" si="40"/>
        <v>•</v>
      </c>
      <c r="DK33" s="86" t="str">
        <f t="shared" si="41"/>
        <v xml:space="preserve"> </v>
      </c>
      <c r="DL33" s="86" t="str">
        <f t="shared" si="42"/>
        <v xml:space="preserve"> </v>
      </c>
      <c r="DM33" s="87" t="str">
        <f t="shared" si="43"/>
        <v xml:space="preserve"> </v>
      </c>
      <c r="DN33" s="86" t="str">
        <f t="shared" si="44"/>
        <v>•</v>
      </c>
      <c r="DO33" s="86" t="str">
        <f t="shared" si="45"/>
        <v xml:space="preserve"> </v>
      </c>
      <c r="DP33" s="86" t="str">
        <f t="shared" si="46"/>
        <v xml:space="preserve"> </v>
      </c>
      <c r="DQ33" s="87" t="str">
        <f t="shared" si="47"/>
        <v xml:space="preserve"> </v>
      </c>
      <c r="DR33" s="86" t="str">
        <f t="shared" si="48"/>
        <v>•</v>
      </c>
      <c r="DS33" s="86" t="str">
        <f t="shared" si="49"/>
        <v xml:space="preserve"> </v>
      </c>
      <c r="DT33" s="86" t="str">
        <f t="shared" si="50"/>
        <v xml:space="preserve"> </v>
      </c>
      <c r="DU33" s="87" t="str">
        <f t="shared" si="51"/>
        <v xml:space="preserve"> </v>
      </c>
      <c r="DV33" s="86" t="str">
        <f t="shared" si="52"/>
        <v>•</v>
      </c>
      <c r="DW33" s="86" t="str">
        <f t="shared" si="53"/>
        <v xml:space="preserve"> </v>
      </c>
      <c r="DX33" s="86" t="str">
        <f t="shared" si="54"/>
        <v xml:space="preserve"> </v>
      </c>
      <c r="DY33" s="87" t="str">
        <f t="shared" si="55"/>
        <v xml:space="preserve"> </v>
      </c>
      <c r="DZ33" s="86" t="str">
        <f t="shared" si="56"/>
        <v>•</v>
      </c>
      <c r="EA33" s="86" t="str">
        <f t="shared" si="57"/>
        <v xml:space="preserve"> </v>
      </c>
      <c r="EB33" s="86" t="str">
        <f t="shared" si="58"/>
        <v xml:space="preserve"> </v>
      </c>
      <c r="EC33" s="87" t="str">
        <f t="shared" si="59"/>
        <v xml:space="preserve"> </v>
      </c>
      <c r="ED33" s="86" t="str">
        <f t="shared" si="60"/>
        <v>•</v>
      </c>
      <c r="EE33" s="86" t="str">
        <f t="shared" si="61"/>
        <v xml:space="preserve"> </v>
      </c>
      <c r="EF33" s="86" t="str">
        <f t="shared" si="62"/>
        <v xml:space="preserve"> </v>
      </c>
      <c r="EG33" s="87" t="str">
        <f t="shared" si="63"/>
        <v xml:space="preserve"> </v>
      </c>
      <c r="EH33" s="86" t="str">
        <f t="shared" si="64"/>
        <v>•</v>
      </c>
      <c r="EI33" s="86" t="str">
        <f t="shared" si="65"/>
        <v xml:space="preserve"> </v>
      </c>
      <c r="EJ33" s="86" t="str">
        <f t="shared" si="66"/>
        <v xml:space="preserve"> </v>
      </c>
      <c r="EK33" s="87" t="str">
        <f t="shared" si="67"/>
        <v xml:space="preserve"> </v>
      </c>
    </row>
    <row r="34" spans="1:141" ht="12.75" customHeight="1" x14ac:dyDescent="0.2">
      <c r="A34" s="121" t="str">
        <f>IF(Summary!B28="","",Summary!B28)</f>
        <v/>
      </c>
      <c r="B34" s="121" t="str">
        <f>IF(Summary!C28="","",Summary!C28)</f>
        <v/>
      </c>
      <c r="C34" s="121" t="str">
        <f>IF(Summary!D28="","",Summary!D28)</f>
        <v/>
      </c>
      <c r="D34" s="136" t="str">
        <f>IF(Summary!E28="","",Summary!E28)</f>
        <v/>
      </c>
      <c r="E34" s="137"/>
      <c r="F34" s="137"/>
      <c r="G34" s="137"/>
      <c r="H34" s="137"/>
      <c r="I34" s="137"/>
      <c r="J34" s="137"/>
      <c r="K34" s="137"/>
      <c r="L34" s="137"/>
      <c r="M34" s="137"/>
      <c r="N34" s="137"/>
      <c r="O34" s="137"/>
      <c r="P34" s="137"/>
      <c r="Q34" s="137"/>
      <c r="R34" s="137"/>
      <c r="S34" s="137"/>
      <c r="T34" s="137"/>
      <c r="U34" s="137"/>
      <c r="V34" s="137"/>
      <c r="W34" s="137"/>
      <c r="X34" s="137"/>
      <c r="Y34" s="137"/>
      <c r="Z34" s="137"/>
      <c r="AA34" s="137"/>
      <c r="AB34" s="137"/>
      <c r="AC34" s="137"/>
      <c r="AD34" s="137"/>
      <c r="AE34" s="137"/>
      <c r="AF34" s="137"/>
      <c r="AG34" s="137"/>
      <c r="AH34" s="137"/>
      <c r="AI34" s="137"/>
      <c r="AJ34" s="137"/>
      <c r="AK34" s="137"/>
      <c r="AL34" s="137"/>
      <c r="AM34" s="137"/>
      <c r="AN34" s="137"/>
      <c r="AO34" s="137"/>
      <c r="AP34" s="137"/>
      <c r="AQ34" s="137"/>
      <c r="AR34" s="137"/>
      <c r="AS34" s="137"/>
      <c r="AT34" s="137"/>
      <c r="AU34" s="137"/>
      <c r="AV34" s="48"/>
      <c r="AY34" s="84"/>
      <c r="AZ34" s="84"/>
      <c r="BA34" s="137"/>
      <c r="BB34" s="143"/>
      <c r="BC34" s="138"/>
      <c r="BD34" s="144"/>
      <c r="BE34" s="138"/>
      <c r="BF34" s="120"/>
      <c r="BG34" s="120"/>
      <c r="BH34" s="121"/>
      <c r="BI34" s="98"/>
      <c r="BJ34" s="98"/>
      <c r="BK34" s="98"/>
      <c r="BL34" s="98"/>
      <c r="BM34" s="98"/>
      <c r="BN34" s="98"/>
      <c r="BU34" s="54"/>
      <c r="CG34" s="54"/>
    </row>
    <row r="35" spans="1:141" ht="12.75" customHeight="1" x14ac:dyDescent="0.2">
      <c r="A35" s="121" t="str">
        <f>IF(Summary!B29="","",Summary!B29)</f>
        <v/>
      </c>
      <c r="B35" s="121" t="str">
        <f>IF(Summary!C29="","",Summary!C29)</f>
        <v/>
      </c>
      <c r="C35" s="121" t="str">
        <f>IF(Summary!D29="","",Summary!D29)</f>
        <v/>
      </c>
      <c r="D35" s="136" t="str">
        <f>IF(Summary!E29="","",Summary!E29)</f>
        <v/>
      </c>
      <c r="E35" s="137"/>
      <c r="F35" s="137"/>
      <c r="G35" s="137"/>
      <c r="H35" s="137"/>
      <c r="I35" s="137"/>
      <c r="J35" s="137"/>
      <c r="K35" s="137"/>
      <c r="L35" s="137"/>
      <c r="M35" s="137"/>
      <c r="N35" s="137"/>
      <c r="O35" s="137"/>
      <c r="P35" s="137"/>
      <c r="Q35" s="137"/>
      <c r="R35" s="137"/>
      <c r="S35" s="137"/>
      <c r="T35" s="137"/>
      <c r="U35" s="137"/>
      <c r="V35" s="137"/>
      <c r="W35" s="137"/>
      <c r="X35" s="137"/>
      <c r="Y35" s="137"/>
      <c r="Z35" s="137"/>
      <c r="AA35" s="137"/>
      <c r="AB35" s="137"/>
      <c r="AC35" s="137"/>
      <c r="AD35" s="137"/>
      <c r="AE35" s="137"/>
      <c r="AF35" s="137"/>
      <c r="AG35" s="137"/>
      <c r="AH35" s="137"/>
      <c r="AI35" s="137"/>
      <c r="AJ35" s="137"/>
      <c r="AK35" s="137"/>
      <c r="AL35" s="137"/>
      <c r="AM35" s="137"/>
      <c r="AN35" s="137"/>
      <c r="AO35" s="137"/>
      <c r="AP35" s="137"/>
      <c r="AQ35" s="137"/>
      <c r="AR35" s="137"/>
      <c r="AS35" s="137"/>
      <c r="AT35" s="137"/>
      <c r="AU35" s="137"/>
      <c r="AV35" s="48"/>
      <c r="AY35" s="60"/>
      <c r="AZ35" s="60"/>
      <c r="BA35" s="137"/>
      <c r="BB35" s="145"/>
      <c r="BC35" s="146"/>
      <c r="BD35" s="147"/>
      <c r="BE35" s="138"/>
      <c r="BF35" s="120"/>
      <c r="BG35" s="120"/>
      <c r="BH35" s="121"/>
      <c r="BI35" s="98"/>
      <c r="BJ35" s="98"/>
      <c r="BK35" s="98"/>
      <c r="BL35" s="98"/>
      <c r="BM35" s="98"/>
      <c r="BN35" s="98"/>
      <c r="BU35" s="54"/>
      <c r="CG35" s="54"/>
    </row>
    <row r="36" spans="1:141" ht="12.75" customHeight="1" x14ac:dyDescent="0.2">
      <c r="A36" s="121" t="str">
        <f>IF(Summary!B30="","",Summary!B30)</f>
        <v/>
      </c>
      <c r="B36" s="121" t="str">
        <f>IF(Summary!C30="","",Summary!C30)</f>
        <v/>
      </c>
      <c r="C36" s="121" t="str">
        <f>IF(Summary!D30="","",Summary!D30)</f>
        <v/>
      </c>
      <c r="D36" s="136" t="str">
        <f>IF(Summary!E30="","",Summary!E30)</f>
        <v/>
      </c>
      <c r="E36" s="137"/>
      <c r="F36" s="137"/>
      <c r="G36" s="137"/>
      <c r="H36" s="137"/>
      <c r="I36" s="137"/>
      <c r="J36" s="137"/>
      <c r="K36" s="137"/>
      <c r="L36" s="137"/>
      <c r="M36" s="137"/>
      <c r="N36" s="137"/>
      <c r="O36" s="137"/>
      <c r="P36" s="137"/>
      <c r="Q36" s="137"/>
      <c r="R36" s="137"/>
      <c r="S36" s="137"/>
      <c r="T36" s="137"/>
      <c r="U36" s="137"/>
      <c r="V36" s="137"/>
      <c r="W36" s="137"/>
      <c r="X36" s="137"/>
      <c r="Y36" s="137"/>
      <c r="Z36" s="137"/>
      <c r="AA36" s="137"/>
      <c r="AB36" s="137"/>
      <c r="AC36" s="137"/>
      <c r="AD36" s="137"/>
      <c r="AE36" s="137"/>
      <c r="AF36" s="137"/>
      <c r="AG36" s="137"/>
      <c r="AH36" s="137"/>
      <c r="AI36" s="137"/>
      <c r="AJ36" s="137"/>
      <c r="AK36" s="137"/>
      <c r="AL36" s="137"/>
      <c r="AM36" s="137"/>
      <c r="AN36" s="137"/>
      <c r="AO36" s="137"/>
      <c r="AP36" s="137"/>
      <c r="AQ36" s="137"/>
      <c r="AR36" s="137"/>
      <c r="AS36" s="137"/>
      <c r="AT36" s="137"/>
      <c r="AU36" s="137"/>
      <c r="AV36" s="48"/>
      <c r="AY36" s="148"/>
      <c r="AZ36" s="148"/>
      <c r="BA36" s="84"/>
      <c r="BB36" s="149"/>
      <c r="BC36" s="84"/>
      <c r="BD36" s="111"/>
      <c r="BE36" s="138"/>
      <c r="BF36" s="120"/>
      <c r="BG36" s="120"/>
      <c r="BH36" s="121"/>
      <c r="BI36" s="98"/>
      <c r="BJ36" s="98"/>
      <c r="BK36" s="98"/>
      <c r="BL36" s="98"/>
      <c r="BM36" s="98"/>
      <c r="BN36" s="98"/>
      <c r="BU36" s="54"/>
      <c r="CG36" s="54"/>
    </row>
    <row r="37" spans="1:141" ht="15.75" customHeight="1" x14ac:dyDescent="0.2">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BA37" s="48"/>
      <c r="BB37" s="48"/>
      <c r="BC37" s="48"/>
      <c r="BD37" s="97"/>
      <c r="BU37" s="54"/>
      <c r="CG37" s="54"/>
    </row>
    <row r="38" spans="1:141" ht="15.75" customHeight="1" x14ac:dyDescent="0.2">
      <c r="E38" s="48"/>
      <c r="F38" s="34"/>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BA38" s="48"/>
      <c r="BB38" s="48"/>
      <c r="BC38" s="48"/>
      <c r="BD38" s="97"/>
      <c r="BE38" s="63"/>
      <c r="BU38" s="54"/>
      <c r="CG38" s="54"/>
    </row>
    <row r="39" spans="1:141" ht="15.75" customHeight="1" x14ac:dyDescent="0.2">
      <c r="E39" s="48"/>
      <c r="F39" s="34"/>
      <c r="G39" s="48"/>
      <c r="H39" s="48"/>
      <c r="I39" s="48"/>
      <c r="J39" s="48"/>
      <c r="K39" s="48"/>
      <c r="L39" s="48"/>
      <c r="M39" s="48"/>
      <c r="N39" s="88"/>
      <c r="O39" s="88"/>
      <c r="P39" s="8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X39" s="95" t="s">
        <v>345</v>
      </c>
      <c r="BA39" s="48"/>
      <c r="BB39" s="48"/>
      <c r="BC39" s="48"/>
      <c r="BD39" s="97"/>
      <c r="BE39" s="63"/>
      <c r="BU39" s="54"/>
      <c r="CG39" s="54"/>
    </row>
    <row r="40" spans="1:141" ht="15.75" customHeight="1" x14ac:dyDescent="0.2">
      <c r="E40" s="48"/>
      <c r="F40" s="34"/>
      <c r="G40" s="48"/>
      <c r="H40" s="48"/>
      <c r="I40" s="48"/>
      <c r="J40" s="48"/>
      <c r="K40" s="48"/>
      <c r="L40" s="48"/>
      <c r="M40" s="48"/>
      <c r="N40" s="88"/>
      <c r="O40" s="88"/>
      <c r="P40" s="88"/>
      <c r="Q40" s="48"/>
      <c r="R40" s="59"/>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X40" s="204" t="s">
        <v>136</v>
      </c>
      <c r="AY40" s="201" t="s">
        <v>125</v>
      </c>
      <c r="BB40" s="48"/>
      <c r="BU40" s="54"/>
      <c r="CG40" s="54"/>
    </row>
    <row r="41" spans="1:141" ht="15.75" customHeight="1" x14ac:dyDescent="0.2">
      <c r="E41" s="48"/>
      <c r="F41" s="34"/>
      <c r="G41" s="48"/>
      <c r="H41" s="48"/>
      <c r="I41" s="48"/>
      <c r="J41" s="48"/>
      <c r="K41" s="48"/>
      <c r="L41" s="48"/>
      <c r="M41" s="48"/>
      <c r="N41" s="88"/>
      <c r="O41" s="88"/>
      <c r="P41" s="8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X41" s="204" t="s">
        <v>137</v>
      </c>
      <c r="AY41" s="175" t="s">
        <v>48</v>
      </c>
      <c r="BB41" s="48"/>
      <c r="BD41" s="63"/>
      <c r="BU41" s="54"/>
      <c r="CG41" s="54"/>
    </row>
    <row r="42" spans="1:141" ht="15.75" customHeight="1" x14ac:dyDescent="0.2">
      <c r="E42" s="48"/>
      <c r="F42" s="34"/>
      <c r="G42" s="48"/>
      <c r="H42" s="48"/>
      <c r="I42" s="48"/>
      <c r="J42" s="48"/>
      <c r="K42" s="48"/>
      <c r="L42" s="48"/>
      <c r="M42" s="48"/>
      <c r="N42" s="88"/>
      <c r="O42" s="88"/>
      <c r="P42" s="8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Y42" s="81"/>
      <c r="BB42" s="48"/>
      <c r="BD42" s="63"/>
      <c r="BU42" s="54"/>
      <c r="CG42" s="54"/>
    </row>
    <row r="43" spans="1:141" ht="15.75" customHeight="1" x14ac:dyDescent="0.2">
      <c r="E43" s="48"/>
      <c r="G43" s="48"/>
      <c r="H43" s="48"/>
      <c r="I43" s="48"/>
      <c r="J43" s="48"/>
      <c r="K43" s="48"/>
      <c r="L43" s="48"/>
      <c r="M43" s="48"/>
      <c r="N43" s="88"/>
      <c r="O43" s="88"/>
      <c r="P43" s="8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X43" s="94">
        <v>0</v>
      </c>
      <c r="AY43" s="82" t="s">
        <v>138</v>
      </c>
      <c r="BB43" s="48"/>
      <c r="BD43" s="97"/>
      <c r="BU43" s="54"/>
      <c r="CG43" s="54"/>
    </row>
    <row r="44" spans="1:141" ht="15.75" customHeight="1" x14ac:dyDescent="0.2">
      <c r="E44" s="48"/>
      <c r="G44" s="48"/>
      <c r="H44" s="48"/>
      <c r="I44" s="48"/>
      <c r="J44" s="48"/>
      <c r="K44" s="48"/>
      <c r="L44" s="48"/>
      <c r="M44" s="48"/>
      <c r="N44" s="88"/>
      <c r="O44" s="88"/>
      <c r="P44" s="8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X44" s="94">
        <v>0.45</v>
      </c>
      <c r="AY44" s="82" t="s">
        <v>139</v>
      </c>
      <c r="BB44" s="48"/>
      <c r="BD44" s="97"/>
      <c r="BU44" s="54"/>
      <c r="CG44" s="54"/>
    </row>
    <row r="45" spans="1:141" ht="15.75" customHeight="1" x14ac:dyDescent="0.2">
      <c r="E45" s="48"/>
      <c r="F45" s="34"/>
      <c r="G45" s="48"/>
      <c r="H45" s="48"/>
      <c r="I45" s="48"/>
      <c r="J45" s="48"/>
      <c r="K45" s="48"/>
      <c r="L45" s="48"/>
      <c r="M45" s="48"/>
      <c r="N45" s="88"/>
      <c r="O45" s="88"/>
      <c r="P45" s="8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X45" s="94">
        <v>0.5</v>
      </c>
      <c r="AY45" s="82" t="s">
        <v>139</v>
      </c>
      <c r="BB45" s="48"/>
      <c r="BD45" s="97"/>
      <c r="BU45" s="54"/>
      <c r="CG45" s="54"/>
    </row>
    <row r="46" spans="1:141" ht="15.75" customHeight="1" x14ac:dyDescent="0.2">
      <c r="E46" s="48"/>
      <c r="F46" s="34"/>
      <c r="G46" s="48"/>
      <c r="H46" s="48"/>
      <c r="I46" s="48"/>
      <c r="J46" s="48"/>
      <c r="K46" s="48"/>
      <c r="L46" s="48"/>
      <c r="M46" s="48"/>
      <c r="N46" s="88"/>
      <c r="O46" s="88"/>
      <c r="P46" s="8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X46" s="94">
        <v>0.6</v>
      </c>
      <c r="AY46" s="82" t="s">
        <v>140</v>
      </c>
      <c r="BB46" s="48"/>
      <c r="BD46" s="97"/>
      <c r="BU46" s="54"/>
      <c r="CG46" s="54"/>
    </row>
    <row r="47" spans="1:141" ht="15.75" customHeight="1" x14ac:dyDescent="0.2">
      <c r="E47" s="48"/>
      <c r="F47" s="34"/>
      <c r="G47" s="48"/>
      <c r="H47" s="48"/>
      <c r="I47" s="48"/>
      <c r="J47" s="48"/>
      <c r="K47" s="48"/>
      <c r="L47" s="48"/>
      <c r="M47" s="48"/>
      <c r="N47" s="88"/>
      <c r="O47" s="88"/>
      <c r="P47" s="8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X47" s="94">
        <v>0.7</v>
      </c>
      <c r="AY47" s="82" t="s">
        <v>141</v>
      </c>
      <c r="BB47" s="48"/>
      <c r="BD47" s="97"/>
      <c r="BU47" s="54"/>
      <c r="CG47" s="54"/>
    </row>
    <row r="48" spans="1:141" ht="15.75" customHeight="1" x14ac:dyDescent="0.2">
      <c r="E48" s="48"/>
      <c r="F48" s="34"/>
      <c r="G48" s="48"/>
      <c r="H48" s="48"/>
      <c r="I48" s="48"/>
      <c r="J48" s="48"/>
      <c r="K48" s="48"/>
      <c r="L48" s="48"/>
      <c r="M48" s="48"/>
      <c r="N48" s="88"/>
      <c r="O48" s="88"/>
      <c r="P48" s="88"/>
      <c r="Q48" s="48"/>
      <c r="R48" s="48"/>
      <c r="S48" s="48"/>
      <c r="T48" s="48"/>
      <c r="U48" s="48"/>
      <c r="V48" s="48"/>
      <c r="W48" s="48" t="str">
        <f>IF(ISNUMBER(BJ129),BJ129,"")</f>
        <v/>
      </c>
      <c r="X48" s="48" t="str">
        <f>IF(ISNUMBER(BJ130),BJ129,"")</f>
        <v/>
      </c>
      <c r="Y48" s="48" t="str">
        <f>IF(ISNUMBER(BJ129),BJ129,"")</f>
        <v/>
      </c>
      <c r="Z48" s="48" t="str">
        <f>IF(ISNUMBER(BJ129),BJ129,"")</f>
        <v/>
      </c>
      <c r="AA48" s="48" t="str">
        <f>IF(ISNUMBER(BJ129),BJ129,"")</f>
        <v/>
      </c>
      <c r="AB48" s="48" t="str">
        <f>IF(ISNUMBER(BJ129),BJ129,"")</f>
        <v/>
      </c>
      <c r="AC48" s="48" t="str">
        <f>IF(ISNUMBER(BJ129),BJ129,"")</f>
        <v/>
      </c>
      <c r="AD48" s="48" t="str">
        <f>IF(ISNUMBER(BJ129),BJ129,"")</f>
        <v/>
      </c>
      <c r="AE48" s="48" t="str">
        <f>IF(ISNUMBER(BJ129),BJ129,"")</f>
        <v/>
      </c>
      <c r="AF48" s="48" t="str">
        <f>IF(ISNUMBER(BJ129),BJ129,"")</f>
        <v/>
      </c>
      <c r="AG48" s="48" t="str">
        <f>IF(ISNUMBER(BJ129),BJ129,"")</f>
        <v/>
      </c>
      <c r="AH48" s="48" t="str">
        <f>IF(ISNUMBER(BJ129),BJ129,"")</f>
        <v/>
      </c>
      <c r="AI48" s="48" t="str">
        <f>IF(ISNUMBER(BJ129),BJ129,"")</f>
        <v/>
      </c>
      <c r="AJ48" s="48" t="str">
        <f>IF(ISNUMBER(BJ129),BJ129,"")</f>
        <v/>
      </c>
      <c r="AK48" s="48" t="str">
        <f>IF(ISNUMBER(BJ129),BJ129,"")</f>
        <v/>
      </c>
      <c r="AL48" s="48" t="str">
        <f>IF(ISNUMBER(BJ129),BJ129,"")</f>
        <v/>
      </c>
      <c r="AM48" s="48" t="str">
        <f>IF(ISNUMBER(BJ129),BJ129,"")</f>
        <v/>
      </c>
      <c r="AN48" s="48" t="str">
        <f>IF(ISNUMBER(BJ129),BJ129,"")</f>
        <v/>
      </c>
      <c r="AO48" s="48" t="str">
        <f>IF(ISNUMBER(BJ129),BJ129,"")</f>
        <v/>
      </c>
      <c r="AP48" s="48" t="str">
        <f>IF(ISNUMBER(BJ129),BJ129,"")</f>
        <v/>
      </c>
      <c r="AQ48" s="48" t="str">
        <f>IF(ISNUMBER(BJ129),BJ129,"")</f>
        <v/>
      </c>
      <c r="AR48" s="48" t="str">
        <f>IF(ISNUMBER(BJ129),BJ129,"")</f>
        <v/>
      </c>
      <c r="AS48" s="48"/>
      <c r="AT48" s="48" t="str">
        <f>IF(ISNUMBER(BJ129),BJ129,"")</f>
        <v/>
      </c>
      <c r="AU48" s="48" t="str">
        <f>IF(ISNUMBER(BJ129),BJ129,"")</f>
        <v/>
      </c>
      <c r="AV48" s="48"/>
      <c r="AX48" s="94">
        <v>0.9</v>
      </c>
      <c r="AY48" s="82" t="s">
        <v>142</v>
      </c>
      <c r="BB48" s="48"/>
      <c r="BD48" s="97"/>
    </row>
    <row r="49" spans="5:74" ht="15.75" customHeight="1" x14ac:dyDescent="0.2">
      <c r="E49" s="48"/>
      <c r="F49" s="34"/>
      <c r="G49" s="48"/>
      <c r="H49" s="48"/>
      <c r="I49" s="48"/>
      <c r="J49" s="48"/>
      <c r="K49" s="48"/>
      <c r="L49" s="48"/>
      <c r="M49" s="48"/>
      <c r="N49" s="88"/>
      <c r="O49" s="88"/>
      <c r="P49" s="8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34"/>
      <c r="AX49" s="94">
        <v>1</v>
      </c>
      <c r="AY49" s="82" t="s">
        <v>142</v>
      </c>
      <c r="AZ49" s="34"/>
      <c r="BB49" s="48"/>
      <c r="BD49" s="97"/>
    </row>
    <row r="50" spans="5:74" ht="15.75" customHeight="1" x14ac:dyDescent="0.2">
      <c r="E50" s="48"/>
      <c r="F50" s="34"/>
      <c r="G50" s="48"/>
      <c r="H50" s="48"/>
      <c r="I50" s="48"/>
      <c r="J50" s="48"/>
      <c r="K50" s="48"/>
      <c r="L50" s="48"/>
      <c r="M50" s="48"/>
      <c r="N50" s="88"/>
      <c r="O50" s="88"/>
      <c r="P50" s="8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34"/>
      <c r="AX50" s="93" t="s">
        <v>246</v>
      </c>
      <c r="AY50" s="205" t="s">
        <v>178</v>
      </c>
      <c r="AZ50" s="205"/>
      <c r="BA50" s="205"/>
      <c r="BB50" s="205"/>
      <c r="BC50" s="205"/>
      <c r="BD50" s="205"/>
      <c r="BE50" s="205"/>
      <c r="BF50" s="205"/>
      <c r="BG50" s="205"/>
    </row>
    <row r="51" spans="5:74" ht="15.75" customHeight="1" x14ac:dyDescent="0.2">
      <c r="E51" s="48"/>
      <c r="F51" s="34"/>
      <c r="G51" s="48"/>
      <c r="H51" s="48"/>
      <c r="I51" s="48"/>
      <c r="J51" s="48"/>
      <c r="K51" s="48"/>
      <c r="L51" s="48"/>
      <c r="M51" s="48"/>
      <c r="N51" s="88"/>
      <c r="O51" s="88"/>
      <c r="P51" s="8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Y51" s="81"/>
      <c r="AZ51" s="73"/>
      <c r="BB51" s="48"/>
      <c r="BD51" s="97"/>
    </row>
    <row r="52" spans="5:74" ht="15.75" customHeight="1" x14ac:dyDescent="0.2">
      <c r="E52" s="48"/>
      <c r="F52" s="34"/>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X52" s="95" t="s">
        <v>276</v>
      </c>
      <c r="AZ52" s="34"/>
      <c r="BB52" s="48"/>
      <c r="BD52" s="97"/>
      <c r="BF52" s="95" t="s">
        <v>339</v>
      </c>
      <c r="BL52" s="95" t="s">
        <v>326</v>
      </c>
    </row>
    <row r="53" spans="5:74" ht="15.75" customHeight="1" x14ac:dyDescent="0.2">
      <c r="E53" s="48"/>
      <c r="F53" s="34"/>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X53" s="94" t="s">
        <v>340</v>
      </c>
      <c r="AY53" s="43" t="s">
        <v>143</v>
      </c>
      <c r="AZ53" s="62" t="s">
        <v>344</v>
      </c>
      <c r="BB53" s="48"/>
      <c r="BD53" s="97"/>
      <c r="BF53" s="43" t="s">
        <v>340</v>
      </c>
      <c r="BG53" s="43" t="s">
        <v>191</v>
      </c>
      <c r="BH53" s="34" t="s">
        <v>341</v>
      </c>
      <c r="BL53" s="43" t="s">
        <v>338</v>
      </c>
      <c r="BM53" s="59" t="s">
        <v>190</v>
      </c>
      <c r="BN53" s="59" t="s">
        <v>191</v>
      </c>
      <c r="BO53" s="59" t="s">
        <v>63</v>
      </c>
      <c r="BP53" s="43" t="s">
        <v>99</v>
      </c>
      <c r="BQ53" s="34" t="s">
        <v>342</v>
      </c>
    </row>
    <row r="54" spans="5:74" ht="15.75" customHeight="1" x14ac:dyDescent="0.2">
      <c r="E54" s="48"/>
      <c r="F54" s="34"/>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34"/>
      <c r="AX54" s="100">
        <f>IF(ISBLANK(BF54),"",BF54)</f>
        <v>1</v>
      </c>
      <c r="AY54" s="167" t="s">
        <v>187</v>
      </c>
      <c r="AZ54" s="167" t="s">
        <v>188</v>
      </c>
      <c r="BA54" s="96" t="s">
        <v>92</v>
      </c>
      <c r="BB54" s="48"/>
      <c r="BD54" s="97"/>
      <c r="BF54" s="168">
        <v>1</v>
      </c>
      <c r="BG54" s="99">
        <v>9.1</v>
      </c>
      <c r="BH54" s="166" t="s">
        <v>30</v>
      </c>
      <c r="BI54" s="43"/>
      <c r="BL54" s="100">
        <f>IF(ISBLANK(BN54),"",COUNTIF($BG$54:$BG$93,BN54))</f>
        <v>2</v>
      </c>
      <c r="BM54" s="169" t="s">
        <v>97</v>
      </c>
      <c r="BN54" s="157">
        <v>8.1999999999999993</v>
      </c>
      <c r="BO54" s="166">
        <v>2</v>
      </c>
      <c r="BP54" s="202">
        <f>IF(ISBLANK(BO54),"",BO54/BO$66)</f>
        <v>7.407407407407407E-2</v>
      </c>
      <c r="BQ54" s="190" t="s">
        <v>80</v>
      </c>
      <c r="BR54" s="190"/>
      <c r="BS54" s="190"/>
      <c r="BT54" s="190"/>
      <c r="BU54" s="190"/>
      <c r="BV54" s="190"/>
    </row>
    <row r="55" spans="5:74" ht="15.75" customHeight="1" x14ac:dyDescent="0.2">
      <c r="E55" s="48"/>
      <c r="F55" s="34"/>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34"/>
      <c r="AX55" s="100">
        <f t="shared" ref="AX55:AX93" si="69">IF(ISBLANK(BF55),"",BF55)</f>
        <v>2</v>
      </c>
      <c r="AY55" s="167" t="s">
        <v>151</v>
      </c>
      <c r="AZ55" s="167" t="s">
        <v>127</v>
      </c>
      <c r="BA55" s="96" t="s">
        <v>92</v>
      </c>
      <c r="BB55" s="48"/>
      <c r="BD55" s="97"/>
      <c r="BF55" s="168">
        <v>2</v>
      </c>
      <c r="BG55" s="99">
        <v>9.5</v>
      </c>
      <c r="BH55" s="166" t="s">
        <v>32</v>
      </c>
      <c r="BI55" s="43"/>
      <c r="BL55" s="100">
        <f t="shared" ref="BL55:BL64" si="70">IF(ISBLANK(BN55),"",COUNTIF($BG$54:$BG$93,BN55))</f>
        <v>1</v>
      </c>
      <c r="BM55" s="169">
        <v>9</v>
      </c>
      <c r="BN55" s="158">
        <v>8.3000000000000007</v>
      </c>
      <c r="BO55" s="166">
        <v>1</v>
      </c>
      <c r="BP55" s="202">
        <f t="shared" ref="BP55:BP64" si="71">IF(ISBLANK(BO55),"",BO55/BO$66)</f>
        <v>3.7037037037037035E-2</v>
      </c>
      <c r="BQ55" s="190" t="s">
        <v>81</v>
      </c>
      <c r="BR55" s="190"/>
      <c r="BS55" s="190"/>
      <c r="BT55" s="190"/>
      <c r="BU55" s="190"/>
      <c r="BV55" s="190"/>
    </row>
    <row r="56" spans="5:74" ht="15.75" customHeight="1" x14ac:dyDescent="0.2">
      <c r="E56" s="48"/>
      <c r="F56" s="34"/>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34"/>
      <c r="AX56" s="100">
        <f t="shared" si="69"/>
        <v>3</v>
      </c>
      <c r="AY56" s="167" t="s">
        <v>152</v>
      </c>
      <c r="AZ56" s="167" t="s">
        <v>128</v>
      </c>
      <c r="BA56" s="96" t="s">
        <v>92</v>
      </c>
      <c r="BB56" s="48"/>
      <c r="BD56" s="97"/>
      <c r="BF56" s="168">
        <v>3</v>
      </c>
      <c r="BG56" s="99">
        <v>9.5</v>
      </c>
      <c r="BH56" s="166" t="s">
        <v>36</v>
      </c>
      <c r="BI56" s="43"/>
      <c r="BL56" s="100">
        <f t="shared" si="70"/>
        <v>2</v>
      </c>
      <c r="BM56" s="169" t="s">
        <v>183</v>
      </c>
      <c r="BN56" s="159">
        <v>8.4</v>
      </c>
      <c r="BO56" s="166">
        <v>5</v>
      </c>
      <c r="BP56" s="202">
        <f t="shared" si="71"/>
        <v>0.18518518518518517</v>
      </c>
      <c r="BQ56" s="190" t="s">
        <v>82</v>
      </c>
      <c r="BR56" s="190"/>
      <c r="BS56" s="190"/>
      <c r="BT56" s="190"/>
      <c r="BU56" s="190"/>
      <c r="BV56" s="190"/>
    </row>
    <row r="57" spans="5:74" ht="15.75" customHeight="1" x14ac:dyDescent="0.2">
      <c r="E57" s="48"/>
      <c r="F57" s="34"/>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34"/>
      <c r="AX57" s="100">
        <f t="shared" si="69"/>
        <v>4</v>
      </c>
      <c r="AY57" s="167" t="s">
        <v>153</v>
      </c>
      <c r="AZ57" s="167" t="s">
        <v>170</v>
      </c>
      <c r="BA57" s="96" t="s">
        <v>92</v>
      </c>
      <c r="BB57" s="48"/>
      <c r="BD57" s="97"/>
      <c r="BF57" s="168">
        <v>4</v>
      </c>
      <c r="BG57" s="99">
        <v>9.1</v>
      </c>
      <c r="BH57" s="166" t="s">
        <v>40</v>
      </c>
      <c r="BI57" s="43"/>
      <c r="BL57" s="100">
        <f t="shared" si="70"/>
        <v>3</v>
      </c>
      <c r="BM57" s="169" t="s">
        <v>184</v>
      </c>
      <c r="BN57" s="160">
        <v>9.1</v>
      </c>
      <c r="BO57" s="166">
        <v>4</v>
      </c>
      <c r="BP57" s="202">
        <f t="shared" si="71"/>
        <v>0.14814814814814814</v>
      </c>
      <c r="BQ57" s="190" t="s">
        <v>95</v>
      </c>
      <c r="BR57" s="190"/>
      <c r="BS57" s="190"/>
      <c r="BT57" s="190"/>
      <c r="BU57" s="190"/>
      <c r="BV57" s="190"/>
    </row>
    <row r="58" spans="5:74" ht="15.75" customHeight="1" x14ac:dyDescent="0.2">
      <c r="E58" s="48"/>
      <c r="F58" s="34"/>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34"/>
      <c r="AX58" s="100">
        <f t="shared" si="69"/>
        <v>5</v>
      </c>
      <c r="AY58" s="167" t="s">
        <v>155</v>
      </c>
      <c r="AZ58" s="167" t="s">
        <v>154</v>
      </c>
      <c r="BA58" s="96" t="s">
        <v>92</v>
      </c>
      <c r="BB58" s="48"/>
      <c r="BD58" s="97"/>
      <c r="BF58" s="168">
        <v>5</v>
      </c>
      <c r="BG58" s="99">
        <v>9.1999999999999993</v>
      </c>
      <c r="BH58" s="166" t="s">
        <v>36</v>
      </c>
      <c r="BI58" s="43"/>
      <c r="BL58" s="100">
        <f t="shared" si="70"/>
        <v>2</v>
      </c>
      <c r="BM58" s="169" t="s">
        <v>185</v>
      </c>
      <c r="BN58" s="161">
        <v>9.1999999999999993</v>
      </c>
      <c r="BO58" s="166">
        <v>2</v>
      </c>
      <c r="BP58" s="202">
        <f t="shared" si="71"/>
        <v>7.407407407407407E-2</v>
      </c>
      <c r="BQ58" s="190" t="s">
        <v>83</v>
      </c>
      <c r="BR58" s="190"/>
      <c r="BS58" s="190"/>
      <c r="BT58" s="190"/>
      <c r="BU58" s="190"/>
      <c r="BV58" s="190"/>
    </row>
    <row r="59" spans="5:74" ht="15.75" customHeight="1" x14ac:dyDescent="0.2">
      <c r="E59" s="48"/>
      <c r="F59" s="34"/>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34"/>
      <c r="AX59" s="100">
        <f t="shared" si="69"/>
        <v>6</v>
      </c>
      <c r="AY59" s="167" t="s">
        <v>156</v>
      </c>
      <c r="AZ59" s="167" t="s">
        <v>130</v>
      </c>
      <c r="BA59" s="96" t="s">
        <v>92</v>
      </c>
      <c r="BB59" s="48"/>
      <c r="BD59" s="97"/>
      <c r="BF59" s="168">
        <v>6</v>
      </c>
      <c r="BG59" s="99">
        <v>9.5</v>
      </c>
      <c r="BH59" s="166" t="s">
        <v>30</v>
      </c>
      <c r="BI59" s="43"/>
      <c r="BL59" s="100">
        <f t="shared" si="70"/>
        <v>2</v>
      </c>
      <c r="BM59" s="169" t="s">
        <v>186</v>
      </c>
      <c r="BN59" s="162">
        <v>9.3000000000000007</v>
      </c>
      <c r="BO59" s="166">
        <v>7</v>
      </c>
      <c r="BP59" s="202">
        <f t="shared" si="71"/>
        <v>0.25925925925925924</v>
      </c>
      <c r="BQ59" s="190" t="s">
        <v>84</v>
      </c>
      <c r="BR59" s="190"/>
      <c r="BS59" s="190"/>
      <c r="BT59" s="190"/>
      <c r="BU59" s="190"/>
      <c r="BV59" s="190"/>
    </row>
    <row r="60" spans="5:74" ht="15.75" customHeight="1" x14ac:dyDescent="0.2">
      <c r="E60" s="48"/>
      <c r="F60" s="34"/>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34"/>
      <c r="AX60" s="100">
        <f t="shared" si="69"/>
        <v>7</v>
      </c>
      <c r="AY60" s="167" t="s">
        <v>157</v>
      </c>
      <c r="AZ60" s="167" t="s">
        <v>179</v>
      </c>
      <c r="BA60" s="96" t="s">
        <v>92</v>
      </c>
      <c r="BB60" s="48"/>
      <c r="BC60" s="48"/>
      <c r="BD60" s="97"/>
      <c r="BF60" s="168">
        <v>7</v>
      </c>
      <c r="BG60" s="99">
        <v>9.3000000000000007</v>
      </c>
      <c r="BH60" s="166" t="s">
        <v>36</v>
      </c>
      <c r="BI60" s="43"/>
      <c r="BL60" s="100">
        <f t="shared" si="70"/>
        <v>1</v>
      </c>
      <c r="BM60" s="169" t="s">
        <v>145</v>
      </c>
      <c r="BN60" s="109">
        <v>9.4</v>
      </c>
      <c r="BO60" s="166">
        <v>3</v>
      </c>
      <c r="BP60" s="202">
        <f t="shared" si="71"/>
        <v>0.1111111111111111</v>
      </c>
      <c r="BQ60" s="190" t="s">
        <v>96</v>
      </c>
      <c r="BR60" s="190"/>
      <c r="BS60" s="190"/>
      <c r="BT60" s="190"/>
      <c r="BU60" s="190"/>
      <c r="BV60" s="190"/>
    </row>
    <row r="61" spans="5:74" ht="15.75" customHeight="1" x14ac:dyDescent="0.2">
      <c r="E61" s="48"/>
      <c r="F61" s="34"/>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34"/>
      <c r="AX61" s="100">
        <f t="shared" si="69"/>
        <v>8</v>
      </c>
      <c r="AY61" s="167" t="s">
        <v>158</v>
      </c>
      <c r="AZ61" s="167" t="s">
        <v>146</v>
      </c>
      <c r="BA61" s="96" t="s">
        <v>92</v>
      </c>
      <c r="BB61" s="48"/>
      <c r="BC61" s="48"/>
      <c r="BD61" s="97"/>
      <c r="BF61" s="168">
        <v>8</v>
      </c>
      <c r="BG61" s="99">
        <v>8.1999999999999993</v>
      </c>
      <c r="BH61" s="166" t="s">
        <v>40</v>
      </c>
      <c r="BI61" s="43"/>
      <c r="BL61" s="100">
        <f t="shared" si="70"/>
        <v>3</v>
      </c>
      <c r="BM61" s="169" t="s">
        <v>98</v>
      </c>
      <c r="BN61" s="163">
        <v>9.5</v>
      </c>
      <c r="BO61" s="166">
        <v>3</v>
      </c>
      <c r="BP61" s="202">
        <f t="shared" si="71"/>
        <v>0.1111111111111111</v>
      </c>
      <c r="BQ61" s="190" t="s">
        <v>85</v>
      </c>
      <c r="BR61" s="190"/>
      <c r="BS61" s="190"/>
      <c r="BT61" s="190"/>
      <c r="BU61" s="190"/>
      <c r="BV61" s="190"/>
    </row>
    <row r="62" spans="5:74" ht="15.75" customHeight="1" x14ac:dyDescent="0.2">
      <c r="E62" s="48"/>
      <c r="F62" s="34"/>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34"/>
      <c r="AX62" s="100">
        <f t="shared" si="69"/>
        <v>9</v>
      </c>
      <c r="AY62" s="167" t="s">
        <v>159</v>
      </c>
      <c r="AZ62" s="167" t="s">
        <v>147</v>
      </c>
      <c r="BA62" s="96" t="s">
        <v>92</v>
      </c>
      <c r="BB62" s="48"/>
      <c r="BC62" s="48"/>
      <c r="BD62" s="97"/>
      <c r="BF62" s="168">
        <v>9</v>
      </c>
      <c r="BG62" s="99">
        <v>8.3000000000000007</v>
      </c>
      <c r="BH62" s="166" t="s">
        <v>36</v>
      </c>
      <c r="BI62" s="43"/>
      <c r="BL62" s="100" t="str">
        <f t="shared" si="70"/>
        <v/>
      </c>
      <c r="BM62" s="169"/>
      <c r="BN62" s="164"/>
      <c r="BO62" s="166"/>
      <c r="BP62" s="202" t="str">
        <f t="shared" si="71"/>
        <v/>
      </c>
      <c r="BQ62" s="190"/>
      <c r="BR62" s="190"/>
      <c r="BS62" s="190"/>
      <c r="BT62" s="190"/>
      <c r="BU62" s="190"/>
      <c r="BV62" s="190"/>
    </row>
    <row r="63" spans="5:74" ht="15.75" customHeight="1" x14ac:dyDescent="0.2">
      <c r="E63" s="48"/>
      <c r="F63" s="34"/>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34"/>
      <c r="AX63" s="100">
        <f t="shared" si="69"/>
        <v>10</v>
      </c>
      <c r="AY63" s="167" t="s">
        <v>172</v>
      </c>
      <c r="AZ63" s="167" t="s">
        <v>148</v>
      </c>
      <c r="BA63" s="96" t="s">
        <v>92</v>
      </c>
      <c r="BB63" s="48"/>
      <c r="BC63" s="48"/>
      <c r="BD63" s="97"/>
      <c r="BF63" s="168">
        <v>10</v>
      </c>
      <c r="BG63" s="99">
        <v>8.1999999999999993</v>
      </c>
      <c r="BH63" s="166" t="s">
        <v>40</v>
      </c>
      <c r="BI63" s="43"/>
      <c r="BL63" s="100" t="str">
        <f t="shared" si="70"/>
        <v/>
      </c>
      <c r="BM63" s="170"/>
      <c r="BN63" s="165"/>
      <c r="BO63" s="166"/>
      <c r="BP63" s="202" t="str">
        <f t="shared" si="71"/>
        <v/>
      </c>
      <c r="BQ63" s="190"/>
      <c r="BR63" s="190"/>
      <c r="BS63" s="190"/>
      <c r="BT63" s="190"/>
      <c r="BU63" s="190"/>
      <c r="BV63" s="190"/>
    </row>
    <row r="64" spans="5:74" ht="15.75" customHeight="1" x14ac:dyDescent="0.2">
      <c r="E64" s="48"/>
      <c r="F64" s="34"/>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34"/>
      <c r="AX64" s="100">
        <f t="shared" si="69"/>
        <v>11</v>
      </c>
      <c r="AY64" s="167" t="s">
        <v>160</v>
      </c>
      <c r="AZ64" s="167" t="s">
        <v>161</v>
      </c>
      <c r="BA64" s="96" t="s">
        <v>92</v>
      </c>
      <c r="BB64" s="48"/>
      <c r="BC64" s="48"/>
      <c r="BD64" s="97"/>
      <c r="BF64" s="168">
        <v>11</v>
      </c>
      <c r="BG64" s="99">
        <v>9.1999999999999993</v>
      </c>
      <c r="BH64" s="166" t="s">
        <v>32</v>
      </c>
      <c r="BI64" s="43"/>
      <c r="BL64" s="100" t="str">
        <f t="shared" si="70"/>
        <v/>
      </c>
      <c r="BM64" s="171"/>
      <c r="BN64" s="155"/>
      <c r="BO64" s="166"/>
      <c r="BP64" s="202" t="str">
        <f t="shared" si="71"/>
        <v/>
      </c>
      <c r="BQ64" s="190"/>
      <c r="BR64" s="190"/>
      <c r="BS64" s="190"/>
      <c r="BT64" s="190"/>
      <c r="BU64" s="190"/>
      <c r="BV64" s="190"/>
    </row>
    <row r="65" spans="5:68" ht="15.75" customHeight="1" x14ac:dyDescent="0.2">
      <c r="E65" s="48"/>
      <c r="F65" s="34"/>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34"/>
      <c r="AX65" s="100">
        <f t="shared" si="69"/>
        <v>12</v>
      </c>
      <c r="AY65" s="167" t="s">
        <v>162</v>
      </c>
      <c r="AZ65" s="167" t="s">
        <v>149</v>
      </c>
      <c r="BA65" s="96" t="s">
        <v>92</v>
      </c>
      <c r="BB65" s="48"/>
      <c r="BC65" s="48"/>
      <c r="BD65" s="97"/>
      <c r="BF65" s="168">
        <v>12</v>
      </c>
      <c r="BG65" s="99">
        <v>8.4</v>
      </c>
      <c r="BH65" s="166" t="s">
        <v>40</v>
      </c>
      <c r="BI65" s="43"/>
      <c r="BM65" s="154"/>
      <c r="BN65" s="59"/>
    </row>
    <row r="66" spans="5:68" ht="15.75" customHeight="1" x14ac:dyDescent="0.2">
      <c r="E66" s="48"/>
      <c r="F66" s="34"/>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X66" s="100">
        <f t="shared" si="69"/>
        <v>13</v>
      </c>
      <c r="AY66" s="167" t="s">
        <v>164</v>
      </c>
      <c r="AZ66" s="167" t="s">
        <v>167</v>
      </c>
      <c r="BA66" s="96" t="s">
        <v>92</v>
      </c>
      <c r="BB66" s="48"/>
      <c r="BC66" s="48"/>
      <c r="BD66" s="97"/>
      <c r="BF66" s="168">
        <v>13</v>
      </c>
      <c r="BG66" s="99">
        <v>9.3000000000000007</v>
      </c>
      <c r="BH66" s="166">
        <v>6</v>
      </c>
      <c r="BI66" s="43"/>
      <c r="BK66" s="100" t="s">
        <v>245</v>
      </c>
      <c r="BL66" s="101">
        <f>SUM(BL54:BL64)</f>
        <v>16</v>
      </c>
      <c r="BM66" s="154"/>
      <c r="BN66" s="88"/>
      <c r="BO66" s="100">
        <f>SUM(BO54:BO64)</f>
        <v>27</v>
      </c>
      <c r="BP66" s="203">
        <f>SUM(BP54:BP64)</f>
        <v>1</v>
      </c>
    </row>
    <row r="67" spans="5:68" ht="15.75" customHeight="1" x14ac:dyDescent="0.2">
      <c r="E67" s="48"/>
      <c r="F67" s="34"/>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X67" s="100">
        <f t="shared" si="69"/>
        <v>14</v>
      </c>
      <c r="AY67" s="167" t="s">
        <v>163</v>
      </c>
      <c r="AZ67" s="167" t="s">
        <v>150</v>
      </c>
      <c r="BA67" s="96" t="s">
        <v>92</v>
      </c>
      <c r="BB67" s="48"/>
      <c r="BC67" s="48"/>
      <c r="BD67" s="97"/>
      <c r="BF67" s="168">
        <v>14</v>
      </c>
      <c r="BG67" s="99">
        <v>8.4</v>
      </c>
      <c r="BH67" s="166">
        <v>4</v>
      </c>
      <c r="BI67" s="43"/>
      <c r="BM67" s="154"/>
      <c r="BN67" s="59"/>
    </row>
    <row r="68" spans="5:68" ht="15.75" customHeight="1" x14ac:dyDescent="0.2">
      <c r="E68" s="48"/>
      <c r="F68" s="34"/>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X68" s="100" t="str">
        <f t="shared" si="69"/>
        <v>15ab</v>
      </c>
      <c r="AY68" s="167" t="s">
        <v>166</v>
      </c>
      <c r="AZ68" s="167" t="s">
        <v>169</v>
      </c>
      <c r="BA68" s="96" t="s">
        <v>92</v>
      </c>
      <c r="BB68" s="48"/>
      <c r="BC68" s="48"/>
      <c r="BD68" s="97"/>
      <c r="BF68" s="168" t="s">
        <v>144</v>
      </c>
      <c r="BG68" s="99">
        <v>9.1</v>
      </c>
      <c r="BH68" s="166">
        <v>2</v>
      </c>
      <c r="BI68" s="43"/>
      <c r="BM68" s="154"/>
      <c r="BN68" s="59"/>
    </row>
    <row r="69" spans="5:68" ht="15.75" customHeight="1" x14ac:dyDescent="0.2">
      <c r="E69" s="48"/>
      <c r="F69" s="34"/>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X69" s="100" t="str">
        <f t="shared" si="69"/>
        <v>15cd</v>
      </c>
      <c r="AY69" s="167" t="s">
        <v>165</v>
      </c>
      <c r="AZ69" s="167" t="s">
        <v>168</v>
      </c>
      <c r="BA69" s="96" t="s">
        <v>92</v>
      </c>
      <c r="BB69" s="48"/>
      <c r="BC69" s="48"/>
      <c r="BD69" s="97"/>
      <c r="BF69" s="168" t="s">
        <v>145</v>
      </c>
      <c r="BG69" s="99">
        <v>9.4</v>
      </c>
      <c r="BH69" s="166">
        <v>3</v>
      </c>
      <c r="BI69" s="43"/>
      <c r="BM69" s="154"/>
      <c r="BN69" s="59"/>
    </row>
    <row r="70" spans="5:68" ht="15.75" customHeight="1" x14ac:dyDescent="0.2">
      <c r="E70" s="48"/>
      <c r="F70" s="34"/>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X70" s="100" t="str">
        <f t="shared" si="69"/>
        <v/>
      </c>
      <c r="AY70" s="167"/>
      <c r="AZ70" s="167"/>
      <c r="BA70" s="96" t="s">
        <v>92</v>
      </c>
      <c r="BB70" s="48"/>
      <c r="BC70" s="48"/>
      <c r="BD70" s="97"/>
      <c r="BF70" s="168"/>
      <c r="BG70" s="99"/>
      <c r="BH70" s="201"/>
      <c r="BI70" s="43"/>
      <c r="BM70" s="154"/>
      <c r="BN70" s="59"/>
    </row>
    <row r="71" spans="5:68" ht="15.75" customHeight="1" x14ac:dyDescent="0.2">
      <c r="E71" s="48"/>
      <c r="F71" s="34"/>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X71" s="100" t="str">
        <f t="shared" si="69"/>
        <v/>
      </c>
      <c r="AY71" s="167"/>
      <c r="AZ71" s="167"/>
      <c r="BA71" s="96" t="s">
        <v>92</v>
      </c>
      <c r="BB71" s="48"/>
      <c r="BC71" s="48"/>
      <c r="BD71" s="97"/>
      <c r="BF71" s="168"/>
      <c r="BG71" s="99"/>
      <c r="BH71" s="201"/>
      <c r="BI71" s="43"/>
      <c r="BM71" s="154"/>
      <c r="BN71" s="59"/>
    </row>
    <row r="72" spans="5:68" ht="15.75" customHeight="1" x14ac:dyDescent="0.2">
      <c r="E72" s="48"/>
      <c r="F72" s="34"/>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X72" s="100" t="str">
        <f t="shared" si="69"/>
        <v/>
      </c>
      <c r="AY72" s="167"/>
      <c r="AZ72" s="167"/>
      <c r="BA72" s="96" t="s">
        <v>92</v>
      </c>
      <c r="BB72" s="48"/>
      <c r="BC72" s="48"/>
      <c r="BD72" s="97"/>
      <c r="BF72" s="168"/>
      <c r="BG72" s="99"/>
      <c r="BH72" s="201"/>
      <c r="BI72" s="43"/>
      <c r="BM72" s="154"/>
      <c r="BN72" s="59"/>
    </row>
    <row r="73" spans="5:68" ht="15.75" customHeight="1" x14ac:dyDescent="0.2">
      <c r="E73" s="48"/>
      <c r="F73" s="34"/>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X73" s="100" t="str">
        <f t="shared" si="69"/>
        <v/>
      </c>
      <c r="AY73" s="167"/>
      <c r="AZ73" s="167"/>
      <c r="BA73" s="96" t="s">
        <v>92</v>
      </c>
      <c r="BB73" s="48"/>
      <c r="BC73" s="48"/>
      <c r="BD73" s="97"/>
      <c r="BF73" s="168"/>
      <c r="BG73" s="99"/>
      <c r="BH73" s="201"/>
      <c r="BI73" s="43"/>
      <c r="BM73" s="154"/>
      <c r="BN73" s="59"/>
    </row>
    <row r="74" spans="5:68" ht="15.75" customHeight="1" x14ac:dyDescent="0.2">
      <c r="E74" s="48"/>
      <c r="F74" s="34"/>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X74" s="100" t="str">
        <f t="shared" si="69"/>
        <v/>
      </c>
      <c r="AY74" s="167"/>
      <c r="AZ74" s="167"/>
      <c r="BA74" s="96" t="s">
        <v>92</v>
      </c>
      <c r="BB74" s="48"/>
      <c r="BC74" s="48"/>
      <c r="BD74" s="97"/>
      <c r="BF74" s="168"/>
      <c r="BG74" s="99"/>
      <c r="BH74" s="201"/>
      <c r="BI74" s="43"/>
      <c r="BM74" s="154"/>
      <c r="BN74" s="59"/>
    </row>
    <row r="75" spans="5:68" ht="15.75" customHeight="1" x14ac:dyDescent="0.2">
      <c r="E75" s="48"/>
      <c r="F75" s="34"/>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X75" s="100" t="str">
        <f t="shared" si="69"/>
        <v/>
      </c>
      <c r="AY75" s="167"/>
      <c r="AZ75" s="167"/>
      <c r="BA75" s="96" t="s">
        <v>92</v>
      </c>
      <c r="BB75" s="48"/>
      <c r="BC75" s="48"/>
      <c r="BD75" s="97"/>
      <c r="BF75" s="168"/>
      <c r="BG75" s="99"/>
      <c r="BH75" s="201"/>
      <c r="BI75" s="43"/>
      <c r="BM75" s="154"/>
      <c r="BN75" s="59"/>
    </row>
    <row r="76" spans="5:68" ht="15.75" customHeight="1" x14ac:dyDescent="0.2">
      <c r="E76" s="48"/>
      <c r="F76" s="34"/>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X76" s="100" t="str">
        <f t="shared" si="69"/>
        <v/>
      </c>
      <c r="AY76" s="167"/>
      <c r="AZ76" s="167"/>
      <c r="BA76" s="96" t="s">
        <v>92</v>
      </c>
      <c r="BB76" s="48"/>
      <c r="BC76" s="48"/>
      <c r="BD76" s="97"/>
      <c r="BF76" s="168"/>
      <c r="BG76" s="99"/>
      <c r="BH76" s="201"/>
      <c r="BI76" s="43"/>
    </row>
    <row r="77" spans="5:68" ht="15.75" customHeight="1" x14ac:dyDescent="0.2">
      <c r="E77" s="48"/>
      <c r="F77" s="34"/>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X77" s="100" t="str">
        <f t="shared" si="69"/>
        <v/>
      </c>
      <c r="AY77" s="167"/>
      <c r="AZ77" s="167"/>
      <c r="BA77" s="96" t="s">
        <v>92</v>
      </c>
      <c r="BB77" s="48"/>
      <c r="BC77" s="48"/>
      <c r="BD77" s="97"/>
      <c r="BF77" s="168"/>
      <c r="BG77" s="99"/>
      <c r="BH77" s="201"/>
      <c r="BI77" s="43"/>
    </row>
    <row r="78" spans="5:68" ht="15.75" customHeight="1" x14ac:dyDescent="0.2">
      <c r="E78" s="48"/>
      <c r="F78" s="34"/>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X78" s="100" t="str">
        <f t="shared" si="69"/>
        <v/>
      </c>
      <c r="AY78" s="167"/>
      <c r="AZ78" s="167"/>
      <c r="BA78" s="96" t="s">
        <v>92</v>
      </c>
      <c r="BB78" s="48"/>
      <c r="BC78" s="48"/>
      <c r="BD78" s="97"/>
      <c r="BF78" s="168"/>
      <c r="BG78" s="99"/>
      <c r="BH78" s="201"/>
      <c r="BI78" s="43"/>
    </row>
    <row r="79" spans="5:68" ht="15.75" customHeight="1" x14ac:dyDescent="0.2">
      <c r="E79" s="48"/>
      <c r="F79" s="34"/>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X79" s="100" t="str">
        <f t="shared" si="69"/>
        <v/>
      </c>
      <c r="AY79" s="167"/>
      <c r="AZ79" s="167"/>
      <c r="BA79" s="96" t="s">
        <v>92</v>
      </c>
      <c r="BB79" s="48"/>
      <c r="BC79" s="48"/>
      <c r="BD79" s="97"/>
      <c r="BF79" s="168"/>
      <c r="BG79" s="99"/>
      <c r="BH79" s="201"/>
      <c r="BI79" s="43"/>
    </row>
    <row r="80" spans="5:68" ht="15.75" customHeight="1" x14ac:dyDescent="0.2">
      <c r="E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X80" s="100" t="str">
        <f t="shared" si="69"/>
        <v/>
      </c>
      <c r="AY80" s="167"/>
      <c r="AZ80" s="167"/>
      <c r="BA80" s="96" t="s">
        <v>92</v>
      </c>
      <c r="BB80" s="48"/>
      <c r="BC80" s="48"/>
      <c r="BD80" s="97"/>
      <c r="BF80" s="168"/>
      <c r="BG80" s="99"/>
      <c r="BH80" s="201"/>
      <c r="BI80" s="43"/>
    </row>
    <row r="81" spans="5:61" ht="15.75" customHeight="1" x14ac:dyDescent="0.2">
      <c r="E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X81" s="100" t="str">
        <f t="shared" si="69"/>
        <v/>
      </c>
      <c r="AY81" s="167"/>
      <c r="AZ81" s="167"/>
      <c r="BA81" s="96" t="s">
        <v>92</v>
      </c>
      <c r="BB81" s="48"/>
      <c r="BC81" s="48"/>
      <c r="BD81" s="97"/>
      <c r="BF81" s="168"/>
      <c r="BG81" s="99"/>
      <c r="BH81" s="201"/>
      <c r="BI81" s="43"/>
    </row>
    <row r="82" spans="5:61" ht="15.75" customHeight="1" x14ac:dyDescent="0.2">
      <c r="E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X82" s="100" t="str">
        <f t="shared" si="69"/>
        <v/>
      </c>
      <c r="AY82" s="167"/>
      <c r="AZ82" s="167"/>
      <c r="BA82" s="96" t="s">
        <v>92</v>
      </c>
      <c r="BB82" s="48"/>
      <c r="BC82" s="48"/>
      <c r="BD82" s="97"/>
      <c r="BF82" s="168"/>
      <c r="BG82" s="99"/>
      <c r="BH82" s="201"/>
      <c r="BI82" s="43"/>
    </row>
    <row r="83" spans="5:61" ht="15.75" customHeight="1" x14ac:dyDescent="0.2">
      <c r="E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X83" s="100" t="str">
        <f t="shared" si="69"/>
        <v/>
      </c>
      <c r="AY83" s="167"/>
      <c r="AZ83" s="167"/>
      <c r="BA83" s="96" t="s">
        <v>92</v>
      </c>
      <c r="BB83" s="48"/>
      <c r="BC83" s="48"/>
      <c r="BD83" s="97"/>
      <c r="BF83" s="168"/>
      <c r="BG83" s="99"/>
      <c r="BH83" s="201"/>
      <c r="BI83" s="43"/>
    </row>
    <row r="84" spans="5:61" ht="15.75" customHeight="1" x14ac:dyDescent="0.2">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X84" s="100" t="str">
        <f t="shared" si="69"/>
        <v/>
      </c>
      <c r="AY84" s="167"/>
      <c r="AZ84" s="167"/>
      <c r="BA84" s="96" t="s">
        <v>92</v>
      </c>
      <c r="BB84" s="48"/>
      <c r="BC84" s="48"/>
      <c r="BD84" s="97"/>
      <c r="BF84" s="168"/>
      <c r="BG84" s="99"/>
      <c r="BH84" s="201"/>
      <c r="BI84" s="43"/>
    </row>
    <row r="85" spans="5:61" ht="15.75" customHeight="1" x14ac:dyDescent="0.2">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X85" s="100" t="str">
        <f t="shared" si="69"/>
        <v/>
      </c>
      <c r="AY85" s="167"/>
      <c r="AZ85" s="167"/>
      <c r="BA85" s="96" t="s">
        <v>92</v>
      </c>
      <c r="BB85" s="48"/>
      <c r="BC85" s="48"/>
      <c r="BD85" s="97"/>
      <c r="BF85" s="168"/>
      <c r="BG85" s="99"/>
      <c r="BH85" s="201"/>
      <c r="BI85" s="43"/>
    </row>
    <row r="86" spans="5:61" ht="15.75" customHeight="1" x14ac:dyDescent="0.2">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X86" s="100" t="str">
        <f t="shared" si="69"/>
        <v/>
      </c>
      <c r="AY86" s="167"/>
      <c r="AZ86" s="167"/>
      <c r="BA86" s="96" t="s">
        <v>92</v>
      </c>
      <c r="BB86" s="48"/>
      <c r="BC86" s="48"/>
      <c r="BD86" s="97"/>
      <c r="BF86" s="168"/>
      <c r="BG86" s="99"/>
      <c r="BH86" s="201"/>
      <c r="BI86" s="43"/>
    </row>
    <row r="87" spans="5:61" ht="15.75" customHeight="1" x14ac:dyDescent="0.2">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X87" s="100" t="str">
        <f t="shared" si="69"/>
        <v/>
      </c>
      <c r="AY87" s="167"/>
      <c r="AZ87" s="167"/>
      <c r="BA87" s="96" t="s">
        <v>92</v>
      </c>
      <c r="BB87" s="48"/>
      <c r="BC87" s="48"/>
      <c r="BD87" s="97"/>
      <c r="BF87" s="168"/>
      <c r="BG87" s="99"/>
      <c r="BH87" s="201"/>
      <c r="BI87" s="43"/>
    </row>
    <row r="88" spans="5:61" ht="15.75" customHeight="1" x14ac:dyDescent="0.2">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X88" s="100" t="str">
        <f t="shared" si="69"/>
        <v/>
      </c>
      <c r="AY88" s="167"/>
      <c r="AZ88" s="167"/>
      <c r="BA88" s="96" t="s">
        <v>92</v>
      </c>
      <c r="BB88" s="48"/>
      <c r="BC88" s="48"/>
      <c r="BD88" s="97"/>
      <c r="BF88" s="168"/>
      <c r="BG88" s="99"/>
      <c r="BH88" s="201"/>
      <c r="BI88" s="43"/>
    </row>
    <row r="89" spans="5:61" ht="15.75" customHeight="1" x14ac:dyDescent="0.2">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X89" s="100" t="str">
        <f t="shared" si="69"/>
        <v/>
      </c>
      <c r="AY89" s="167"/>
      <c r="AZ89" s="167"/>
      <c r="BA89" s="96" t="s">
        <v>92</v>
      </c>
      <c r="BB89" s="48"/>
      <c r="BC89" s="48"/>
      <c r="BD89" s="97"/>
      <c r="BF89" s="168"/>
      <c r="BG89" s="99"/>
      <c r="BH89" s="201"/>
      <c r="BI89" s="43"/>
    </row>
    <row r="90" spans="5:61" ht="15.75" customHeight="1" x14ac:dyDescent="0.2">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X90" s="100" t="str">
        <f t="shared" si="69"/>
        <v/>
      </c>
      <c r="AY90" s="167"/>
      <c r="AZ90" s="167"/>
      <c r="BA90" s="96" t="s">
        <v>92</v>
      </c>
      <c r="BB90" s="48"/>
      <c r="BC90" s="48"/>
      <c r="BD90" s="97"/>
      <c r="BF90" s="168"/>
      <c r="BG90" s="99"/>
      <c r="BH90" s="201"/>
      <c r="BI90" s="43"/>
    </row>
    <row r="91" spans="5:61" ht="15.75" customHeight="1" x14ac:dyDescent="0.2">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X91" s="100" t="str">
        <f t="shared" si="69"/>
        <v/>
      </c>
      <c r="AY91" s="167"/>
      <c r="AZ91" s="167"/>
      <c r="BA91" s="96" t="s">
        <v>92</v>
      </c>
      <c r="BB91" s="48"/>
      <c r="BC91" s="48"/>
      <c r="BD91" s="97"/>
      <c r="BF91" s="168"/>
      <c r="BG91" s="99"/>
      <c r="BH91" s="201"/>
      <c r="BI91" s="43"/>
    </row>
    <row r="92" spans="5:61" ht="15.75" customHeight="1" x14ac:dyDescent="0.2">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X92" s="100" t="str">
        <f t="shared" si="69"/>
        <v/>
      </c>
      <c r="AY92" s="167"/>
      <c r="AZ92" s="167"/>
      <c r="BA92" s="96" t="s">
        <v>92</v>
      </c>
      <c r="BB92" s="48"/>
      <c r="BC92" s="48"/>
      <c r="BD92" s="97"/>
      <c r="BF92" s="168"/>
      <c r="BG92" s="99"/>
      <c r="BH92" s="201"/>
      <c r="BI92" s="43"/>
    </row>
    <row r="93" spans="5:61" ht="15.75" customHeight="1" x14ac:dyDescent="0.2">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X93" s="100" t="str">
        <f t="shared" si="69"/>
        <v/>
      </c>
      <c r="AY93" s="167"/>
      <c r="AZ93" s="167"/>
      <c r="BA93" s="96" t="s">
        <v>92</v>
      </c>
      <c r="BB93" s="48"/>
      <c r="BC93" s="48"/>
      <c r="BD93" s="97"/>
      <c r="BF93" s="168"/>
      <c r="BG93" s="99"/>
      <c r="BH93" s="201"/>
      <c r="BI93" s="43"/>
    </row>
    <row r="94" spans="5:61" ht="15.75" customHeight="1" x14ac:dyDescent="0.2">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34"/>
      <c r="AX94" s="34"/>
      <c r="AY94" s="34"/>
      <c r="AZ94" s="34"/>
      <c r="BA94" s="34"/>
      <c r="BD94" s="34"/>
    </row>
    <row r="95" spans="5:61" ht="15.75" customHeight="1" x14ac:dyDescent="0.2">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34"/>
      <c r="AX95" s="34"/>
      <c r="AY95" s="34"/>
      <c r="AZ95" s="34"/>
      <c r="BA95" s="34"/>
      <c r="BD95" s="34"/>
    </row>
    <row r="96" spans="5:61" ht="15.75" customHeight="1" x14ac:dyDescent="0.2">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34"/>
      <c r="AX96" s="34"/>
      <c r="AY96" s="34"/>
      <c r="AZ96" s="34"/>
      <c r="BA96" s="34"/>
      <c r="BD96" s="34"/>
    </row>
    <row r="97" spans="5:56" ht="15.75" customHeight="1" x14ac:dyDescent="0.2">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34"/>
      <c r="AX97" s="34"/>
      <c r="AY97" s="34"/>
      <c r="AZ97" s="34"/>
      <c r="BA97" s="34"/>
      <c r="BD97" s="34"/>
    </row>
    <row r="98" spans="5:56" ht="15.75" customHeight="1" x14ac:dyDescent="0.2">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34"/>
      <c r="AX98" s="34"/>
      <c r="AY98" s="34"/>
      <c r="AZ98" s="34"/>
      <c r="BA98" s="34"/>
      <c r="BD98" s="34"/>
    </row>
    <row r="99" spans="5:56" ht="15.75" customHeight="1" x14ac:dyDescent="0.2">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34"/>
      <c r="AX99" s="34"/>
      <c r="AY99" s="34"/>
      <c r="AZ99" s="34"/>
      <c r="BA99" s="34"/>
      <c r="BD99" s="34"/>
    </row>
    <row r="100" spans="5:56" ht="15.75" customHeight="1" x14ac:dyDescent="0.2">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34"/>
      <c r="AX100" s="34"/>
      <c r="AY100" s="34"/>
      <c r="AZ100" s="34"/>
      <c r="BA100" s="34"/>
      <c r="BD100" s="34"/>
    </row>
    <row r="101" spans="5:56" ht="15.75" customHeight="1" x14ac:dyDescent="0.2">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34"/>
      <c r="AX101" s="34"/>
      <c r="AY101" s="34"/>
      <c r="AZ101" s="34"/>
      <c r="BA101" s="34"/>
      <c r="BD101" s="34"/>
    </row>
    <row r="102" spans="5:56" ht="15.75" customHeight="1" x14ac:dyDescent="0.2">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34"/>
      <c r="AX102" s="34"/>
      <c r="AY102" s="34"/>
      <c r="AZ102" s="34"/>
      <c r="BA102" s="34"/>
      <c r="BD102" s="34"/>
    </row>
    <row r="103" spans="5:56" ht="15.75" customHeight="1" x14ac:dyDescent="0.2">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34"/>
      <c r="AX103" s="34"/>
      <c r="AY103" s="34"/>
      <c r="AZ103" s="34"/>
      <c r="BA103" s="34"/>
      <c r="BD103" s="34"/>
    </row>
    <row r="104" spans="5:56" ht="15.75" customHeight="1" x14ac:dyDescent="0.2">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34"/>
      <c r="AX104" s="34"/>
      <c r="AY104" s="34"/>
      <c r="AZ104" s="34"/>
      <c r="BA104" s="34"/>
      <c r="BD104" s="34"/>
    </row>
    <row r="105" spans="5:56" ht="15.75" customHeight="1" x14ac:dyDescent="0.2">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34"/>
      <c r="AX105" s="34"/>
      <c r="AY105" s="34"/>
      <c r="AZ105" s="34"/>
      <c r="BA105" s="34"/>
      <c r="BD105" s="34"/>
    </row>
    <row r="106" spans="5:56" ht="15.75" customHeight="1" x14ac:dyDescent="0.2">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34"/>
      <c r="AX106" s="34"/>
      <c r="AY106" s="34"/>
      <c r="AZ106" s="34"/>
      <c r="BA106" s="34"/>
      <c r="BD106" s="34"/>
    </row>
    <row r="107" spans="5:56" ht="15.75" customHeight="1" x14ac:dyDescent="0.2">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BA107" s="48"/>
      <c r="BB107" s="48"/>
      <c r="BC107" s="48"/>
      <c r="BD107" s="97"/>
    </row>
    <row r="108" spans="5:56" ht="15.75" customHeight="1" x14ac:dyDescent="0.2">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BA108" s="48"/>
      <c r="BB108" s="48"/>
      <c r="BC108" s="48"/>
      <c r="BD108" s="97"/>
    </row>
    <row r="109" spans="5:56" ht="15.75" customHeight="1" x14ac:dyDescent="0.2">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BA109" s="48"/>
      <c r="BB109" s="48"/>
      <c r="BC109" s="48"/>
      <c r="BD109" s="97"/>
    </row>
    <row r="110" spans="5:56" ht="15.75" customHeight="1" x14ac:dyDescent="0.2">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BA110" s="48"/>
      <c r="BB110" s="48"/>
      <c r="BC110" s="48"/>
      <c r="BD110" s="97"/>
    </row>
    <row r="111" spans="5:56" ht="15.75" customHeight="1" x14ac:dyDescent="0.2">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BA111" s="48"/>
      <c r="BB111" s="48"/>
      <c r="BC111" s="48"/>
      <c r="BD111" s="97"/>
    </row>
    <row r="112" spans="5:56" ht="15.75" customHeight="1" x14ac:dyDescent="0.2">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BA112" s="48"/>
      <c r="BB112" s="48"/>
      <c r="BC112" s="48"/>
      <c r="BD112" s="97"/>
    </row>
    <row r="113" spans="5:56" ht="15.75" customHeight="1" x14ac:dyDescent="0.2">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BA113" s="48"/>
      <c r="BB113" s="48"/>
      <c r="BC113" s="48"/>
      <c r="BD113" s="97"/>
    </row>
    <row r="114" spans="5:56" ht="15.75" customHeight="1" x14ac:dyDescent="0.2">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BA114" s="48"/>
      <c r="BB114" s="48"/>
      <c r="BC114" s="48"/>
      <c r="BD114" s="97"/>
    </row>
    <row r="115" spans="5:56" ht="15.75" customHeight="1" x14ac:dyDescent="0.2">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BA115" s="48"/>
      <c r="BB115" s="48"/>
      <c r="BC115" s="48"/>
      <c r="BD115" s="97"/>
    </row>
    <row r="116" spans="5:56" ht="15.75" customHeight="1" x14ac:dyDescent="0.2">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BA116" s="48"/>
      <c r="BB116" s="48"/>
      <c r="BC116" s="48"/>
      <c r="BD116" s="97"/>
    </row>
    <row r="117" spans="5:56" ht="15.75" customHeight="1" x14ac:dyDescent="0.2">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BA117" s="48"/>
      <c r="BB117" s="48"/>
      <c r="BC117" s="48"/>
      <c r="BD117" s="97"/>
    </row>
    <row r="118" spans="5:56" ht="15.75" customHeight="1" x14ac:dyDescent="0.2">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BA118" s="48"/>
      <c r="BB118" s="48"/>
      <c r="BC118" s="48"/>
      <c r="BD118" s="97"/>
    </row>
    <row r="119" spans="5:56" ht="15.75" customHeight="1" x14ac:dyDescent="0.2">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BA119" s="48"/>
      <c r="BB119" s="48"/>
      <c r="BC119" s="48"/>
      <c r="BD119" s="97"/>
    </row>
    <row r="120" spans="5:56" ht="15.75" customHeight="1" x14ac:dyDescent="0.2">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BA120" s="48"/>
      <c r="BB120" s="48"/>
      <c r="BC120" s="48"/>
      <c r="BD120" s="97"/>
    </row>
    <row r="121" spans="5:56" ht="15.75" customHeight="1" x14ac:dyDescent="0.2">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BA121" s="48"/>
      <c r="BB121" s="48"/>
      <c r="BC121" s="48"/>
      <c r="BD121" s="97"/>
    </row>
    <row r="122" spans="5:56" ht="15.75" customHeight="1" x14ac:dyDescent="0.2">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BA122" s="48"/>
      <c r="BB122" s="48"/>
      <c r="BC122" s="48"/>
      <c r="BD122" s="97"/>
    </row>
    <row r="123" spans="5:56" ht="15.75" customHeight="1" x14ac:dyDescent="0.2">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BA123" s="48"/>
      <c r="BB123" s="48"/>
      <c r="BC123" s="48"/>
      <c r="BD123" s="97"/>
    </row>
    <row r="124" spans="5:56" ht="15.75" customHeight="1" x14ac:dyDescent="0.2">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BA124" s="48"/>
      <c r="BB124" s="48"/>
      <c r="BC124" s="48"/>
      <c r="BD124" s="97"/>
    </row>
    <row r="125" spans="5:56" ht="15.75" customHeight="1" x14ac:dyDescent="0.2">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BA125" s="48"/>
      <c r="BB125" s="48"/>
      <c r="BC125" s="48"/>
      <c r="BD125" s="97"/>
    </row>
    <row r="126" spans="5:56" ht="15.75" customHeight="1" x14ac:dyDescent="0.2">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BA126" s="48"/>
      <c r="BB126" s="48"/>
      <c r="BC126" s="48"/>
      <c r="BD126" s="97"/>
    </row>
    <row r="127" spans="5:56" ht="15.75" customHeight="1" x14ac:dyDescent="0.2">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BA127" s="48"/>
      <c r="BB127" s="48"/>
      <c r="BC127" s="48"/>
      <c r="BD127" s="97"/>
    </row>
    <row r="128" spans="5:56" ht="15.75" customHeight="1" x14ac:dyDescent="0.2">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BA128" s="48"/>
      <c r="BB128" s="48"/>
      <c r="BC128" s="48"/>
      <c r="BD128" s="97"/>
    </row>
    <row r="129" spans="5:56" ht="15.75" customHeight="1" x14ac:dyDescent="0.2">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BA129" s="48"/>
      <c r="BB129" s="48"/>
      <c r="BC129" s="48"/>
      <c r="BD129" s="97"/>
    </row>
    <row r="130" spans="5:56" ht="15.75" customHeight="1" x14ac:dyDescent="0.2">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BA130" s="48"/>
      <c r="BB130" s="48"/>
      <c r="BC130" s="48"/>
      <c r="BD130" s="97"/>
    </row>
    <row r="131" spans="5:56" ht="15.75" customHeight="1" x14ac:dyDescent="0.2">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BA131" s="48"/>
      <c r="BB131" s="48"/>
      <c r="BC131" s="48"/>
      <c r="BD131" s="97"/>
    </row>
    <row r="132" spans="5:56" ht="15.75" customHeight="1" x14ac:dyDescent="0.2">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BA132" s="48"/>
      <c r="BB132" s="48"/>
      <c r="BC132" s="48"/>
      <c r="BD132" s="97"/>
    </row>
    <row r="133" spans="5:56" ht="15.75" customHeight="1" x14ac:dyDescent="0.2">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BA133" s="48"/>
      <c r="BB133" s="48"/>
      <c r="BC133" s="48"/>
      <c r="BD133" s="97"/>
    </row>
    <row r="134" spans="5:56" ht="15.75" customHeight="1" x14ac:dyDescent="0.2">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BA134" s="48"/>
      <c r="BB134" s="48"/>
      <c r="BC134" s="48"/>
      <c r="BD134" s="97"/>
    </row>
    <row r="135" spans="5:56" ht="15.75" customHeight="1" x14ac:dyDescent="0.2">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BA135" s="48"/>
      <c r="BB135" s="48"/>
      <c r="BC135" s="48"/>
      <c r="BD135" s="97"/>
    </row>
    <row r="136" spans="5:56" ht="15.75" customHeight="1" x14ac:dyDescent="0.2">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BA136" s="48"/>
      <c r="BB136" s="48"/>
      <c r="BC136" s="48"/>
      <c r="BD136" s="97"/>
    </row>
    <row r="137" spans="5:56" ht="15.75" customHeight="1" x14ac:dyDescent="0.2">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BA137" s="48"/>
      <c r="BB137" s="48"/>
      <c r="BC137" s="48"/>
      <c r="BD137" s="97"/>
    </row>
    <row r="138" spans="5:56" ht="15.75" customHeight="1" x14ac:dyDescent="0.2">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BA138" s="48"/>
      <c r="BB138" s="48"/>
      <c r="BC138" s="48"/>
      <c r="BD138" s="97"/>
    </row>
    <row r="139" spans="5:56" ht="15.75" customHeight="1" x14ac:dyDescent="0.2">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BA139" s="48"/>
      <c r="BB139" s="48"/>
      <c r="BC139" s="48"/>
      <c r="BD139" s="97"/>
    </row>
    <row r="140" spans="5:56" ht="15.75" customHeight="1" x14ac:dyDescent="0.2">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BA140" s="48"/>
      <c r="BB140" s="48"/>
      <c r="BC140" s="48"/>
      <c r="BD140" s="97"/>
    </row>
    <row r="141" spans="5:56" ht="15.75" customHeight="1" x14ac:dyDescent="0.2">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BA141" s="48"/>
      <c r="BB141" s="48"/>
      <c r="BC141" s="48"/>
      <c r="BD141" s="97"/>
    </row>
    <row r="142" spans="5:56" ht="15.75" customHeight="1" x14ac:dyDescent="0.2">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BA142" s="48"/>
      <c r="BB142" s="48"/>
      <c r="BC142" s="48"/>
      <c r="BD142" s="97"/>
    </row>
    <row r="143" spans="5:56" ht="15.75" customHeight="1" x14ac:dyDescent="0.2">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BA143" s="48"/>
      <c r="BB143" s="48"/>
      <c r="BC143" s="48"/>
      <c r="BD143" s="97"/>
    </row>
    <row r="144" spans="5:56" ht="15.75" customHeight="1" x14ac:dyDescent="0.2">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BA144" s="48"/>
      <c r="BB144" s="48"/>
      <c r="BC144" s="48"/>
      <c r="BD144" s="97"/>
    </row>
    <row r="145" spans="5:56" ht="15.75" customHeight="1" x14ac:dyDescent="0.2">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BA145" s="48"/>
      <c r="BB145" s="48"/>
      <c r="BC145" s="48"/>
      <c r="BD145" s="97"/>
    </row>
    <row r="146" spans="5:56" ht="15.75" customHeight="1" x14ac:dyDescent="0.2">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BA146" s="48"/>
      <c r="BB146" s="48"/>
      <c r="BC146" s="48"/>
      <c r="BD146" s="97"/>
    </row>
    <row r="147" spans="5:56" ht="15.75" customHeight="1" x14ac:dyDescent="0.2">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BA147" s="48"/>
      <c r="BB147" s="48"/>
      <c r="BC147" s="48"/>
      <c r="BD147" s="97"/>
    </row>
    <row r="148" spans="5:56" ht="15.75" customHeight="1" x14ac:dyDescent="0.2">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BA148" s="48"/>
      <c r="BB148" s="48"/>
      <c r="BC148" s="48"/>
      <c r="BD148" s="97"/>
    </row>
    <row r="149" spans="5:56" ht="15.75" customHeight="1" x14ac:dyDescent="0.2">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BA149" s="48"/>
      <c r="BB149" s="48"/>
      <c r="BC149" s="48"/>
      <c r="BD149" s="97"/>
    </row>
    <row r="150" spans="5:56" ht="15.75" customHeight="1" x14ac:dyDescent="0.2">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BA150" s="48"/>
      <c r="BB150" s="48"/>
      <c r="BC150" s="48"/>
      <c r="BD150" s="97"/>
    </row>
    <row r="151" spans="5:56" ht="15.75" customHeight="1" x14ac:dyDescent="0.2">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BA151" s="48"/>
      <c r="BB151" s="48"/>
      <c r="BC151" s="48"/>
      <c r="BD151" s="97"/>
    </row>
    <row r="152" spans="5:56" ht="15.75" customHeight="1" x14ac:dyDescent="0.2">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BA152" s="48"/>
      <c r="BB152" s="48"/>
      <c r="BC152" s="48"/>
      <c r="BD152" s="97"/>
    </row>
    <row r="153" spans="5:56" ht="15.75" customHeight="1" x14ac:dyDescent="0.2">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BA153" s="48"/>
      <c r="BB153" s="48"/>
      <c r="BC153" s="48"/>
      <c r="BD153" s="97"/>
    </row>
    <row r="154" spans="5:56" ht="15.75" customHeight="1" x14ac:dyDescent="0.2">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BA154" s="48"/>
      <c r="BB154" s="48"/>
      <c r="BC154" s="48"/>
      <c r="BD154" s="97"/>
    </row>
    <row r="155" spans="5:56" ht="15.75" customHeight="1" x14ac:dyDescent="0.2">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BA155" s="48"/>
      <c r="BB155" s="48"/>
      <c r="BC155" s="48"/>
      <c r="BD155" s="97"/>
    </row>
    <row r="156" spans="5:56" ht="15.75" customHeight="1" x14ac:dyDescent="0.2">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BA156" s="48"/>
      <c r="BB156" s="48"/>
      <c r="BC156" s="48"/>
      <c r="BD156" s="97"/>
    </row>
    <row r="157" spans="5:56" ht="15.75" customHeight="1" x14ac:dyDescent="0.2">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BA157" s="48"/>
      <c r="BB157" s="48"/>
      <c r="BC157" s="48"/>
      <c r="BD157" s="97"/>
    </row>
    <row r="158" spans="5:56" ht="15.75" customHeight="1" x14ac:dyDescent="0.2">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BA158" s="48"/>
      <c r="BB158" s="48"/>
      <c r="BC158" s="48"/>
      <c r="BD158" s="97"/>
    </row>
    <row r="159" spans="5:56" ht="15.75" customHeight="1" x14ac:dyDescent="0.2">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BA159" s="48"/>
      <c r="BB159" s="48"/>
      <c r="BC159" s="48"/>
      <c r="BD159" s="97"/>
    </row>
    <row r="160" spans="5:56" ht="15.75" customHeight="1" x14ac:dyDescent="0.2">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BA160" s="48"/>
      <c r="BB160" s="48"/>
      <c r="BC160" s="48"/>
      <c r="BD160" s="97"/>
    </row>
    <row r="161" spans="5:56" ht="15.75" customHeight="1" x14ac:dyDescent="0.2">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BA161" s="48"/>
      <c r="BB161" s="48"/>
      <c r="BC161" s="48"/>
      <c r="BD161" s="97"/>
    </row>
    <row r="162" spans="5:56" ht="15.75" customHeight="1" x14ac:dyDescent="0.2">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BA162" s="48"/>
      <c r="BB162" s="48"/>
      <c r="BC162" s="48"/>
      <c r="BD162" s="97"/>
    </row>
    <row r="163" spans="5:56" ht="15.75" customHeight="1" x14ac:dyDescent="0.2">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BA163" s="48"/>
      <c r="BB163" s="48"/>
      <c r="BC163" s="48"/>
      <c r="BD163" s="97"/>
    </row>
    <row r="164" spans="5:56" ht="15.75" customHeight="1" x14ac:dyDescent="0.2">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BA164" s="48"/>
      <c r="BB164" s="48"/>
      <c r="BC164" s="48"/>
      <c r="BD164" s="97"/>
    </row>
    <row r="165" spans="5:56" ht="15.75" customHeight="1" x14ac:dyDescent="0.2">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BA165" s="48"/>
      <c r="BB165" s="48"/>
      <c r="BC165" s="48"/>
      <c r="BD165" s="97"/>
    </row>
    <row r="166" spans="5:56" ht="15.75" customHeight="1" x14ac:dyDescent="0.2">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BA166" s="48"/>
      <c r="BB166" s="48"/>
      <c r="BC166" s="48"/>
      <c r="BD166" s="97"/>
    </row>
    <row r="167" spans="5:56" ht="15.75" customHeight="1" x14ac:dyDescent="0.2">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BA167" s="48"/>
      <c r="BB167" s="48"/>
      <c r="BC167" s="48"/>
      <c r="BD167" s="97"/>
    </row>
    <row r="168" spans="5:56" ht="15.75" customHeight="1" x14ac:dyDescent="0.2">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BA168" s="48"/>
      <c r="BB168" s="48"/>
      <c r="BC168" s="48"/>
      <c r="BD168" s="97"/>
    </row>
    <row r="169" spans="5:56" ht="15.75" customHeight="1" x14ac:dyDescent="0.2">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BA169" s="48"/>
      <c r="BB169" s="48"/>
      <c r="BC169" s="48"/>
      <c r="BD169" s="97"/>
    </row>
    <row r="170" spans="5:56" ht="15.75" customHeight="1" x14ac:dyDescent="0.2">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BA170" s="48"/>
      <c r="BB170" s="48"/>
      <c r="BC170" s="48"/>
      <c r="BD170" s="97"/>
    </row>
    <row r="171" spans="5:56" ht="15.75" customHeight="1" x14ac:dyDescent="0.2">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BA171" s="48"/>
      <c r="BB171" s="48"/>
      <c r="BC171" s="48"/>
      <c r="BD171" s="97"/>
    </row>
    <row r="172" spans="5:56" ht="15.75" customHeight="1" x14ac:dyDescent="0.2">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BA172" s="48"/>
      <c r="BB172" s="48"/>
      <c r="BC172" s="48"/>
      <c r="BD172" s="97"/>
    </row>
    <row r="173" spans="5:56" ht="15.75" customHeight="1" x14ac:dyDescent="0.2">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BA173" s="48"/>
      <c r="BB173" s="48"/>
      <c r="BC173" s="48"/>
      <c r="BD173" s="97"/>
    </row>
    <row r="174" spans="5:56" ht="15.75" customHeight="1" x14ac:dyDescent="0.2">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BA174" s="48"/>
      <c r="BB174" s="48"/>
      <c r="BC174" s="48"/>
      <c r="BD174" s="97"/>
    </row>
    <row r="175" spans="5:56" ht="15.75" customHeight="1" x14ac:dyDescent="0.2">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BA175" s="48"/>
      <c r="BB175" s="48"/>
      <c r="BC175" s="48"/>
      <c r="BD175" s="97"/>
    </row>
    <row r="176" spans="5:56" ht="15.75" customHeight="1" x14ac:dyDescent="0.2">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BA176" s="48"/>
      <c r="BB176" s="48"/>
      <c r="BC176" s="48"/>
      <c r="BD176" s="97"/>
    </row>
    <row r="177" spans="5:56" ht="15.75" customHeight="1" x14ac:dyDescent="0.2">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BA177" s="48"/>
      <c r="BB177" s="48"/>
      <c r="BC177" s="48"/>
      <c r="BD177" s="97"/>
    </row>
    <row r="178" spans="5:56" ht="15.75" customHeight="1" x14ac:dyDescent="0.2">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BA178" s="48"/>
      <c r="BB178" s="48"/>
      <c r="BC178" s="48"/>
      <c r="BD178" s="97"/>
    </row>
    <row r="179" spans="5:56" ht="15.75" customHeight="1" x14ac:dyDescent="0.2">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BA179" s="48"/>
      <c r="BB179" s="48"/>
      <c r="BC179" s="48"/>
      <c r="BD179" s="97"/>
    </row>
    <row r="180" spans="5:56" ht="15.75" customHeight="1" x14ac:dyDescent="0.2">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BA180" s="48"/>
      <c r="BB180" s="48"/>
      <c r="BC180" s="48"/>
      <c r="BD180" s="97"/>
    </row>
    <row r="181" spans="5:56" ht="15.75" customHeight="1" x14ac:dyDescent="0.2">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BA181" s="48"/>
      <c r="BB181" s="48"/>
      <c r="BC181" s="48"/>
      <c r="BD181" s="97"/>
    </row>
    <row r="182" spans="5:56" ht="15.75" customHeight="1" x14ac:dyDescent="0.2">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BA182" s="48"/>
      <c r="BB182" s="48"/>
      <c r="BC182" s="48"/>
      <c r="BD182" s="97"/>
    </row>
    <row r="183" spans="5:56" ht="15.75" customHeight="1" x14ac:dyDescent="0.2">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BA183" s="48"/>
      <c r="BB183" s="48"/>
      <c r="BC183" s="48"/>
      <c r="BD183" s="97"/>
    </row>
    <row r="184" spans="5:56" ht="15.75" customHeight="1" x14ac:dyDescent="0.2">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BA184" s="48"/>
      <c r="BB184" s="48"/>
      <c r="BC184" s="48"/>
      <c r="BD184" s="97"/>
    </row>
    <row r="185" spans="5:56" ht="15.75" customHeight="1" x14ac:dyDescent="0.2">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BA185" s="48"/>
      <c r="BB185" s="48"/>
      <c r="BC185" s="48"/>
      <c r="BD185" s="97"/>
    </row>
    <row r="186" spans="5:56" ht="15.75" customHeight="1" x14ac:dyDescent="0.2">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BA186" s="48"/>
      <c r="BB186" s="48"/>
      <c r="BC186" s="48"/>
      <c r="BD186" s="97"/>
    </row>
    <row r="187" spans="5:56" ht="15.75" customHeight="1" x14ac:dyDescent="0.2">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BA187" s="48"/>
      <c r="BB187" s="48"/>
      <c r="BC187" s="48"/>
      <c r="BD187" s="97"/>
    </row>
    <row r="188" spans="5:56" ht="15.75" customHeight="1" x14ac:dyDescent="0.2">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BA188" s="48"/>
      <c r="BB188" s="48"/>
      <c r="BC188" s="48"/>
      <c r="BD188" s="97"/>
    </row>
    <row r="189" spans="5:56" ht="15.75" customHeight="1" x14ac:dyDescent="0.2">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BA189" s="48"/>
      <c r="BB189" s="48"/>
      <c r="BC189" s="48"/>
      <c r="BD189" s="97"/>
    </row>
    <row r="190" spans="5:56" ht="15.75" customHeight="1" x14ac:dyDescent="0.2">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BA190" s="48"/>
      <c r="BB190" s="48"/>
      <c r="BC190" s="48"/>
      <c r="BD190" s="97"/>
    </row>
    <row r="191" spans="5:56" ht="15.75" customHeight="1" x14ac:dyDescent="0.2">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BA191" s="48"/>
      <c r="BB191" s="48"/>
      <c r="BC191" s="48"/>
      <c r="BD191" s="97"/>
    </row>
    <row r="192" spans="5:56" ht="15.75" customHeight="1" x14ac:dyDescent="0.2">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BA192" s="48"/>
      <c r="BB192" s="48"/>
      <c r="BC192" s="48"/>
      <c r="BD192" s="97"/>
    </row>
    <row r="193" spans="5:56" ht="15.75" customHeight="1" x14ac:dyDescent="0.2">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BA193" s="48"/>
      <c r="BB193" s="48"/>
      <c r="BC193" s="48"/>
      <c r="BD193" s="97"/>
    </row>
    <row r="194" spans="5:56" ht="15.75" customHeight="1" x14ac:dyDescent="0.2">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BA194" s="48"/>
      <c r="BB194" s="48"/>
      <c r="BC194" s="48"/>
      <c r="BD194" s="97"/>
    </row>
    <row r="195" spans="5:56" ht="15.75" customHeight="1" x14ac:dyDescent="0.2">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BA195" s="48"/>
      <c r="BB195" s="48"/>
      <c r="BC195" s="48"/>
      <c r="BD195" s="97"/>
    </row>
    <row r="196" spans="5:56" ht="15.75" customHeight="1" x14ac:dyDescent="0.2">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BA196" s="48"/>
      <c r="BB196" s="48"/>
      <c r="BC196" s="48"/>
      <c r="BD196" s="97"/>
    </row>
    <row r="197" spans="5:56" ht="15.75" customHeight="1" x14ac:dyDescent="0.2">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BA197" s="48"/>
      <c r="BB197" s="48"/>
      <c r="BC197" s="48"/>
      <c r="BD197" s="97"/>
    </row>
    <row r="198" spans="5:56" ht="15.75" customHeight="1" x14ac:dyDescent="0.2">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BA198" s="48"/>
      <c r="BB198" s="48"/>
      <c r="BC198" s="48"/>
      <c r="BD198" s="97"/>
    </row>
    <row r="199" spans="5:56" ht="15.75" customHeight="1" x14ac:dyDescent="0.2">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BA199" s="48"/>
      <c r="BB199" s="48"/>
      <c r="BC199" s="48"/>
      <c r="BD199" s="97"/>
    </row>
    <row r="200" spans="5:56" ht="15.75" customHeight="1" x14ac:dyDescent="0.2">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BA200" s="48"/>
      <c r="BB200" s="48"/>
      <c r="BC200" s="48"/>
      <c r="BD200" s="97"/>
    </row>
    <row r="201" spans="5:56" ht="15.75" customHeight="1" x14ac:dyDescent="0.2">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BA201" s="48"/>
      <c r="BB201" s="48"/>
      <c r="BC201" s="48"/>
      <c r="BD201" s="97"/>
    </row>
    <row r="202" spans="5:56" ht="15.75" customHeight="1" x14ac:dyDescent="0.2">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BA202" s="48"/>
      <c r="BB202" s="48"/>
      <c r="BC202" s="48"/>
      <c r="BD202" s="97"/>
    </row>
    <row r="203" spans="5:56" ht="15.75" customHeight="1" x14ac:dyDescent="0.2">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BA203" s="48"/>
      <c r="BB203" s="48"/>
      <c r="BC203" s="48"/>
      <c r="BD203" s="97"/>
    </row>
    <row r="204" spans="5:56" ht="15.75" customHeight="1" x14ac:dyDescent="0.2">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BA204" s="48"/>
      <c r="BB204" s="48"/>
      <c r="BC204" s="48"/>
      <c r="BD204" s="97"/>
    </row>
    <row r="205" spans="5:56" ht="15.75" customHeight="1" x14ac:dyDescent="0.2">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BA205" s="48"/>
      <c r="BB205" s="48"/>
      <c r="BC205" s="48"/>
      <c r="BD205" s="97"/>
    </row>
    <row r="206" spans="5:56" ht="15.75" customHeight="1" x14ac:dyDescent="0.2">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BA206" s="48"/>
      <c r="BB206" s="48"/>
      <c r="BC206" s="48"/>
      <c r="BD206" s="97"/>
    </row>
    <row r="207" spans="5:56" ht="15.75" customHeight="1" x14ac:dyDescent="0.2">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BA207" s="48"/>
      <c r="BB207" s="48"/>
      <c r="BC207" s="48"/>
      <c r="BD207" s="97"/>
    </row>
    <row r="208" spans="5:56" ht="15.75" customHeight="1" x14ac:dyDescent="0.2">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BA208" s="48"/>
      <c r="BB208" s="48"/>
      <c r="BC208" s="48"/>
      <c r="BD208" s="97"/>
    </row>
    <row r="209" spans="5:56" ht="15.75" customHeight="1" x14ac:dyDescent="0.2">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BA209" s="48"/>
      <c r="BB209" s="48"/>
      <c r="BC209" s="48"/>
      <c r="BD209" s="97"/>
    </row>
    <row r="210" spans="5:56" ht="15.75" customHeight="1" x14ac:dyDescent="0.2">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BA210" s="48"/>
      <c r="BB210" s="48"/>
      <c r="BC210" s="48"/>
      <c r="BD210" s="97"/>
    </row>
    <row r="211" spans="5:56" ht="15.75" customHeight="1" x14ac:dyDescent="0.2">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BA211" s="48"/>
      <c r="BB211" s="48"/>
      <c r="BC211" s="48"/>
      <c r="BD211" s="97"/>
    </row>
    <row r="212" spans="5:56" ht="15.75" customHeight="1" x14ac:dyDescent="0.2">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BA212" s="48"/>
      <c r="BB212" s="48"/>
      <c r="BC212" s="48"/>
      <c r="BD212" s="97"/>
    </row>
    <row r="213" spans="5:56" ht="15.75" customHeight="1" x14ac:dyDescent="0.2">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BA213" s="48"/>
      <c r="BB213" s="48"/>
      <c r="BC213" s="48"/>
      <c r="BD213" s="97"/>
    </row>
    <row r="214" spans="5:56" ht="15.75" customHeight="1" x14ac:dyDescent="0.2">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BA214" s="48"/>
      <c r="BB214" s="48"/>
      <c r="BC214" s="48"/>
      <c r="BD214" s="97"/>
    </row>
    <row r="215" spans="5:56" ht="15.75" customHeight="1" x14ac:dyDescent="0.2">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BA215" s="48"/>
      <c r="BB215" s="48"/>
      <c r="BC215" s="48"/>
      <c r="BD215" s="97"/>
    </row>
    <row r="216" spans="5:56" ht="15.75" customHeight="1" x14ac:dyDescent="0.2">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BA216" s="48"/>
      <c r="BB216" s="48"/>
      <c r="BC216" s="48"/>
      <c r="BD216" s="97"/>
    </row>
    <row r="217" spans="5:56" ht="15.75" customHeight="1" x14ac:dyDescent="0.2">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BA217" s="48"/>
      <c r="BB217" s="48"/>
      <c r="BC217" s="48"/>
      <c r="BD217" s="97"/>
    </row>
    <row r="218" spans="5:56" ht="15.75" customHeight="1" x14ac:dyDescent="0.2">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BA218" s="48"/>
      <c r="BB218" s="48"/>
      <c r="BC218" s="48"/>
      <c r="BD218" s="97"/>
    </row>
    <row r="219" spans="5:56" ht="15.75" customHeight="1" x14ac:dyDescent="0.2">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BA219" s="48"/>
      <c r="BB219" s="48"/>
      <c r="BC219" s="48"/>
      <c r="BD219" s="97"/>
    </row>
    <row r="220" spans="5:56" ht="15.75" customHeight="1" x14ac:dyDescent="0.2">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BA220" s="48"/>
      <c r="BB220" s="48"/>
      <c r="BC220" s="48"/>
      <c r="BD220" s="97"/>
    </row>
    <row r="221" spans="5:56" ht="15.75" customHeight="1" x14ac:dyDescent="0.2">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BA221" s="48"/>
      <c r="BB221" s="48"/>
      <c r="BC221" s="48"/>
      <c r="BD221" s="97"/>
    </row>
    <row r="222" spans="5:56" ht="15.75" customHeight="1" x14ac:dyDescent="0.2">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BA222" s="48"/>
      <c r="BB222" s="48"/>
      <c r="BC222" s="48"/>
      <c r="BD222" s="97"/>
    </row>
    <row r="223" spans="5:56" ht="15.75" customHeight="1" x14ac:dyDescent="0.2">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BA223" s="48"/>
      <c r="BB223" s="48"/>
      <c r="BC223" s="48"/>
      <c r="BD223" s="97"/>
    </row>
    <row r="224" spans="5:56" ht="15.75" customHeight="1" x14ac:dyDescent="0.2">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BA224" s="48"/>
      <c r="BB224" s="48"/>
      <c r="BC224" s="48"/>
      <c r="BD224" s="97"/>
    </row>
    <row r="225" spans="5:56" ht="15.75" customHeight="1" x14ac:dyDescent="0.2">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BA225" s="48"/>
      <c r="BB225" s="48"/>
      <c r="BC225" s="48"/>
      <c r="BD225" s="97"/>
    </row>
    <row r="226" spans="5:56" ht="15.75" customHeight="1" x14ac:dyDescent="0.2">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BA226" s="48"/>
      <c r="BB226" s="48"/>
      <c r="BC226" s="48"/>
      <c r="BD226" s="97"/>
    </row>
    <row r="227" spans="5:56" ht="15.75" customHeight="1" x14ac:dyDescent="0.2">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BA227" s="48"/>
      <c r="BB227" s="48"/>
      <c r="BC227" s="48"/>
      <c r="BD227" s="97"/>
    </row>
    <row r="228" spans="5:56" ht="15.75" customHeight="1" x14ac:dyDescent="0.2">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BA228" s="48"/>
      <c r="BB228" s="48"/>
      <c r="BC228" s="48"/>
      <c r="BD228" s="97"/>
    </row>
    <row r="229" spans="5:56" ht="15.75" customHeight="1" x14ac:dyDescent="0.2">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BA229" s="48"/>
      <c r="BB229" s="48"/>
      <c r="BC229" s="48"/>
      <c r="BD229" s="97"/>
    </row>
    <row r="230" spans="5:56" ht="15.75" customHeight="1" x14ac:dyDescent="0.2">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BA230" s="48"/>
      <c r="BB230" s="48"/>
      <c r="BC230" s="48"/>
      <c r="BD230" s="97"/>
    </row>
    <row r="231" spans="5:56" ht="15.75" customHeight="1" x14ac:dyDescent="0.2">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BA231" s="48"/>
      <c r="BB231" s="48"/>
      <c r="BC231" s="48"/>
      <c r="BD231" s="97"/>
    </row>
    <row r="232" spans="5:56" ht="15.75" customHeight="1" x14ac:dyDescent="0.2">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BA232" s="48"/>
      <c r="BB232" s="48"/>
      <c r="BC232" s="48"/>
      <c r="BD232" s="97"/>
    </row>
    <row r="233" spans="5:56" ht="15.75" customHeight="1" x14ac:dyDescent="0.2">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BA233" s="48"/>
      <c r="BB233" s="48"/>
      <c r="BC233" s="48"/>
      <c r="BD233" s="97"/>
    </row>
    <row r="234" spans="5:56" ht="15.75" customHeight="1" x14ac:dyDescent="0.2">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BA234" s="48"/>
      <c r="BB234" s="48"/>
      <c r="BC234" s="48"/>
      <c r="BD234" s="97"/>
    </row>
    <row r="235" spans="5:56" ht="15.75" customHeight="1" x14ac:dyDescent="0.2">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BA235" s="48"/>
      <c r="BB235" s="48"/>
      <c r="BC235" s="48"/>
      <c r="BD235" s="97"/>
    </row>
    <row r="236" spans="5:56" ht="15.75" customHeight="1" x14ac:dyDescent="0.2">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BA236" s="48"/>
      <c r="BB236" s="48"/>
      <c r="BC236" s="48"/>
      <c r="BD236" s="97"/>
    </row>
    <row r="237" spans="5:56" ht="15.75" customHeight="1" x14ac:dyDescent="0.2">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BA237" s="48"/>
      <c r="BB237" s="48"/>
      <c r="BC237" s="48"/>
      <c r="BD237" s="97"/>
    </row>
    <row r="238" spans="5:56" ht="15.75" customHeight="1" x14ac:dyDescent="0.2">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BA238" s="48"/>
      <c r="BB238" s="48"/>
      <c r="BC238" s="48"/>
      <c r="BD238" s="97"/>
    </row>
    <row r="239" spans="5:56" ht="15.75" customHeight="1" x14ac:dyDescent="0.2">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BA239" s="48"/>
      <c r="BB239" s="48"/>
      <c r="BC239" s="48"/>
      <c r="BD239" s="97"/>
    </row>
    <row r="240" spans="5:56" ht="15.75" customHeight="1" x14ac:dyDescent="0.2">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BA240" s="48"/>
      <c r="BB240" s="48"/>
      <c r="BC240" s="48"/>
      <c r="BD240" s="97"/>
    </row>
    <row r="241" spans="5:56" ht="15.75" customHeight="1" x14ac:dyDescent="0.2">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BA241" s="48"/>
      <c r="BB241" s="48"/>
      <c r="BC241" s="48"/>
      <c r="BD241" s="97"/>
    </row>
    <row r="242" spans="5:56" ht="15.75" customHeight="1" x14ac:dyDescent="0.2">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BA242" s="48"/>
      <c r="BB242" s="48"/>
      <c r="BC242" s="48"/>
      <c r="BD242" s="97"/>
    </row>
    <row r="243" spans="5:56" ht="15.75" customHeight="1" x14ac:dyDescent="0.2">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BA243" s="48"/>
      <c r="BB243" s="48"/>
      <c r="BC243" s="48"/>
      <c r="BD243" s="97"/>
    </row>
    <row r="244" spans="5:56" ht="15.75" customHeight="1" x14ac:dyDescent="0.2">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BA244" s="48"/>
      <c r="BB244" s="48"/>
      <c r="BC244" s="48"/>
      <c r="BD244" s="97"/>
    </row>
    <row r="245" spans="5:56" ht="15.75" customHeight="1" x14ac:dyDescent="0.2">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c r="AA245" s="150"/>
      <c r="AB245" s="150"/>
      <c r="AC245" s="150"/>
      <c r="AD245" s="150"/>
      <c r="AE245" s="150"/>
      <c r="AF245" s="150"/>
      <c r="AG245" s="150"/>
      <c r="AH245" s="150"/>
      <c r="AI245" s="150"/>
      <c r="AJ245" s="150"/>
      <c r="AK245" s="150"/>
      <c r="AL245" s="150"/>
      <c r="AM245" s="150"/>
      <c r="AN245" s="150"/>
      <c r="AO245" s="150"/>
      <c r="AP245" s="150"/>
      <c r="AQ245" s="150"/>
      <c r="AR245" s="150"/>
      <c r="AS245" s="150"/>
      <c r="AT245" s="150"/>
      <c r="AU245" s="150"/>
      <c r="AV245" s="150"/>
      <c r="BA245" s="150"/>
      <c r="BB245" s="151"/>
      <c r="BC245" s="151"/>
      <c r="BD245" s="152"/>
    </row>
    <row r="246" spans="5:56" ht="15.75" customHeight="1" x14ac:dyDescent="0.2">
      <c r="E246" s="150"/>
      <c r="F246" s="150"/>
      <c r="G246" s="150"/>
      <c r="H246" s="150"/>
      <c r="I246" s="150"/>
      <c r="J246" s="150"/>
      <c r="K246" s="150"/>
      <c r="L246" s="150"/>
      <c r="M246" s="150"/>
      <c r="N246" s="150"/>
      <c r="O246" s="150"/>
      <c r="P246" s="150"/>
      <c r="Q246" s="150"/>
      <c r="R246" s="150"/>
      <c r="S246" s="150"/>
      <c r="T246" s="150"/>
      <c r="U246" s="150"/>
      <c r="V246" s="150"/>
      <c r="W246" s="150"/>
      <c r="X246" s="150"/>
      <c r="Y246" s="150"/>
      <c r="Z246" s="150"/>
      <c r="AA246" s="150"/>
      <c r="AB246" s="150"/>
      <c r="AC246" s="150"/>
      <c r="AD246" s="150"/>
      <c r="AE246" s="150"/>
      <c r="AF246" s="150"/>
      <c r="AG246" s="150"/>
      <c r="AH246" s="150"/>
      <c r="AI246" s="150"/>
      <c r="AJ246" s="150"/>
      <c r="AK246" s="150"/>
      <c r="AL246" s="150"/>
      <c r="AM246" s="150"/>
      <c r="AN246" s="150"/>
      <c r="AO246" s="150"/>
      <c r="AP246" s="150"/>
      <c r="AQ246" s="150"/>
      <c r="AR246" s="150"/>
      <c r="AS246" s="150"/>
      <c r="AT246" s="150"/>
      <c r="AU246" s="150"/>
      <c r="AV246" s="150"/>
      <c r="BA246" s="150"/>
      <c r="BB246" s="151"/>
      <c r="BC246" s="151"/>
      <c r="BD246" s="152"/>
    </row>
    <row r="247" spans="5:56" ht="15.75" customHeight="1" x14ac:dyDescent="0.2">
      <c r="E247" s="150"/>
      <c r="F247" s="150"/>
      <c r="G247" s="150"/>
      <c r="H247" s="150"/>
      <c r="I247" s="150"/>
      <c r="J247" s="150"/>
      <c r="K247" s="150"/>
      <c r="L247" s="150"/>
      <c r="M247" s="150"/>
      <c r="N247" s="150"/>
      <c r="O247" s="150"/>
      <c r="P247" s="150"/>
      <c r="Q247" s="150"/>
      <c r="R247" s="150"/>
      <c r="S247" s="150"/>
      <c r="T247" s="150"/>
      <c r="U247" s="150"/>
      <c r="V247" s="150"/>
      <c r="W247" s="150"/>
      <c r="X247" s="150"/>
      <c r="Y247" s="150"/>
      <c r="Z247" s="150"/>
      <c r="AA247" s="150"/>
      <c r="AB247" s="150"/>
      <c r="AC247" s="150"/>
      <c r="AD247" s="150"/>
      <c r="AE247" s="150"/>
      <c r="AF247" s="150"/>
      <c r="AG247" s="150"/>
      <c r="AH247" s="150"/>
      <c r="AI247" s="150"/>
      <c r="AJ247" s="150"/>
      <c r="AK247" s="150"/>
      <c r="AL247" s="150"/>
      <c r="AM247" s="150"/>
      <c r="AN247" s="150"/>
      <c r="AO247" s="150"/>
      <c r="AP247" s="150"/>
      <c r="AQ247" s="150"/>
      <c r="AR247" s="150"/>
      <c r="AS247" s="150"/>
      <c r="AT247" s="150"/>
      <c r="AU247" s="150"/>
      <c r="AV247" s="150"/>
      <c r="BA247" s="150"/>
      <c r="BB247" s="151"/>
      <c r="BC247" s="151"/>
      <c r="BD247" s="152"/>
    </row>
    <row r="248" spans="5:56" ht="15.75" customHeight="1" x14ac:dyDescent="0.2">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c r="AA248" s="150"/>
      <c r="AB248" s="150"/>
      <c r="AC248" s="150"/>
      <c r="AD248" s="150"/>
      <c r="AE248" s="150"/>
      <c r="AF248" s="150"/>
      <c r="AG248" s="150"/>
      <c r="AH248" s="150"/>
      <c r="AI248" s="150"/>
      <c r="AJ248" s="150"/>
      <c r="AK248" s="150"/>
      <c r="AL248" s="150"/>
      <c r="AM248" s="150"/>
      <c r="AN248" s="150"/>
      <c r="AO248" s="150"/>
      <c r="AP248" s="150"/>
      <c r="AQ248" s="150"/>
      <c r="AR248" s="150"/>
      <c r="AS248" s="150"/>
      <c r="AT248" s="150"/>
      <c r="AU248" s="150"/>
      <c r="AV248" s="150"/>
      <c r="BA248" s="150"/>
      <c r="BB248" s="151"/>
      <c r="BC248" s="151"/>
      <c r="BD248" s="152"/>
    </row>
    <row r="249" spans="5:56" ht="15.75" customHeight="1" x14ac:dyDescent="0.2">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c r="AA249" s="150"/>
      <c r="AB249" s="150"/>
      <c r="AC249" s="150"/>
      <c r="AD249" s="150"/>
      <c r="AE249" s="150"/>
      <c r="AF249" s="150"/>
      <c r="AG249" s="150"/>
      <c r="AH249" s="150"/>
      <c r="AI249" s="150"/>
      <c r="AJ249" s="150"/>
      <c r="AK249" s="150"/>
      <c r="AL249" s="150"/>
      <c r="AM249" s="150"/>
      <c r="AN249" s="150"/>
      <c r="AO249" s="150"/>
      <c r="AP249" s="150"/>
      <c r="AQ249" s="150"/>
      <c r="AR249" s="150"/>
      <c r="AS249" s="150"/>
      <c r="AT249" s="150"/>
      <c r="AU249" s="150"/>
      <c r="AV249" s="150"/>
      <c r="BA249" s="150"/>
      <c r="BB249" s="151"/>
      <c r="BC249" s="151"/>
      <c r="BD249" s="152"/>
    </row>
    <row r="250" spans="5:56" ht="15.75" customHeight="1" x14ac:dyDescent="0.2">
      <c r="E250" s="150"/>
      <c r="F250" s="150"/>
      <c r="G250" s="150"/>
      <c r="H250" s="150"/>
      <c r="I250" s="150"/>
      <c r="J250" s="150"/>
      <c r="K250" s="150"/>
      <c r="L250" s="150"/>
      <c r="M250" s="150"/>
      <c r="N250" s="150"/>
      <c r="O250" s="150"/>
      <c r="P250" s="150"/>
      <c r="Q250" s="150"/>
      <c r="R250" s="150"/>
      <c r="S250" s="150"/>
      <c r="T250" s="150"/>
      <c r="U250" s="150"/>
      <c r="V250" s="150"/>
      <c r="W250" s="150"/>
      <c r="X250" s="150"/>
      <c r="Y250" s="150"/>
      <c r="Z250" s="150"/>
      <c r="AA250" s="150"/>
      <c r="AB250" s="150"/>
      <c r="AC250" s="150"/>
      <c r="AD250" s="150"/>
      <c r="AE250" s="150"/>
      <c r="AF250" s="150"/>
      <c r="AG250" s="150"/>
      <c r="AH250" s="150"/>
      <c r="AI250" s="150"/>
      <c r="AJ250" s="150"/>
      <c r="AK250" s="150"/>
      <c r="AL250" s="150"/>
      <c r="AM250" s="150"/>
      <c r="AN250" s="150"/>
      <c r="AO250" s="150"/>
      <c r="AP250" s="150"/>
      <c r="AQ250" s="150"/>
      <c r="AR250" s="150"/>
      <c r="AS250" s="150"/>
      <c r="AT250" s="150"/>
      <c r="AU250" s="150"/>
      <c r="AV250" s="150"/>
      <c r="BA250" s="150"/>
      <c r="BB250" s="151"/>
      <c r="BC250" s="151"/>
      <c r="BD250" s="152"/>
    </row>
    <row r="251" spans="5:56" ht="15.75" customHeight="1" x14ac:dyDescent="0.2">
      <c r="E251" s="150"/>
      <c r="F251" s="150"/>
      <c r="G251" s="150"/>
      <c r="H251" s="150"/>
      <c r="I251" s="150"/>
      <c r="J251" s="150"/>
      <c r="K251" s="150"/>
      <c r="L251" s="150"/>
      <c r="M251" s="150"/>
      <c r="N251" s="150"/>
      <c r="O251" s="150"/>
      <c r="P251" s="150"/>
      <c r="Q251" s="150"/>
      <c r="R251" s="150"/>
      <c r="S251" s="150"/>
      <c r="T251" s="150"/>
      <c r="U251" s="150"/>
      <c r="V251" s="150"/>
      <c r="W251" s="150"/>
      <c r="X251" s="150"/>
      <c r="Y251" s="150"/>
      <c r="Z251" s="150"/>
      <c r="AA251" s="150"/>
      <c r="AB251" s="150"/>
      <c r="AC251" s="150"/>
      <c r="AD251" s="150"/>
      <c r="AE251" s="150"/>
      <c r="AF251" s="150"/>
      <c r="AG251" s="150"/>
      <c r="AH251" s="150"/>
      <c r="AI251" s="150"/>
      <c r="AJ251" s="150"/>
      <c r="AK251" s="150"/>
      <c r="AL251" s="150"/>
      <c r="AM251" s="150"/>
      <c r="AN251" s="150"/>
      <c r="AO251" s="150"/>
      <c r="AP251" s="150"/>
      <c r="AQ251" s="150"/>
      <c r="AR251" s="150"/>
      <c r="AS251" s="150"/>
      <c r="AT251" s="150"/>
      <c r="AU251" s="150"/>
      <c r="AV251" s="150"/>
      <c r="BA251" s="150"/>
      <c r="BB251" s="151"/>
      <c r="BC251" s="151"/>
      <c r="BD251" s="152"/>
    </row>
    <row r="252" spans="5:56" ht="15.75" customHeight="1" x14ac:dyDescent="0.2">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c r="AA252" s="150"/>
      <c r="AB252" s="150"/>
      <c r="AC252" s="150"/>
      <c r="AD252" s="150"/>
      <c r="AE252" s="150"/>
      <c r="AF252" s="150"/>
      <c r="AG252" s="150"/>
      <c r="AH252" s="150"/>
      <c r="AI252" s="150"/>
      <c r="AJ252" s="150"/>
      <c r="AK252" s="150"/>
      <c r="AL252" s="150"/>
      <c r="AM252" s="150"/>
      <c r="AN252" s="150"/>
      <c r="AO252" s="150"/>
      <c r="AP252" s="150"/>
      <c r="AQ252" s="150"/>
      <c r="AR252" s="150"/>
      <c r="AS252" s="150"/>
      <c r="AT252" s="150"/>
      <c r="AU252" s="150"/>
      <c r="AV252" s="150"/>
      <c r="BA252" s="150"/>
      <c r="BB252" s="151"/>
      <c r="BC252" s="151"/>
      <c r="BD252" s="152"/>
    </row>
    <row r="253" spans="5:56" ht="15.75" customHeight="1" x14ac:dyDescent="0.2">
      <c r="E253" s="150"/>
      <c r="F253" s="150"/>
      <c r="G253" s="150"/>
      <c r="H253" s="150"/>
      <c r="I253" s="150"/>
      <c r="J253" s="150"/>
      <c r="K253" s="150"/>
      <c r="L253" s="150"/>
      <c r="M253" s="150"/>
      <c r="N253" s="150"/>
      <c r="O253" s="150"/>
      <c r="P253" s="150"/>
      <c r="Q253" s="150"/>
      <c r="R253" s="150"/>
      <c r="S253" s="150"/>
      <c r="T253" s="150"/>
      <c r="U253" s="150"/>
      <c r="V253" s="150"/>
      <c r="W253" s="150"/>
      <c r="X253" s="150"/>
      <c r="Y253" s="150"/>
      <c r="Z253" s="150"/>
      <c r="AA253" s="150"/>
      <c r="AB253" s="150"/>
      <c r="AC253" s="150"/>
      <c r="AD253" s="150"/>
      <c r="AE253" s="150"/>
      <c r="AF253" s="150"/>
      <c r="AG253" s="150"/>
      <c r="AH253" s="150"/>
      <c r="AI253" s="150"/>
      <c r="AJ253" s="150"/>
      <c r="AK253" s="150"/>
      <c r="AL253" s="150"/>
      <c r="AM253" s="150"/>
      <c r="AN253" s="150"/>
      <c r="AO253" s="150"/>
      <c r="AP253" s="150"/>
      <c r="AQ253" s="150"/>
      <c r="AR253" s="150"/>
      <c r="AS253" s="150"/>
      <c r="AT253" s="150"/>
      <c r="AU253" s="150"/>
      <c r="AV253" s="150"/>
      <c r="BA253" s="150"/>
      <c r="BB253" s="151"/>
      <c r="BC253" s="151"/>
      <c r="BD253" s="152"/>
    </row>
    <row r="254" spans="5:56" ht="15.75" customHeight="1" x14ac:dyDescent="0.2">
      <c r="E254" s="150"/>
      <c r="F254" s="150"/>
      <c r="G254" s="150"/>
      <c r="H254" s="150"/>
      <c r="I254" s="150"/>
      <c r="J254" s="150"/>
      <c r="K254" s="150"/>
      <c r="L254" s="150"/>
      <c r="M254" s="150"/>
      <c r="N254" s="150"/>
      <c r="O254" s="150"/>
      <c r="P254" s="150"/>
      <c r="Q254" s="150"/>
      <c r="R254" s="150"/>
      <c r="S254" s="150"/>
      <c r="T254" s="150"/>
      <c r="U254" s="150"/>
      <c r="V254" s="150"/>
      <c r="W254" s="150"/>
      <c r="X254" s="150"/>
      <c r="Y254" s="150"/>
      <c r="Z254" s="150"/>
      <c r="AA254" s="150"/>
      <c r="AB254" s="150"/>
      <c r="AC254" s="150"/>
      <c r="AD254" s="150"/>
      <c r="AE254" s="150"/>
      <c r="AF254" s="150"/>
      <c r="AG254" s="150"/>
      <c r="AH254" s="150"/>
      <c r="AI254" s="150"/>
      <c r="AJ254" s="150"/>
      <c r="AK254" s="150"/>
      <c r="AL254" s="150"/>
      <c r="AM254" s="150"/>
      <c r="AN254" s="150"/>
      <c r="AO254" s="150"/>
      <c r="AP254" s="150"/>
      <c r="AQ254" s="150"/>
      <c r="AR254" s="150"/>
      <c r="AS254" s="150"/>
      <c r="AT254" s="150"/>
      <c r="AU254" s="150"/>
      <c r="AV254" s="150"/>
      <c r="BA254" s="150"/>
      <c r="BB254" s="151"/>
      <c r="BC254" s="151"/>
      <c r="BD254" s="152"/>
    </row>
    <row r="255" spans="5:56" ht="15.75" customHeight="1" x14ac:dyDescent="0.2">
      <c r="E255" s="150"/>
      <c r="F255" s="150"/>
      <c r="G255" s="150"/>
      <c r="H255" s="150"/>
      <c r="I255" s="150"/>
      <c r="J255" s="150"/>
      <c r="K255" s="150"/>
      <c r="L255" s="150"/>
      <c r="M255" s="150"/>
      <c r="N255" s="150"/>
      <c r="O255" s="150"/>
      <c r="P255" s="150"/>
      <c r="Q255" s="150"/>
      <c r="R255" s="150"/>
      <c r="S255" s="150"/>
      <c r="T255" s="150"/>
      <c r="U255" s="150"/>
      <c r="V255" s="150"/>
      <c r="W255" s="150"/>
      <c r="X255" s="150"/>
      <c r="Y255" s="150"/>
      <c r="Z255" s="150"/>
      <c r="AA255" s="150"/>
      <c r="AB255" s="150"/>
      <c r="AC255" s="150"/>
      <c r="AD255" s="150"/>
      <c r="AE255" s="150"/>
      <c r="AF255" s="150"/>
      <c r="AG255" s="150"/>
      <c r="AH255" s="150"/>
      <c r="AI255" s="150"/>
      <c r="AJ255" s="150"/>
      <c r="AK255" s="150"/>
      <c r="AL255" s="150"/>
      <c r="AM255" s="150"/>
      <c r="AN255" s="150"/>
      <c r="AO255" s="150"/>
      <c r="AP255" s="150"/>
      <c r="AQ255" s="150"/>
      <c r="AR255" s="150"/>
      <c r="AS255" s="150"/>
      <c r="AT255" s="150"/>
      <c r="AU255" s="150"/>
      <c r="AV255" s="150"/>
      <c r="BA255" s="150"/>
      <c r="BB255" s="151"/>
      <c r="BC255" s="151"/>
      <c r="BD255" s="152"/>
    </row>
    <row r="256" spans="5:56" ht="15.75" customHeight="1" x14ac:dyDescent="0.2">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c r="AA256" s="150"/>
      <c r="AB256" s="150"/>
      <c r="AC256" s="150"/>
      <c r="AD256" s="150"/>
      <c r="AE256" s="150"/>
      <c r="AF256" s="150"/>
      <c r="AG256" s="150"/>
      <c r="AH256" s="150"/>
      <c r="AI256" s="150"/>
      <c r="AJ256" s="150"/>
      <c r="AK256" s="150"/>
      <c r="AL256" s="150"/>
      <c r="AM256" s="150"/>
      <c r="AN256" s="150"/>
      <c r="AO256" s="150"/>
      <c r="AP256" s="150"/>
      <c r="AQ256" s="150"/>
      <c r="AR256" s="150"/>
      <c r="AS256" s="150"/>
      <c r="AT256" s="150"/>
      <c r="AU256" s="150"/>
      <c r="AV256" s="150"/>
      <c r="BA256" s="150"/>
      <c r="BB256" s="151"/>
      <c r="BC256" s="151"/>
      <c r="BD256" s="152"/>
    </row>
    <row r="257" spans="5:56" ht="15.75" customHeight="1" x14ac:dyDescent="0.2">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c r="AA257" s="150"/>
      <c r="AB257" s="150"/>
      <c r="AC257" s="150"/>
      <c r="AD257" s="150"/>
      <c r="AE257" s="150"/>
      <c r="AF257" s="150"/>
      <c r="AG257" s="150"/>
      <c r="AH257" s="150"/>
      <c r="AI257" s="150"/>
      <c r="AJ257" s="150"/>
      <c r="AK257" s="150"/>
      <c r="AL257" s="150"/>
      <c r="AM257" s="150"/>
      <c r="AN257" s="150"/>
      <c r="AO257" s="150"/>
      <c r="AP257" s="150"/>
      <c r="AQ257" s="150"/>
      <c r="AR257" s="150"/>
      <c r="AS257" s="150"/>
      <c r="AT257" s="150"/>
      <c r="AU257" s="150"/>
      <c r="AV257" s="150"/>
      <c r="BA257" s="150"/>
      <c r="BB257" s="151"/>
      <c r="BC257" s="151"/>
      <c r="BD257" s="152"/>
    </row>
    <row r="258" spans="5:56" ht="15.75" customHeight="1" x14ac:dyDescent="0.2">
      <c r="E258" s="150"/>
      <c r="F258" s="150"/>
      <c r="G258" s="150"/>
      <c r="H258" s="150"/>
      <c r="I258" s="150"/>
      <c r="J258" s="150"/>
      <c r="K258" s="150"/>
      <c r="L258" s="150"/>
      <c r="M258" s="150"/>
      <c r="N258" s="150"/>
      <c r="O258" s="150"/>
      <c r="P258" s="150"/>
      <c r="Q258" s="150"/>
      <c r="R258" s="150"/>
      <c r="S258" s="150"/>
      <c r="T258" s="150"/>
      <c r="U258" s="150"/>
      <c r="V258" s="150"/>
      <c r="W258" s="150"/>
      <c r="X258" s="150"/>
      <c r="Y258" s="150"/>
      <c r="Z258" s="150"/>
      <c r="AA258" s="150"/>
      <c r="AB258" s="150"/>
      <c r="AC258" s="150"/>
      <c r="AD258" s="150"/>
      <c r="AE258" s="150"/>
      <c r="AF258" s="150"/>
      <c r="AG258" s="150"/>
      <c r="AH258" s="150"/>
      <c r="AI258" s="150"/>
      <c r="AJ258" s="150"/>
      <c r="AK258" s="150"/>
      <c r="AL258" s="150"/>
      <c r="AM258" s="150"/>
      <c r="AN258" s="150"/>
      <c r="AO258" s="150"/>
      <c r="AP258" s="150"/>
      <c r="AQ258" s="150"/>
      <c r="AR258" s="150"/>
      <c r="AS258" s="150"/>
      <c r="AT258" s="150"/>
      <c r="AU258" s="150"/>
      <c r="AV258" s="150"/>
      <c r="BA258" s="150"/>
      <c r="BB258" s="151"/>
      <c r="BC258" s="151"/>
      <c r="BD258" s="152"/>
    </row>
    <row r="259" spans="5:56" ht="15.75" customHeight="1" x14ac:dyDescent="0.2">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c r="AA259" s="150"/>
      <c r="AB259" s="150"/>
      <c r="AC259" s="150"/>
      <c r="AD259" s="150"/>
      <c r="AE259" s="150"/>
      <c r="AF259" s="150"/>
      <c r="AG259" s="150"/>
      <c r="AH259" s="150"/>
      <c r="AI259" s="150"/>
      <c r="AJ259" s="150"/>
      <c r="AK259" s="150"/>
      <c r="AL259" s="150"/>
      <c r="AM259" s="150"/>
      <c r="AN259" s="150"/>
      <c r="AO259" s="150"/>
      <c r="AP259" s="150"/>
      <c r="AQ259" s="150"/>
      <c r="AR259" s="150"/>
      <c r="AS259" s="150"/>
      <c r="AT259" s="150"/>
      <c r="AU259" s="150"/>
      <c r="AV259" s="150"/>
      <c r="BA259" s="150"/>
      <c r="BB259" s="151"/>
      <c r="BC259" s="151"/>
      <c r="BD259" s="152"/>
    </row>
    <row r="260" spans="5:56" ht="15.75" customHeight="1" x14ac:dyDescent="0.2">
      <c r="E260" s="150"/>
      <c r="F260" s="150"/>
      <c r="G260" s="150"/>
      <c r="H260" s="150"/>
      <c r="I260" s="150"/>
      <c r="J260" s="150"/>
      <c r="K260" s="150"/>
      <c r="L260" s="150"/>
      <c r="M260" s="150"/>
      <c r="N260" s="150"/>
      <c r="O260" s="150"/>
      <c r="P260" s="150"/>
      <c r="Q260" s="150"/>
      <c r="R260" s="150"/>
      <c r="S260" s="150"/>
      <c r="T260" s="150"/>
      <c r="U260" s="150"/>
      <c r="V260" s="150"/>
      <c r="W260" s="150"/>
      <c r="X260" s="150"/>
      <c r="Y260" s="150"/>
      <c r="Z260" s="150"/>
      <c r="AA260" s="150"/>
      <c r="AB260" s="150"/>
      <c r="AC260" s="150"/>
      <c r="AD260" s="150"/>
      <c r="AE260" s="150"/>
      <c r="AF260" s="150"/>
      <c r="AG260" s="150"/>
      <c r="AH260" s="150"/>
      <c r="AI260" s="150"/>
      <c r="AJ260" s="150"/>
      <c r="AK260" s="150"/>
      <c r="AL260" s="150"/>
      <c r="AM260" s="150"/>
      <c r="AN260" s="150"/>
      <c r="AO260" s="150"/>
      <c r="AP260" s="150"/>
      <c r="AQ260" s="150"/>
      <c r="AR260" s="150"/>
      <c r="AS260" s="150"/>
      <c r="AT260" s="150"/>
      <c r="AU260" s="150"/>
      <c r="AV260" s="150"/>
      <c r="BA260" s="150"/>
      <c r="BB260" s="151"/>
      <c r="BC260" s="151"/>
      <c r="BD260" s="152"/>
    </row>
    <row r="261" spans="5:56" ht="15.75" customHeight="1" x14ac:dyDescent="0.2">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c r="AA261" s="150"/>
      <c r="AB261" s="150"/>
      <c r="AC261" s="150"/>
      <c r="AD261" s="150"/>
      <c r="AE261" s="150"/>
      <c r="AF261" s="150"/>
      <c r="AG261" s="150"/>
      <c r="AH261" s="150"/>
      <c r="AI261" s="150"/>
      <c r="AJ261" s="150"/>
      <c r="AK261" s="150"/>
      <c r="AL261" s="150"/>
      <c r="AM261" s="150"/>
      <c r="AN261" s="150"/>
      <c r="AO261" s="150"/>
      <c r="AP261" s="150"/>
      <c r="AQ261" s="150"/>
      <c r="AR261" s="150"/>
      <c r="AS261" s="150"/>
      <c r="AT261" s="150"/>
      <c r="AU261" s="150"/>
      <c r="AV261" s="150"/>
      <c r="BA261" s="150"/>
      <c r="BB261" s="151"/>
      <c r="BC261" s="151"/>
      <c r="BD261" s="152"/>
    </row>
    <row r="262" spans="5:56" ht="15.75" customHeight="1" x14ac:dyDescent="0.2">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c r="AA262" s="150"/>
      <c r="AB262" s="150"/>
      <c r="AC262" s="150"/>
      <c r="AD262" s="150"/>
      <c r="AE262" s="150"/>
      <c r="AF262" s="150"/>
      <c r="AG262" s="150"/>
      <c r="AH262" s="150"/>
      <c r="AI262" s="150"/>
      <c r="AJ262" s="150"/>
      <c r="AK262" s="150"/>
      <c r="AL262" s="150"/>
      <c r="AM262" s="150"/>
      <c r="AN262" s="150"/>
      <c r="AO262" s="150"/>
      <c r="AP262" s="150"/>
      <c r="AQ262" s="150"/>
      <c r="AR262" s="150"/>
      <c r="AS262" s="150"/>
      <c r="AT262" s="150"/>
      <c r="AU262" s="150"/>
      <c r="AV262" s="150"/>
      <c r="BA262" s="150"/>
      <c r="BB262" s="151"/>
      <c r="BC262" s="151"/>
      <c r="BD262" s="152"/>
    </row>
    <row r="263" spans="5:56" ht="15.75" customHeight="1" x14ac:dyDescent="0.2">
      <c r="E263" s="150"/>
      <c r="F263" s="150"/>
      <c r="G263" s="150"/>
      <c r="H263" s="150"/>
      <c r="I263" s="150"/>
      <c r="J263" s="150"/>
      <c r="K263" s="150"/>
      <c r="L263" s="150"/>
      <c r="M263" s="150"/>
      <c r="N263" s="150"/>
      <c r="O263" s="150"/>
      <c r="P263" s="150"/>
      <c r="Q263" s="150"/>
      <c r="R263" s="150"/>
      <c r="S263" s="150"/>
      <c r="T263" s="150"/>
      <c r="U263" s="150"/>
      <c r="V263" s="150"/>
      <c r="W263" s="150"/>
      <c r="X263" s="150"/>
      <c r="Y263" s="150"/>
      <c r="Z263" s="150"/>
      <c r="AA263" s="150"/>
      <c r="AB263" s="150"/>
      <c r="AC263" s="150"/>
      <c r="AD263" s="150"/>
      <c r="AE263" s="150"/>
      <c r="AF263" s="150"/>
      <c r="AG263" s="150"/>
      <c r="AH263" s="150"/>
      <c r="AI263" s="150"/>
      <c r="AJ263" s="150"/>
      <c r="AK263" s="150"/>
      <c r="AL263" s="150"/>
      <c r="AM263" s="150"/>
      <c r="AN263" s="150"/>
      <c r="AO263" s="150"/>
      <c r="AP263" s="150"/>
      <c r="AQ263" s="150"/>
      <c r="AR263" s="150"/>
      <c r="AS263" s="150"/>
      <c r="AT263" s="150"/>
      <c r="AU263" s="150"/>
      <c r="AV263" s="150"/>
      <c r="BA263" s="150"/>
      <c r="BB263" s="151"/>
      <c r="BC263" s="151"/>
      <c r="BD263" s="152"/>
    </row>
    <row r="264" spans="5:56" ht="15.75" customHeight="1" x14ac:dyDescent="0.2">
      <c r="E264" s="150"/>
      <c r="F264" s="150"/>
      <c r="G264" s="150"/>
      <c r="H264" s="150"/>
      <c r="I264" s="150"/>
      <c r="J264" s="150"/>
      <c r="K264" s="150"/>
      <c r="L264" s="150"/>
      <c r="M264" s="150"/>
      <c r="N264" s="150"/>
      <c r="O264" s="150"/>
      <c r="P264" s="150"/>
      <c r="Q264" s="150"/>
      <c r="R264" s="150"/>
      <c r="S264" s="150"/>
      <c r="T264" s="150"/>
      <c r="U264" s="150"/>
      <c r="V264" s="150"/>
      <c r="W264" s="150"/>
      <c r="X264" s="150"/>
      <c r="Y264" s="150"/>
      <c r="Z264" s="150"/>
      <c r="AA264" s="150"/>
      <c r="AB264" s="150"/>
      <c r="AC264" s="150"/>
      <c r="AD264" s="150"/>
      <c r="AE264" s="150"/>
      <c r="AF264" s="150"/>
      <c r="AG264" s="150"/>
      <c r="AH264" s="150"/>
      <c r="AI264" s="150"/>
      <c r="AJ264" s="150"/>
      <c r="AK264" s="150"/>
      <c r="AL264" s="150"/>
      <c r="AM264" s="150"/>
      <c r="AN264" s="150"/>
      <c r="AO264" s="150"/>
      <c r="AP264" s="150"/>
      <c r="AQ264" s="150"/>
      <c r="AR264" s="150"/>
      <c r="AS264" s="150"/>
      <c r="AT264" s="150"/>
      <c r="AU264" s="150"/>
      <c r="AV264" s="150"/>
      <c r="BA264" s="150"/>
      <c r="BB264" s="151"/>
      <c r="BC264" s="151"/>
      <c r="BD264" s="152"/>
    </row>
    <row r="265" spans="5:56" ht="15.75" customHeight="1" x14ac:dyDescent="0.2">
      <c r="E265" s="150"/>
      <c r="F265" s="150"/>
      <c r="G265" s="150"/>
      <c r="H265" s="150"/>
      <c r="I265" s="150"/>
      <c r="J265" s="150"/>
      <c r="K265" s="150"/>
      <c r="L265" s="150"/>
      <c r="M265" s="150"/>
      <c r="N265" s="150"/>
      <c r="O265" s="150"/>
      <c r="P265" s="150"/>
      <c r="Q265" s="150"/>
      <c r="R265" s="150"/>
      <c r="S265" s="150"/>
      <c r="T265" s="150"/>
      <c r="U265" s="150"/>
      <c r="V265" s="150"/>
      <c r="W265" s="150"/>
      <c r="X265" s="150"/>
      <c r="Y265" s="150"/>
      <c r="Z265" s="150"/>
      <c r="AA265" s="150"/>
      <c r="AB265" s="150"/>
      <c r="AC265" s="150"/>
      <c r="AD265" s="150"/>
      <c r="AE265" s="150"/>
      <c r="AF265" s="150"/>
      <c r="AG265" s="150"/>
      <c r="AH265" s="150"/>
      <c r="AI265" s="150"/>
      <c r="AJ265" s="150"/>
      <c r="AK265" s="150"/>
      <c r="AL265" s="150"/>
      <c r="AM265" s="150"/>
      <c r="AN265" s="150"/>
      <c r="AO265" s="150"/>
      <c r="AP265" s="150"/>
      <c r="AQ265" s="150"/>
      <c r="AR265" s="150"/>
      <c r="AS265" s="150"/>
      <c r="AT265" s="150"/>
      <c r="AU265" s="150"/>
      <c r="AV265" s="150"/>
      <c r="BA265" s="150"/>
      <c r="BB265" s="151"/>
      <c r="BC265" s="151"/>
      <c r="BD265" s="152"/>
    </row>
    <row r="266" spans="5:56" ht="15.75" customHeight="1" x14ac:dyDescent="0.2">
      <c r="E266" s="150"/>
      <c r="F266" s="150"/>
      <c r="G266" s="150"/>
      <c r="H266" s="150"/>
      <c r="I266" s="150"/>
      <c r="J266" s="150"/>
      <c r="K266" s="150"/>
      <c r="L266" s="150"/>
      <c r="M266" s="150"/>
      <c r="N266" s="150"/>
      <c r="O266" s="150"/>
      <c r="P266" s="150"/>
      <c r="Q266" s="150"/>
      <c r="R266" s="150"/>
      <c r="S266" s="150"/>
      <c r="T266" s="150"/>
      <c r="U266" s="150"/>
      <c r="V266" s="150"/>
      <c r="W266" s="150"/>
      <c r="X266" s="150"/>
      <c r="Y266" s="150"/>
      <c r="Z266" s="150"/>
      <c r="AA266" s="150"/>
      <c r="AB266" s="150"/>
      <c r="AC266" s="150"/>
      <c r="AD266" s="150"/>
      <c r="AE266" s="150"/>
      <c r="AF266" s="150"/>
      <c r="AG266" s="150"/>
      <c r="AH266" s="150"/>
      <c r="AI266" s="150"/>
      <c r="AJ266" s="150"/>
      <c r="AK266" s="150"/>
      <c r="AL266" s="150"/>
      <c r="AM266" s="150"/>
      <c r="AN266" s="150"/>
      <c r="AO266" s="150"/>
      <c r="AP266" s="150"/>
      <c r="AQ266" s="150"/>
      <c r="AR266" s="150"/>
      <c r="AS266" s="150"/>
      <c r="AT266" s="150"/>
      <c r="AU266" s="150"/>
      <c r="AV266" s="150"/>
      <c r="BA266" s="150"/>
      <c r="BB266" s="151"/>
      <c r="BC266" s="151"/>
      <c r="BD266" s="152"/>
    </row>
    <row r="267" spans="5:56" ht="15.75" customHeight="1" x14ac:dyDescent="0.2">
      <c r="E267" s="150"/>
      <c r="F267" s="150"/>
      <c r="G267" s="150"/>
      <c r="H267" s="150"/>
      <c r="I267" s="150"/>
      <c r="J267" s="150"/>
      <c r="K267" s="150"/>
      <c r="L267" s="150"/>
      <c r="M267" s="150"/>
      <c r="N267" s="150"/>
      <c r="O267" s="150"/>
      <c r="P267" s="150"/>
      <c r="Q267" s="150"/>
      <c r="R267" s="150"/>
      <c r="S267" s="150"/>
      <c r="T267" s="150"/>
      <c r="U267" s="150"/>
      <c r="V267" s="150"/>
      <c r="W267" s="150"/>
      <c r="X267" s="150"/>
      <c r="Y267" s="150"/>
      <c r="Z267" s="150"/>
      <c r="AA267" s="150"/>
      <c r="AB267" s="150"/>
      <c r="AC267" s="150"/>
      <c r="AD267" s="150"/>
      <c r="AE267" s="150"/>
      <c r="AF267" s="150"/>
      <c r="AG267" s="150"/>
      <c r="AH267" s="150"/>
      <c r="AI267" s="150"/>
      <c r="AJ267" s="150"/>
      <c r="AK267" s="150"/>
      <c r="AL267" s="150"/>
      <c r="AM267" s="150"/>
      <c r="AN267" s="150"/>
      <c r="AO267" s="150"/>
      <c r="AP267" s="150"/>
      <c r="AQ267" s="150"/>
      <c r="AR267" s="150"/>
      <c r="AS267" s="150"/>
      <c r="AT267" s="150"/>
      <c r="AU267" s="150"/>
      <c r="AV267" s="150"/>
      <c r="BA267" s="150"/>
      <c r="BB267" s="151"/>
      <c r="BC267" s="151"/>
      <c r="BD267" s="152"/>
    </row>
    <row r="268" spans="5:56" ht="15.75" customHeight="1" x14ac:dyDescent="0.2">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c r="AA268" s="150"/>
      <c r="AB268" s="150"/>
      <c r="AC268" s="150"/>
      <c r="AD268" s="150"/>
      <c r="AE268" s="150"/>
      <c r="AF268" s="150"/>
      <c r="AG268" s="150"/>
      <c r="AH268" s="150"/>
      <c r="AI268" s="150"/>
      <c r="AJ268" s="150"/>
      <c r="AK268" s="150"/>
      <c r="AL268" s="150"/>
      <c r="AM268" s="150"/>
      <c r="AN268" s="150"/>
      <c r="AO268" s="150"/>
      <c r="AP268" s="150"/>
      <c r="AQ268" s="150"/>
      <c r="AR268" s="150"/>
      <c r="AS268" s="150"/>
      <c r="AT268" s="150"/>
      <c r="AU268" s="150"/>
      <c r="AV268" s="150"/>
      <c r="BA268" s="150"/>
      <c r="BB268" s="151"/>
      <c r="BC268" s="151"/>
      <c r="BD268" s="152"/>
    </row>
    <row r="269" spans="5:56" ht="15.75" customHeight="1" x14ac:dyDescent="0.2">
      <c r="E269" s="150"/>
      <c r="F269" s="150"/>
      <c r="G269" s="150"/>
      <c r="H269" s="150"/>
      <c r="I269" s="150"/>
      <c r="J269" s="150"/>
      <c r="K269" s="150"/>
      <c r="L269" s="150"/>
      <c r="M269" s="150"/>
      <c r="N269" s="150"/>
      <c r="O269" s="150"/>
      <c r="P269" s="150"/>
      <c r="Q269" s="150"/>
      <c r="R269" s="150"/>
      <c r="S269" s="150"/>
      <c r="T269" s="150"/>
      <c r="U269" s="150"/>
      <c r="V269" s="150"/>
      <c r="W269" s="150"/>
      <c r="X269" s="150"/>
      <c r="Y269" s="150"/>
      <c r="Z269" s="150"/>
      <c r="AA269" s="150"/>
      <c r="AB269" s="150"/>
      <c r="AC269" s="150"/>
      <c r="AD269" s="150"/>
      <c r="AE269" s="150"/>
      <c r="AF269" s="150"/>
      <c r="AG269" s="150"/>
      <c r="AH269" s="150"/>
      <c r="AI269" s="150"/>
      <c r="AJ269" s="150"/>
      <c r="AK269" s="150"/>
      <c r="AL269" s="150"/>
      <c r="AM269" s="150"/>
      <c r="AN269" s="150"/>
      <c r="AO269" s="150"/>
      <c r="AP269" s="150"/>
      <c r="AQ269" s="150"/>
      <c r="AR269" s="150"/>
      <c r="AS269" s="150"/>
      <c r="AT269" s="150"/>
      <c r="AU269" s="150"/>
      <c r="AV269" s="150"/>
      <c r="BA269" s="150"/>
      <c r="BB269" s="151"/>
      <c r="BC269" s="151"/>
      <c r="BD269" s="152"/>
    </row>
    <row r="270" spans="5:56" ht="15.75" customHeight="1" x14ac:dyDescent="0.2">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c r="AA270" s="150"/>
      <c r="AB270" s="150"/>
      <c r="AC270" s="150"/>
      <c r="AD270" s="150"/>
      <c r="AE270" s="150"/>
      <c r="AF270" s="150"/>
      <c r="AG270" s="150"/>
      <c r="AH270" s="150"/>
      <c r="AI270" s="150"/>
      <c r="AJ270" s="150"/>
      <c r="AK270" s="150"/>
      <c r="AL270" s="150"/>
      <c r="AM270" s="150"/>
      <c r="AN270" s="150"/>
      <c r="AO270" s="150"/>
      <c r="AP270" s="150"/>
      <c r="AQ270" s="150"/>
      <c r="AR270" s="150"/>
      <c r="AS270" s="150"/>
      <c r="AT270" s="150"/>
      <c r="AU270" s="150"/>
      <c r="AV270" s="150"/>
      <c r="BA270" s="150"/>
      <c r="BB270" s="151"/>
      <c r="BC270" s="151"/>
      <c r="BD270" s="152"/>
    </row>
    <row r="271" spans="5:56" ht="15.75" customHeight="1" x14ac:dyDescent="0.2">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c r="AA271" s="150"/>
      <c r="AB271" s="150"/>
      <c r="AC271" s="150"/>
      <c r="AD271" s="150"/>
      <c r="AE271" s="150"/>
      <c r="AF271" s="150"/>
      <c r="AG271" s="150"/>
      <c r="AH271" s="150"/>
      <c r="AI271" s="150"/>
      <c r="AJ271" s="150"/>
      <c r="AK271" s="150"/>
      <c r="AL271" s="150"/>
      <c r="AM271" s="150"/>
      <c r="AN271" s="150"/>
      <c r="AO271" s="150"/>
      <c r="AP271" s="150"/>
      <c r="AQ271" s="150"/>
      <c r="AR271" s="150"/>
      <c r="AS271" s="150"/>
      <c r="AT271" s="150"/>
      <c r="AU271" s="150"/>
      <c r="AV271" s="150"/>
      <c r="BA271" s="150"/>
      <c r="BB271" s="151"/>
      <c r="BC271" s="151"/>
      <c r="BD271" s="152"/>
    </row>
    <row r="272" spans="5:56" ht="15.75" customHeight="1" x14ac:dyDescent="0.2">
      <c r="E272" s="150"/>
      <c r="F272" s="150"/>
      <c r="G272" s="150"/>
      <c r="H272" s="150"/>
      <c r="I272" s="150"/>
      <c r="J272" s="150"/>
      <c r="K272" s="150"/>
      <c r="L272" s="150"/>
      <c r="M272" s="150"/>
      <c r="N272" s="150"/>
      <c r="O272" s="150"/>
      <c r="P272" s="150"/>
      <c r="Q272" s="150"/>
      <c r="R272" s="150"/>
      <c r="S272" s="150"/>
      <c r="T272" s="150"/>
      <c r="U272" s="150"/>
      <c r="V272" s="150"/>
      <c r="W272" s="150"/>
      <c r="X272" s="150"/>
      <c r="Y272" s="150"/>
      <c r="Z272" s="150"/>
      <c r="AA272" s="150"/>
      <c r="AB272" s="150"/>
      <c r="AC272" s="150"/>
      <c r="AD272" s="150"/>
      <c r="AE272" s="150"/>
      <c r="AF272" s="150"/>
      <c r="AG272" s="150"/>
      <c r="AH272" s="150"/>
      <c r="AI272" s="150"/>
      <c r="AJ272" s="150"/>
      <c r="AK272" s="150"/>
      <c r="AL272" s="150"/>
      <c r="AM272" s="150"/>
      <c r="AN272" s="150"/>
      <c r="AO272" s="150"/>
      <c r="AP272" s="150"/>
      <c r="AQ272" s="150"/>
      <c r="AR272" s="150"/>
      <c r="AS272" s="150"/>
      <c r="AT272" s="150"/>
      <c r="AU272" s="150"/>
      <c r="AV272" s="150"/>
      <c r="BA272" s="150"/>
      <c r="BB272" s="151"/>
      <c r="BC272" s="151"/>
      <c r="BD272" s="152"/>
    </row>
    <row r="273" spans="5:56" ht="15.75" customHeight="1" x14ac:dyDescent="0.2">
      <c r="E273" s="150"/>
      <c r="F273" s="150"/>
      <c r="G273" s="150"/>
      <c r="H273" s="150"/>
      <c r="I273" s="150"/>
      <c r="J273" s="150"/>
      <c r="K273" s="150"/>
      <c r="L273" s="150"/>
      <c r="M273" s="150"/>
      <c r="N273" s="150"/>
      <c r="O273" s="150"/>
      <c r="P273" s="150"/>
      <c r="Q273" s="150"/>
      <c r="R273" s="150"/>
      <c r="S273" s="150"/>
      <c r="T273" s="150"/>
      <c r="U273" s="150"/>
      <c r="V273" s="150"/>
      <c r="W273" s="150"/>
      <c r="X273" s="150"/>
      <c r="Y273" s="150"/>
      <c r="Z273" s="150"/>
      <c r="AA273" s="150"/>
      <c r="AB273" s="150"/>
      <c r="AC273" s="150"/>
      <c r="AD273" s="150"/>
      <c r="AE273" s="150"/>
      <c r="AF273" s="150"/>
      <c r="AG273" s="150"/>
      <c r="AH273" s="150"/>
      <c r="AI273" s="150"/>
      <c r="AJ273" s="150"/>
      <c r="AK273" s="150"/>
      <c r="AL273" s="150"/>
      <c r="AM273" s="150"/>
      <c r="AN273" s="150"/>
      <c r="AO273" s="150"/>
      <c r="AP273" s="150"/>
      <c r="AQ273" s="150"/>
      <c r="AR273" s="150"/>
      <c r="AS273" s="150"/>
      <c r="AT273" s="150"/>
      <c r="AU273" s="150"/>
      <c r="AV273" s="150"/>
      <c r="BA273" s="150"/>
      <c r="BB273" s="151"/>
      <c r="BC273" s="151"/>
      <c r="BD273" s="152"/>
    </row>
    <row r="274" spans="5:56" ht="15.75" customHeight="1" x14ac:dyDescent="0.2">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c r="AA274" s="150"/>
      <c r="AB274" s="150"/>
      <c r="AC274" s="150"/>
      <c r="AD274" s="150"/>
      <c r="AE274" s="150"/>
      <c r="AF274" s="150"/>
      <c r="AG274" s="150"/>
      <c r="AH274" s="150"/>
      <c r="AI274" s="150"/>
      <c r="AJ274" s="150"/>
      <c r="AK274" s="150"/>
      <c r="AL274" s="150"/>
      <c r="AM274" s="150"/>
      <c r="AN274" s="150"/>
      <c r="AO274" s="150"/>
      <c r="AP274" s="150"/>
      <c r="AQ274" s="150"/>
      <c r="AR274" s="150"/>
      <c r="AS274" s="150"/>
      <c r="AT274" s="150"/>
      <c r="AU274" s="150"/>
      <c r="AV274" s="150"/>
      <c r="BA274" s="150"/>
      <c r="BB274" s="151"/>
      <c r="BC274" s="151"/>
      <c r="BD274" s="152"/>
    </row>
    <row r="275" spans="5:56" ht="15.75" customHeight="1" x14ac:dyDescent="0.2">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c r="AA275" s="150"/>
      <c r="AB275" s="150"/>
      <c r="AC275" s="150"/>
      <c r="AD275" s="150"/>
      <c r="AE275" s="150"/>
      <c r="AF275" s="150"/>
      <c r="AG275" s="150"/>
      <c r="AH275" s="150"/>
      <c r="AI275" s="150"/>
      <c r="AJ275" s="150"/>
      <c r="AK275" s="150"/>
      <c r="AL275" s="150"/>
      <c r="AM275" s="150"/>
      <c r="AN275" s="150"/>
      <c r="AO275" s="150"/>
      <c r="AP275" s="150"/>
      <c r="AQ275" s="150"/>
      <c r="AR275" s="150"/>
      <c r="AS275" s="150"/>
      <c r="AT275" s="150"/>
      <c r="AU275" s="150"/>
      <c r="AV275" s="150"/>
      <c r="BA275" s="150"/>
      <c r="BB275" s="151"/>
      <c r="BC275" s="151"/>
      <c r="BD275" s="152"/>
    </row>
    <row r="276" spans="5:56" ht="15.75" customHeight="1" x14ac:dyDescent="0.2">
      <c r="E276" s="150"/>
      <c r="F276" s="150"/>
      <c r="G276" s="150"/>
      <c r="H276" s="150"/>
      <c r="I276" s="150"/>
      <c r="J276" s="150"/>
      <c r="K276" s="150"/>
      <c r="L276" s="150"/>
      <c r="M276" s="150"/>
      <c r="N276" s="150"/>
      <c r="O276" s="150"/>
      <c r="P276" s="150"/>
      <c r="Q276" s="150"/>
      <c r="R276" s="150"/>
      <c r="S276" s="150"/>
      <c r="T276" s="150"/>
      <c r="U276" s="150"/>
      <c r="V276" s="150"/>
      <c r="W276" s="150"/>
      <c r="X276" s="150"/>
      <c r="Y276" s="150"/>
      <c r="Z276" s="150"/>
      <c r="AA276" s="150"/>
      <c r="AB276" s="150"/>
      <c r="AC276" s="150"/>
      <c r="AD276" s="150"/>
      <c r="AE276" s="150"/>
      <c r="AF276" s="150"/>
      <c r="AG276" s="150"/>
      <c r="AH276" s="150"/>
      <c r="AI276" s="150"/>
      <c r="AJ276" s="150"/>
      <c r="AK276" s="150"/>
      <c r="AL276" s="150"/>
      <c r="AM276" s="150"/>
      <c r="AN276" s="150"/>
      <c r="AO276" s="150"/>
      <c r="AP276" s="150"/>
      <c r="AQ276" s="150"/>
      <c r="AR276" s="150"/>
      <c r="AS276" s="150"/>
      <c r="AT276" s="150"/>
      <c r="AU276" s="150"/>
      <c r="AV276" s="150"/>
      <c r="BA276" s="150"/>
      <c r="BB276" s="151"/>
      <c r="BC276" s="151"/>
      <c r="BD276" s="152"/>
    </row>
    <row r="277" spans="5:56" ht="15.75" customHeight="1" x14ac:dyDescent="0.2">
      <c r="E277" s="150"/>
      <c r="F277" s="150"/>
      <c r="G277" s="150"/>
      <c r="H277" s="150"/>
      <c r="I277" s="150"/>
      <c r="J277" s="150"/>
      <c r="K277" s="150"/>
      <c r="L277" s="150"/>
      <c r="M277" s="150"/>
      <c r="N277" s="150"/>
      <c r="O277" s="150"/>
      <c r="P277" s="150"/>
      <c r="Q277" s="150"/>
      <c r="R277" s="150"/>
      <c r="S277" s="150"/>
      <c r="T277" s="150"/>
      <c r="U277" s="150"/>
      <c r="V277" s="150"/>
      <c r="W277" s="150"/>
      <c r="X277" s="150"/>
      <c r="Y277" s="150"/>
      <c r="Z277" s="150"/>
      <c r="AA277" s="150"/>
      <c r="AB277" s="150"/>
      <c r="AC277" s="150"/>
      <c r="AD277" s="150"/>
      <c r="AE277" s="150"/>
      <c r="AF277" s="150"/>
      <c r="AG277" s="150"/>
      <c r="AH277" s="150"/>
      <c r="AI277" s="150"/>
      <c r="AJ277" s="150"/>
      <c r="AK277" s="150"/>
      <c r="AL277" s="150"/>
      <c r="AM277" s="150"/>
      <c r="AN277" s="150"/>
      <c r="AO277" s="150"/>
      <c r="AP277" s="150"/>
      <c r="AQ277" s="150"/>
      <c r="AR277" s="150"/>
      <c r="AS277" s="150"/>
      <c r="AT277" s="150"/>
      <c r="AU277" s="150"/>
      <c r="AV277" s="150"/>
      <c r="BA277" s="150"/>
      <c r="BB277" s="151"/>
      <c r="BC277" s="151"/>
      <c r="BD277" s="152"/>
    </row>
    <row r="278" spans="5:56" ht="15.75" customHeight="1" x14ac:dyDescent="0.2">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c r="AA278" s="150"/>
      <c r="AB278" s="150"/>
      <c r="AC278" s="150"/>
      <c r="AD278" s="150"/>
      <c r="AE278" s="150"/>
      <c r="AF278" s="150"/>
      <c r="AG278" s="150"/>
      <c r="AH278" s="150"/>
      <c r="AI278" s="150"/>
      <c r="AJ278" s="150"/>
      <c r="AK278" s="150"/>
      <c r="AL278" s="150"/>
      <c r="AM278" s="150"/>
      <c r="AN278" s="150"/>
      <c r="AO278" s="150"/>
      <c r="AP278" s="150"/>
      <c r="AQ278" s="150"/>
      <c r="AR278" s="150"/>
      <c r="AS278" s="150"/>
      <c r="AT278" s="150"/>
      <c r="AU278" s="150"/>
      <c r="AV278" s="150"/>
      <c r="BA278" s="150"/>
      <c r="BB278" s="151"/>
      <c r="BC278" s="151"/>
      <c r="BD278" s="152"/>
    </row>
    <row r="279" spans="5:56" ht="15.75" customHeight="1" x14ac:dyDescent="0.2">
      <c r="E279" s="150"/>
      <c r="F279" s="150"/>
      <c r="G279" s="150"/>
      <c r="H279" s="150"/>
      <c r="I279" s="150"/>
      <c r="J279" s="150"/>
      <c r="K279" s="150"/>
      <c r="L279" s="150"/>
      <c r="M279" s="150"/>
      <c r="N279" s="150"/>
      <c r="O279" s="150"/>
      <c r="P279" s="150"/>
      <c r="Q279" s="150"/>
      <c r="R279" s="150"/>
      <c r="S279" s="150"/>
      <c r="T279" s="150"/>
      <c r="U279" s="150"/>
      <c r="V279" s="150"/>
      <c r="W279" s="150"/>
      <c r="X279" s="150"/>
      <c r="Y279" s="150"/>
      <c r="Z279" s="150"/>
      <c r="AA279" s="150"/>
      <c r="AB279" s="150"/>
      <c r="AC279" s="150"/>
      <c r="AD279" s="150"/>
      <c r="AE279" s="150"/>
      <c r="AF279" s="150"/>
      <c r="AG279" s="150"/>
      <c r="AH279" s="150"/>
      <c r="AI279" s="150"/>
      <c r="AJ279" s="150"/>
      <c r="AK279" s="150"/>
      <c r="AL279" s="150"/>
      <c r="AM279" s="150"/>
      <c r="AN279" s="150"/>
      <c r="AO279" s="150"/>
      <c r="AP279" s="150"/>
      <c r="AQ279" s="150"/>
      <c r="AR279" s="150"/>
      <c r="AS279" s="150"/>
      <c r="AT279" s="150"/>
      <c r="AU279" s="150"/>
      <c r="AV279" s="150"/>
      <c r="BA279" s="150"/>
      <c r="BB279" s="151"/>
      <c r="BC279" s="151"/>
      <c r="BD279" s="152"/>
    </row>
    <row r="280" spans="5:56" ht="15.75" customHeight="1" x14ac:dyDescent="0.2">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c r="AA280" s="150"/>
      <c r="AB280" s="150"/>
      <c r="AC280" s="150"/>
      <c r="AD280" s="150"/>
      <c r="AE280" s="150"/>
      <c r="AF280" s="150"/>
      <c r="AG280" s="150"/>
      <c r="AH280" s="150"/>
      <c r="AI280" s="150"/>
      <c r="AJ280" s="150"/>
      <c r="AK280" s="150"/>
      <c r="AL280" s="150"/>
      <c r="AM280" s="150"/>
      <c r="AN280" s="150"/>
      <c r="AO280" s="150"/>
      <c r="AP280" s="150"/>
      <c r="AQ280" s="150"/>
      <c r="AR280" s="150"/>
      <c r="AS280" s="150"/>
      <c r="AT280" s="150"/>
      <c r="AU280" s="150"/>
      <c r="AV280" s="150"/>
      <c r="BA280" s="150"/>
      <c r="BB280" s="151"/>
      <c r="BC280" s="151"/>
      <c r="BD280" s="152"/>
    </row>
    <row r="281" spans="5:56" ht="15.75" customHeight="1" x14ac:dyDescent="0.2">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c r="AA281" s="150"/>
      <c r="AB281" s="150"/>
      <c r="AC281" s="150"/>
      <c r="AD281" s="150"/>
      <c r="AE281" s="150"/>
      <c r="AF281" s="150"/>
      <c r="AG281" s="150"/>
      <c r="AH281" s="150"/>
      <c r="AI281" s="150"/>
      <c r="AJ281" s="150"/>
      <c r="AK281" s="150"/>
      <c r="AL281" s="150"/>
      <c r="AM281" s="150"/>
      <c r="AN281" s="150"/>
      <c r="AO281" s="150"/>
      <c r="AP281" s="150"/>
      <c r="AQ281" s="150"/>
      <c r="AR281" s="150"/>
      <c r="AS281" s="150"/>
      <c r="AT281" s="150"/>
      <c r="AU281" s="150"/>
      <c r="AV281" s="150"/>
      <c r="BA281" s="150"/>
      <c r="BB281" s="151"/>
      <c r="BC281" s="151"/>
      <c r="BD281" s="152"/>
    </row>
    <row r="282" spans="5:56" ht="15.75" customHeight="1" x14ac:dyDescent="0.2">
      <c r="E282" s="150"/>
      <c r="F282" s="150"/>
      <c r="G282" s="150"/>
      <c r="H282" s="150"/>
      <c r="I282" s="150"/>
      <c r="J282" s="150"/>
      <c r="K282" s="150"/>
      <c r="L282" s="150"/>
      <c r="M282" s="150"/>
      <c r="N282" s="150"/>
      <c r="O282" s="150"/>
      <c r="P282" s="150"/>
      <c r="Q282" s="150"/>
      <c r="R282" s="150"/>
      <c r="S282" s="150"/>
      <c r="T282" s="150"/>
      <c r="U282" s="150"/>
      <c r="V282" s="150"/>
      <c r="W282" s="150"/>
      <c r="X282" s="150"/>
      <c r="Y282" s="150"/>
      <c r="Z282" s="150"/>
      <c r="AA282" s="150"/>
      <c r="AB282" s="150"/>
      <c r="AC282" s="150"/>
      <c r="AD282" s="150"/>
      <c r="AE282" s="150"/>
      <c r="AF282" s="150"/>
      <c r="AG282" s="150"/>
      <c r="AH282" s="150"/>
      <c r="AI282" s="150"/>
      <c r="AJ282" s="150"/>
      <c r="AK282" s="150"/>
      <c r="AL282" s="150"/>
      <c r="AM282" s="150"/>
      <c r="AN282" s="150"/>
      <c r="AO282" s="150"/>
      <c r="AP282" s="150"/>
      <c r="AQ282" s="150"/>
      <c r="AR282" s="150"/>
      <c r="AS282" s="150"/>
      <c r="AT282" s="150"/>
      <c r="AU282" s="150"/>
      <c r="AV282" s="150"/>
      <c r="BA282" s="150"/>
      <c r="BB282" s="151"/>
      <c r="BC282" s="151"/>
      <c r="BD282" s="152"/>
    </row>
    <row r="283" spans="5:56" ht="15.75" customHeight="1" x14ac:dyDescent="0.2">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c r="AA283" s="150"/>
      <c r="AB283" s="150"/>
      <c r="AC283" s="150"/>
      <c r="AD283" s="150"/>
      <c r="AE283" s="150"/>
      <c r="AF283" s="150"/>
      <c r="AG283" s="150"/>
      <c r="AH283" s="150"/>
      <c r="AI283" s="150"/>
      <c r="AJ283" s="150"/>
      <c r="AK283" s="150"/>
      <c r="AL283" s="150"/>
      <c r="AM283" s="150"/>
      <c r="AN283" s="150"/>
      <c r="AO283" s="150"/>
      <c r="AP283" s="150"/>
      <c r="AQ283" s="150"/>
      <c r="AR283" s="150"/>
      <c r="AS283" s="150"/>
      <c r="AT283" s="150"/>
      <c r="AU283" s="150"/>
      <c r="AV283" s="150"/>
      <c r="BA283" s="150"/>
      <c r="BB283" s="151"/>
      <c r="BC283" s="151"/>
      <c r="BD283" s="152"/>
    </row>
    <row r="284" spans="5:56" ht="15.75" customHeight="1" x14ac:dyDescent="0.2">
      <c r="E284" s="150"/>
      <c r="F284" s="150"/>
      <c r="G284" s="150"/>
      <c r="H284" s="150"/>
      <c r="I284" s="150"/>
      <c r="J284" s="150"/>
      <c r="K284" s="150"/>
      <c r="L284" s="150"/>
      <c r="M284" s="150"/>
      <c r="N284" s="150"/>
      <c r="O284" s="150"/>
      <c r="P284" s="150"/>
      <c r="Q284" s="150"/>
      <c r="R284" s="150"/>
      <c r="S284" s="150"/>
      <c r="T284" s="150"/>
      <c r="U284" s="150"/>
      <c r="V284" s="150"/>
      <c r="W284" s="150"/>
      <c r="X284" s="150"/>
      <c r="Y284" s="150"/>
      <c r="Z284" s="150"/>
      <c r="AA284" s="150"/>
      <c r="AB284" s="150"/>
      <c r="AC284" s="150"/>
      <c r="AD284" s="150"/>
      <c r="AE284" s="150"/>
      <c r="AF284" s="150"/>
      <c r="AG284" s="150"/>
      <c r="AH284" s="150"/>
      <c r="AI284" s="150"/>
      <c r="AJ284" s="150"/>
      <c r="AK284" s="150"/>
      <c r="AL284" s="150"/>
      <c r="AM284" s="150"/>
      <c r="AN284" s="150"/>
      <c r="AO284" s="150"/>
      <c r="AP284" s="150"/>
      <c r="AQ284" s="150"/>
      <c r="AR284" s="150"/>
      <c r="AS284" s="150"/>
      <c r="AT284" s="150"/>
      <c r="AU284" s="150"/>
      <c r="AV284" s="150"/>
      <c r="BA284" s="150"/>
      <c r="BB284" s="151"/>
      <c r="BC284" s="151"/>
      <c r="BD284" s="152"/>
    </row>
    <row r="285" spans="5:56" ht="15.75" customHeight="1" x14ac:dyDescent="0.2">
      <c r="E285" s="150"/>
      <c r="F285" s="150"/>
      <c r="G285" s="150"/>
      <c r="H285" s="150"/>
      <c r="I285" s="150"/>
      <c r="J285" s="150"/>
      <c r="K285" s="150"/>
      <c r="L285" s="150"/>
      <c r="M285" s="150"/>
      <c r="N285" s="150"/>
      <c r="O285" s="150"/>
      <c r="P285" s="150"/>
      <c r="Q285" s="150"/>
      <c r="R285" s="150"/>
      <c r="S285" s="150"/>
      <c r="T285" s="150"/>
      <c r="U285" s="150"/>
      <c r="V285" s="150"/>
      <c r="W285" s="150"/>
      <c r="X285" s="150"/>
      <c r="Y285" s="150"/>
      <c r="Z285" s="150"/>
      <c r="AA285" s="150"/>
      <c r="AB285" s="150"/>
      <c r="AC285" s="150"/>
      <c r="AD285" s="150"/>
      <c r="AE285" s="150"/>
      <c r="AF285" s="150"/>
      <c r="AG285" s="150"/>
      <c r="AH285" s="150"/>
      <c r="AI285" s="150"/>
      <c r="AJ285" s="150"/>
      <c r="AK285" s="150"/>
      <c r="AL285" s="150"/>
      <c r="AM285" s="150"/>
      <c r="AN285" s="150"/>
      <c r="AO285" s="150"/>
      <c r="AP285" s="150"/>
      <c r="AQ285" s="150"/>
      <c r="AR285" s="150"/>
      <c r="AS285" s="150"/>
      <c r="AT285" s="150"/>
      <c r="AU285" s="150"/>
      <c r="AV285" s="150"/>
      <c r="BA285" s="150"/>
      <c r="BB285" s="151"/>
      <c r="BC285" s="151"/>
      <c r="BD285" s="152"/>
    </row>
    <row r="286" spans="5:56" ht="15.75" customHeight="1" x14ac:dyDescent="0.2">
      <c r="E286" s="150"/>
      <c r="F286" s="150"/>
      <c r="G286" s="150"/>
      <c r="H286" s="150"/>
      <c r="I286" s="150"/>
      <c r="J286" s="150"/>
      <c r="K286" s="150"/>
      <c r="L286" s="150"/>
      <c r="M286" s="150"/>
      <c r="N286" s="150"/>
      <c r="O286" s="150"/>
      <c r="P286" s="150"/>
      <c r="Q286" s="150"/>
      <c r="R286" s="150"/>
      <c r="S286" s="150"/>
      <c r="T286" s="150"/>
      <c r="U286" s="150"/>
      <c r="V286" s="150"/>
      <c r="W286" s="150"/>
      <c r="X286" s="150"/>
      <c r="Y286" s="150"/>
      <c r="Z286" s="150"/>
      <c r="AA286" s="150"/>
      <c r="AB286" s="150"/>
      <c r="AC286" s="150"/>
      <c r="AD286" s="150"/>
      <c r="AE286" s="150"/>
      <c r="AF286" s="150"/>
      <c r="AG286" s="150"/>
      <c r="AH286" s="150"/>
      <c r="AI286" s="150"/>
      <c r="AJ286" s="150"/>
      <c r="AK286" s="150"/>
      <c r="AL286" s="150"/>
      <c r="AM286" s="150"/>
      <c r="AN286" s="150"/>
      <c r="AO286" s="150"/>
      <c r="AP286" s="150"/>
      <c r="AQ286" s="150"/>
      <c r="AR286" s="150"/>
      <c r="AS286" s="150"/>
      <c r="AT286" s="150"/>
      <c r="AU286" s="150"/>
      <c r="AV286" s="150"/>
      <c r="BA286" s="150"/>
      <c r="BB286" s="151"/>
      <c r="BC286" s="151"/>
      <c r="BD286" s="152"/>
    </row>
    <row r="287" spans="5:56" ht="15.75" customHeight="1" x14ac:dyDescent="0.2">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c r="AA287" s="150"/>
      <c r="AB287" s="150"/>
      <c r="AC287" s="150"/>
      <c r="AD287" s="150"/>
      <c r="AE287" s="150"/>
      <c r="AF287" s="150"/>
      <c r="AG287" s="150"/>
      <c r="AH287" s="150"/>
      <c r="AI287" s="150"/>
      <c r="AJ287" s="150"/>
      <c r="AK287" s="150"/>
      <c r="AL287" s="150"/>
      <c r="AM287" s="150"/>
      <c r="AN287" s="150"/>
      <c r="AO287" s="150"/>
      <c r="AP287" s="150"/>
      <c r="AQ287" s="150"/>
      <c r="AR287" s="150"/>
      <c r="AS287" s="150"/>
      <c r="AT287" s="150"/>
      <c r="AU287" s="150"/>
      <c r="AV287" s="150"/>
      <c r="BA287" s="150"/>
      <c r="BB287" s="151"/>
      <c r="BC287" s="151"/>
      <c r="BD287" s="152"/>
    </row>
    <row r="288" spans="5:56" ht="15.75" customHeight="1" x14ac:dyDescent="0.2">
      <c r="E288" s="150"/>
      <c r="F288" s="150"/>
      <c r="G288" s="150"/>
      <c r="H288" s="150"/>
      <c r="I288" s="150"/>
      <c r="J288" s="150"/>
      <c r="K288" s="150"/>
      <c r="L288" s="150"/>
      <c r="M288" s="150"/>
      <c r="N288" s="150"/>
      <c r="O288" s="150"/>
      <c r="P288" s="150"/>
      <c r="Q288" s="150"/>
      <c r="R288" s="150"/>
      <c r="S288" s="150"/>
      <c r="T288" s="150"/>
      <c r="U288" s="150"/>
      <c r="V288" s="150"/>
      <c r="W288" s="150"/>
      <c r="X288" s="150"/>
      <c r="Y288" s="150"/>
      <c r="Z288" s="150"/>
      <c r="AA288" s="150"/>
      <c r="AB288" s="150"/>
      <c r="AC288" s="150"/>
      <c r="AD288" s="150"/>
      <c r="AE288" s="150"/>
      <c r="AF288" s="150"/>
      <c r="AG288" s="150"/>
      <c r="AH288" s="150"/>
      <c r="AI288" s="150"/>
      <c r="AJ288" s="150"/>
      <c r="AK288" s="150"/>
      <c r="AL288" s="150"/>
      <c r="AM288" s="150"/>
      <c r="AN288" s="150"/>
      <c r="AO288" s="150"/>
      <c r="AP288" s="150"/>
      <c r="AQ288" s="150"/>
      <c r="AR288" s="150"/>
      <c r="AS288" s="150"/>
      <c r="AT288" s="150"/>
      <c r="AU288" s="150"/>
      <c r="AV288" s="150"/>
      <c r="BA288" s="150"/>
      <c r="BB288" s="151"/>
      <c r="BC288" s="151"/>
      <c r="BD288" s="152"/>
    </row>
    <row r="289" spans="5:56" ht="15.75" customHeight="1" x14ac:dyDescent="0.2">
      <c r="E289" s="150"/>
      <c r="F289" s="150"/>
      <c r="G289" s="150"/>
      <c r="H289" s="150"/>
      <c r="I289" s="150"/>
      <c r="J289" s="150"/>
      <c r="K289" s="150"/>
      <c r="L289" s="150"/>
      <c r="M289" s="150"/>
      <c r="N289" s="150"/>
      <c r="O289" s="150"/>
      <c r="P289" s="150"/>
      <c r="Q289" s="150"/>
      <c r="R289" s="150"/>
      <c r="S289" s="150"/>
      <c r="T289" s="150"/>
      <c r="U289" s="150"/>
      <c r="V289" s="150"/>
      <c r="W289" s="150"/>
      <c r="X289" s="150"/>
      <c r="Y289" s="150"/>
      <c r="Z289" s="150"/>
      <c r="AA289" s="150"/>
      <c r="AB289" s="150"/>
      <c r="AC289" s="150"/>
      <c r="AD289" s="150"/>
      <c r="AE289" s="150"/>
      <c r="AF289" s="150"/>
      <c r="AG289" s="150"/>
      <c r="AH289" s="150"/>
      <c r="AI289" s="150"/>
      <c r="AJ289" s="150"/>
      <c r="AK289" s="150"/>
      <c r="AL289" s="150"/>
      <c r="AM289" s="150"/>
      <c r="AN289" s="150"/>
      <c r="AO289" s="150"/>
      <c r="AP289" s="150"/>
      <c r="AQ289" s="150"/>
      <c r="AR289" s="150"/>
      <c r="AS289" s="150"/>
      <c r="AT289" s="150"/>
      <c r="AU289" s="150"/>
      <c r="AV289" s="150"/>
      <c r="BA289" s="150"/>
      <c r="BB289" s="151"/>
      <c r="BC289" s="151"/>
      <c r="BD289" s="152"/>
    </row>
    <row r="290" spans="5:56" ht="15.75" customHeight="1" x14ac:dyDescent="0.2">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c r="AA290" s="150"/>
      <c r="AB290" s="150"/>
      <c r="AC290" s="150"/>
      <c r="AD290" s="150"/>
      <c r="AE290" s="150"/>
      <c r="AF290" s="150"/>
      <c r="AG290" s="150"/>
      <c r="AH290" s="150"/>
      <c r="AI290" s="150"/>
      <c r="AJ290" s="150"/>
      <c r="AK290" s="150"/>
      <c r="AL290" s="150"/>
      <c r="AM290" s="150"/>
      <c r="AN290" s="150"/>
      <c r="AO290" s="150"/>
      <c r="AP290" s="150"/>
      <c r="AQ290" s="150"/>
      <c r="AR290" s="150"/>
      <c r="AS290" s="150"/>
      <c r="AT290" s="150"/>
      <c r="AU290" s="150"/>
      <c r="AV290" s="150"/>
      <c r="BA290" s="150"/>
      <c r="BB290" s="151"/>
      <c r="BC290" s="151"/>
      <c r="BD290" s="152"/>
    </row>
    <row r="291" spans="5:56" ht="15.75" customHeight="1" x14ac:dyDescent="0.2">
      <c r="E291" s="150"/>
      <c r="F291" s="150"/>
      <c r="G291" s="150"/>
      <c r="H291" s="150"/>
      <c r="I291" s="150"/>
      <c r="J291" s="150"/>
      <c r="K291" s="150"/>
      <c r="L291" s="150"/>
      <c r="M291" s="150"/>
      <c r="N291" s="150"/>
      <c r="O291" s="150"/>
      <c r="P291" s="150"/>
      <c r="Q291" s="150"/>
      <c r="R291" s="150"/>
      <c r="S291" s="150"/>
      <c r="T291" s="150"/>
      <c r="U291" s="150"/>
      <c r="V291" s="150"/>
      <c r="W291" s="150"/>
      <c r="X291" s="150"/>
      <c r="Y291" s="150"/>
      <c r="Z291" s="150"/>
      <c r="AA291" s="150"/>
      <c r="AB291" s="150"/>
      <c r="AC291" s="150"/>
      <c r="AD291" s="150"/>
      <c r="AE291" s="150"/>
      <c r="AF291" s="150"/>
      <c r="AG291" s="150"/>
      <c r="AH291" s="150"/>
      <c r="AI291" s="150"/>
      <c r="AJ291" s="150"/>
      <c r="AK291" s="150"/>
      <c r="AL291" s="150"/>
      <c r="AM291" s="150"/>
      <c r="AN291" s="150"/>
      <c r="AO291" s="150"/>
      <c r="AP291" s="150"/>
      <c r="AQ291" s="150"/>
      <c r="AR291" s="150"/>
      <c r="AS291" s="150"/>
      <c r="AT291" s="150"/>
      <c r="AU291" s="150"/>
      <c r="AV291" s="150"/>
      <c r="BA291" s="150"/>
      <c r="BB291" s="151"/>
      <c r="BC291" s="151"/>
      <c r="BD291" s="152"/>
    </row>
    <row r="292" spans="5:56" ht="15.75" customHeight="1" x14ac:dyDescent="0.2">
      <c r="E292" s="150"/>
      <c r="F292" s="150"/>
      <c r="G292" s="150"/>
      <c r="H292" s="150"/>
      <c r="I292" s="150"/>
      <c r="J292" s="150"/>
      <c r="K292" s="150"/>
      <c r="L292" s="150"/>
      <c r="M292" s="150"/>
      <c r="N292" s="150"/>
      <c r="O292" s="150"/>
      <c r="P292" s="150"/>
      <c r="Q292" s="150"/>
      <c r="R292" s="150"/>
      <c r="S292" s="150"/>
      <c r="T292" s="150"/>
      <c r="U292" s="150"/>
      <c r="V292" s="150"/>
      <c r="W292" s="150"/>
      <c r="X292" s="150"/>
      <c r="Y292" s="150"/>
      <c r="Z292" s="150"/>
      <c r="AA292" s="150"/>
      <c r="AB292" s="150"/>
      <c r="AC292" s="150"/>
      <c r="AD292" s="150"/>
      <c r="AE292" s="150"/>
      <c r="AF292" s="150"/>
      <c r="AG292" s="150"/>
      <c r="AH292" s="150"/>
      <c r="AI292" s="150"/>
      <c r="AJ292" s="150"/>
      <c r="AK292" s="150"/>
      <c r="AL292" s="150"/>
      <c r="AM292" s="150"/>
      <c r="AN292" s="150"/>
      <c r="AO292" s="150"/>
      <c r="AP292" s="150"/>
      <c r="AQ292" s="150"/>
      <c r="AR292" s="150"/>
      <c r="AS292" s="150"/>
      <c r="AT292" s="150"/>
      <c r="AU292" s="150"/>
      <c r="AV292" s="150"/>
      <c r="BA292" s="150"/>
      <c r="BB292" s="151"/>
      <c r="BC292" s="151"/>
      <c r="BD292" s="152"/>
    </row>
    <row r="293" spans="5:56" ht="15.75" customHeight="1" x14ac:dyDescent="0.2">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c r="AA293" s="150"/>
      <c r="AB293" s="150"/>
      <c r="AC293" s="150"/>
      <c r="AD293" s="150"/>
      <c r="AE293" s="150"/>
      <c r="AF293" s="150"/>
      <c r="AG293" s="150"/>
      <c r="AH293" s="150"/>
      <c r="AI293" s="150"/>
      <c r="AJ293" s="150"/>
      <c r="AK293" s="150"/>
      <c r="AL293" s="150"/>
      <c r="AM293" s="150"/>
      <c r="AN293" s="150"/>
      <c r="AO293" s="150"/>
      <c r="AP293" s="150"/>
      <c r="AQ293" s="150"/>
      <c r="AR293" s="150"/>
      <c r="AS293" s="150"/>
      <c r="AT293" s="150"/>
      <c r="AU293" s="150"/>
      <c r="AV293" s="150"/>
      <c r="BA293" s="150"/>
      <c r="BB293" s="151"/>
      <c r="BC293" s="151"/>
      <c r="BD293" s="152"/>
    </row>
    <row r="294" spans="5:56" ht="15.75" customHeight="1" x14ac:dyDescent="0.2">
      <c r="E294" s="150"/>
      <c r="F294" s="150"/>
      <c r="G294" s="150"/>
      <c r="H294" s="150"/>
      <c r="I294" s="150"/>
      <c r="J294" s="150"/>
      <c r="K294" s="150"/>
      <c r="L294" s="150"/>
      <c r="M294" s="150"/>
      <c r="N294" s="150"/>
      <c r="O294" s="150"/>
      <c r="P294" s="150"/>
      <c r="Q294" s="150"/>
      <c r="R294" s="150"/>
      <c r="S294" s="150"/>
      <c r="T294" s="150"/>
      <c r="U294" s="150"/>
      <c r="V294" s="150"/>
      <c r="W294" s="150"/>
      <c r="X294" s="150"/>
      <c r="Y294" s="150"/>
      <c r="Z294" s="150"/>
      <c r="AA294" s="150"/>
      <c r="AB294" s="150"/>
      <c r="AC294" s="150"/>
      <c r="AD294" s="150"/>
      <c r="AE294" s="150"/>
      <c r="AF294" s="150"/>
      <c r="AG294" s="150"/>
      <c r="AH294" s="150"/>
      <c r="AI294" s="150"/>
      <c r="AJ294" s="150"/>
      <c r="AK294" s="150"/>
      <c r="AL294" s="150"/>
      <c r="AM294" s="150"/>
      <c r="AN294" s="150"/>
      <c r="AO294" s="150"/>
      <c r="AP294" s="150"/>
      <c r="AQ294" s="150"/>
      <c r="AR294" s="150"/>
      <c r="AS294" s="150"/>
      <c r="AT294" s="150"/>
      <c r="AU294" s="150"/>
      <c r="AV294" s="150"/>
      <c r="BA294" s="150"/>
      <c r="BB294" s="151"/>
      <c r="BC294" s="151"/>
      <c r="BD294" s="152"/>
    </row>
    <row r="295" spans="5:56" ht="15.75" customHeight="1" x14ac:dyDescent="0.2">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c r="AA295" s="150"/>
      <c r="AB295" s="150"/>
      <c r="AC295" s="150"/>
      <c r="AD295" s="150"/>
      <c r="AE295" s="150"/>
      <c r="AF295" s="150"/>
      <c r="AG295" s="150"/>
      <c r="AH295" s="150"/>
      <c r="AI295" s="150"/>
      <c r="AJ295" s="150"/>
      <c r="AK295" s="150"/>
      <c r="AL295" s="150"/>
      <c r="AM295" s="150"/>
      <c r="AN295" s="150"/>
      <c r="AO295" s="150"/>
      <c r="AP295" s="150"/>
      <c r="AQ295" s="150"/>
      <c r="AR295" s="150"/>
      <c r="AS295" s="150"/>
      <c r="AT295" s="150"/>
      <c r="AU295" s="150"/>
      <c r="AV295" s="150"/>
      <c r="BA295" s="150"/>
      <c r="BB295" s="151"/>
      <c r="BC295" s="151"/>
      <c r="BD295" s="152"/>
    </row>
    <row r="296" spans="5:56" ht="15.75" customHeight="1" x14ac:dyDescent="0.2">
      <c r="E296" s="150"/>
      <c r="F296" s="150"/>
      <c r="G296" s="150"/>
      <c r="H296" s="150"/>
      <c r="I296" s="150"/>
      <c r="J296" s="150"/>
      <c r="K296" s="150"/>
      <c r="L296" s="150"/>
      <c r="M296" s="150"/>
      <c r="N296" s="150"/>
      <c r="O296" s="150"/>
      <c r="P296" s="150"/>
      <c r="Q296" s="150"/>
      <c r="R296" s="150"/>
      <c r="S296" s="150"/>
      <c r="T296" s="150"/>
      <c r="U296" s="150"/>
      <c r="V296" s="150"/>
      <c r="W296" s="150"/>
      <c r="X296" s="150"/>
      <c r="Y296" s="150"/>
      <c r="Z296" s="150"/>
      <c r="AA296" s="150"/>
      <c r="AB296" s="150"/>
      <c r="AC296" s="150"/>
      <c r="AD296" s="150"/>
      <c r="AE296" s="150"/>
      <c r="AF296" s="150"/>
      <c r="AG296" s="150"/>
      <c r="AH296" s="150"/>
      <c r="AI296" s="150"/>
      <c r="AJ296" s="150"/>
      <c r="AK296" s="150"/>
      <c r="AL296" s="150"/>
      <c r="AM296" s="150"/>
      <c r="AN296" s="150"/>
      <c r="AO296" s="150"/>
      <c r="AP296" s="150"/>
      <c r="AQ296" s="150"/>
      <c r="AR296" s="150"/>
      <c r="AS296" s="150"/>
      <c r="AT296" s="150"/>
      <c r="AU296" s="150"/>
      <c r="AV296" s="150"/>
      <c r="BA296" s="150"/>
      <c r="BB296" s="151"/>
      <c r="BC296" s="151"/>
      <c r="BD296" s="152"/>
    </row>
    <row r="297" spans="5:56" ht="15.75" customHeight="1" x14ac:dyDescent="0.2">
      <c r="E297" s="150"/>
      <c r="F297" s="150"/>
      <c r="G297" s="150"/>
      <c r="H297" s="150"/>
      <c r="I297" s="150"/>
      <c r="J297" s="150"/>
      <c r="K297" s="150"/>
      <c r="L297" s="150"/>
      <c r="M297" s="150"/>
      <c r="N297" s="150"/>
      <c r="O297" s="150"/>
      <c r="P297" s="150"/>
      <c r="Q297" s="150"/>
      <c r="R297" s="150"/>
      <c r="S297" s="150"/>
      <c r="T297" s="150"/>
      <c r="U297" s="150"/>
      <c r="V297" s="150"/>
      <c r="W297" s="150"/>
      <c r="X297" s="150"/>
      <c r="Y297" s="150"/>
      <c r="Z297" s="150"/>
      <c r="AA297" s="150"/>
      <c r="AB297" s="150"/>
      <c r="AC297" s="150"/>
      <c r="AD297" s="150"/>
      <c r="AE297" s="150"/>
      <c r="AF297" s="150"/>
      <c r="AG297" s="150"/>
      <c r="AH297" s="150"/>
      <c r="AI297" s="150"/>
      <c r="AJ297" s="150"/>
      <c r="AK297" s="150"/>
      <c r="AL297" s="150"/>
      <c r="AM297" s="150"/>
      <c r="AN297" s="150"/>
      <c r="AO297" s="150"/>
      <c r="AP297" s="150"/>
      <c r="AQ297" s="150"/>
      <c r="AR297" s="150"/>
      <c r="AS297" s="150"/>
      <c r="AT297" s="150"/>
      <c r="AU297" s="150"/>
      <c r="AV297" s="150"/>
      <c r="BA297" s="150"/>
      <c r="BB297" s="151"/>
      <c r="BC297" s="151"/>
      <c r="BD297" s="152"/>
    </row>
    <row r="298" spans="5:56" ht="15.75" customHeight="1" x14ac:dyDescent="0.2">
      <c r="E298" s="150"/>
      <c r="F298" s="150"/>
      <c r="G298" s="150"/>
      <c r="H298" s="150"/>
      <c r="I298" s="150"/>
      <c r="J298" s="150"/>
      <c r="K298" s="150"/>
      <c r="L298" s="150"/>
      <c r="M298" s="150"/>
      <c r="N298" s="150"/>
      <c r="O298" s="150"/>
      <c r="P298" s="150"/>
      <c r="Q298" s="150"/>
      <c r="R298" s="150"/>
      <c r="S298" s="150"/>
      <c r="T298" s="150"/>
      <c r="U298" s="150"/>
      <c r="V298" s="150"/>
      <c r="W298" s="150"/>
      <c r="X298" s="150"/>
      <c r="Y298" s="150"/>
      <c r="Z298" s="150"/>
      <c r="AA298" s="150"/>
      <c r="AB298" s="150"/>
      <c r="AC298" s="150"/>
      <c r="AD298" s="150"/>
      <c r="AE298" s="150"/>
      <c r="AF298" s="150"/>
      <c r="AG298" s="150"/>
      <c r="AH298" s="150"/>
      <c r="AI298" s="150"/>
      <c r="AJ298" s="150"/>
      <c r="AK298" s="150"/>
      <c r="AL298" s="150"/>
      <c r="AM298" s="150"/>
      <c r="AN298" s="150"/>
      <c r="AO298" s="150"/>
      <c r="AP298" s="150"/>
      <c r="AQ298" s="150"/>
      <c r="AR298" s="150"/>
      <c r="AS298" s="150"/>
      <c r="AT298" s="150"/>
      <c r="AU298" s="150"/>
      <c r="AV298" s="150"/>
      <c r="BA298" s="150"/>
      <c r="BB298" s="151"/>
      <c r="BC298" s="151"/>
      <c r="BD298" s="152"/>
    </row>
    <row r="299" spans="5:56" ht="15.75" customHeight="1" x14ac:dyDescent="0.2">
      <c r="E299" s="150"/>
      <c r="F299" s="150"/>
      <c r="G299" s="150"/>
      <c r="H299" s="150"/>
      <c r="I299" s="150"/>
      <c r="J299" s="150"/>
      <c r="K299" s="150"/>
      <c r="L299" s="150"/>
      <c r="M299" s="150"/>
      <c r="N299" s="150"/>
      <c r="O299" s="150"/>
      <c r="P299" s="150"/>
      <c r="Q299" s="150"/>
      <c r="R299" s="150"/>
      <c r="S299" s="150"/>
      <c r="T299" s="150"/>
      <c r="U299" s="150"/>
      <c r="V299" s="150"/>
      <c r="W299" s="150"/>
      <c r="X299" s="150"/>
      <c r="Y299" s="150"/>
      <c r="Z299" s="150"/>
      <c r="AA299" s="150"/>
      <c r="AB299" s="150"/>
      <c r="AC299" s="150"/>
      <c r="AD299" s="150"/>
      <c r="AE299" s="150"/>
      <c r="AF299" s="150"/>
      <c r="AG299" s="150"/>
      <c r="AH299" s="150"/>
      <c r="AI299" s="150"/>
      <c r="AJ299" s="150"/>
      <c r="AK299" s="150"/>
      <c r="AL299" s="150"/>
      <c r="AM299" s="150"/>
      <c r="AN299" s="150"/>
      <c r="AO299" s="150"/>
      <c r="AP299" s="150"/>
      <c r="AQ299" s="150"/>
      <c r="AR299" s="150"/>
      <c r="AS299" s="150"/>
      <c r="AT299" s="150"/>
      <c r="AU299" s="150"/>
      <c r="AV299" s="150"/>
      <c r="BA299" s="150"/>
      <c r="BB299" s="151"/>
      <c r="BC299" s="151"/>
      <c r="BD299" s="152"/>
    </row>
    <row r="300" spans="5:56" ht="15.75" customHeight="1" x14ac:dyDescent="0.2">
      <c r="E300" s="150"/>
      <c r="F300" s="150"/>
      <c r="G300" s="150"/>
      <c r="H300" s="150"/>
      <c r="I300" s="150"/>
      <c r="J300" s="150"/>
      <c r="K300" s="150"/>
      <c r="L300" s="150"/>
      <c r="M300" s="150"/>
      <c r="N300" s="150"/>
      <c r="O300" s="150"/>
      <c r="P300" s="150"/>
      <c r="Q300" s="150"/>
      <c r="R300" s="150"/>
      <c r="S300" s="150"/>
      <c r="T300" s="150"/>
      <c r="U300" s="150"/>
      <c r="V300" s="150"/>
      <c r="W300" s="150"/>
      <c r="X300" s="150"/>
      <c r="Y300" s="150"/>
      <c r="Z300" s="150"/>
      <c r="AA300" s="150"/>
      <c r="AB300" s="150"/>
      <c r="AC300" s="150"/>
      <c r="AD300" s="150"/>
      <c r="AE300" s="150"/>
      <c r="AF300" s="150"/>
      <c r="AG300" s="150"/>
      <c r="AH300" s="150"/>
      <c r="AI300" s="150"/>
      <c r="AJ300" s="150"/>
      <c r="AK300" s="150"/>
      <c r="AL300" s="150"/>
      <c r="AM300" s="150"/>
      <c r="AN300" s="150"/>
      <c r="AO300" s="150"/>
      <c r="AP300" s="150"/>
      <c r="AQ300" s="150"/>
      <c r="AR300" s="150"/>
      <c r="AS300" s="150"/>
      <c r="AT300" s="150"/>
      <c r="AU300" s="150"/>
      <c r="AV300" s="150"/>
      <c r="BA300" s="150"/>
      <c r="BB300" s="151"/>
      <c r="BC300" s="151"/>
      <c r="BD300" s="152"/>
    </row>
    <row r="301" spans="5:56" ht="15.75" customHeight="1" x14ac:dyDescent="0.2">
      <c r="E301" s="150"/>
      <c r="F301" s="150"/>
      <c r="G301" s="150"/>
      <c r="H301" s="150"/>
      <c r="I301" s="150"/>
      <c r="J301" s="150"/>
      <c r="K301" s="150"/>
      <c r="L301" s="150"/>
      <c r="M301" s="150"/>
      <c r="N301" s="150"/>
      <c r="O301" s="150"/>
      <c r="P301" s="150"/>
      <c r="Q301" s="150"/>
      <c r="R301" s="150"/>
      <c r="S301" s="150"/>
      <c r="T301" s="150"/>
      <c r="U301" s="150"/>
      <c r="V301" s="150"/>
      <c r="W301" s="150"/>
      <c r="X301" s="150"/>
      <c r="Y301" s="150"/>
      <c r="Z301" s="150"/>
      <c r="AA301" s="150"/>
      <c r="AB301" s="150"/>
      <c r="AC301" s="150"/>
      <c r="AD301" s="150"/>
      <c r="AE301" s="150"/>
      <c r="AF301" s="150"/>
      <c r="AG301" s="150"/>
      <c r="AH301" s="150"/>
      <c r="AI301" s="150"/>
      <c r="AJ301" s="150"/>
      <c r="AK301" s="150"/>
      <c r="AL301" s="150"/>
      <c r="AM301" s="150"/>
      <c r="AN301" s="150"/>
      <c r="AO301" s="150"/>
      <c r="AP301" s="150"/>
      <c r="AQ301" s="150"/>
      <c r="AR301" s="150"/>
      <c r="AS301" s="150"/>
      <c r="AT301" s="150"/>
      <c r="AU301" s="150"/>
      <c r="AV301" s="150"/>
      <c r="BA301" s="150"/>
      <c r="BB301" s="151"/>
      <c r="BC301" s="151"/>
      <c r="BD301" s="152"/>
    </row>
    <row r="302" spans="5:56" ht="15.75" customHeight="1" x14ac:dyDescent="0.2">
      <c r="E302" s="150"/>
      <c r="F302" s="150"/>
      <c r="G302" s="150"/>
      <c r="H302" s="150"/>
      <c r="I302" s="150"/>
      <c r="J302" s="150"/>
      <c r="K302" s="150"/>
      <c r="L302" s="150"/>
      <c r="M302" s="150"/>
      <c r="N302" s="150"/>
      <c r="O302" s="150"/>
      <c r="P302" s="150"/>
      <c r="Q302" s="150"/>
      <c r="R302" s="150"/>
      <c r="S302" s="150"/>
      <c r="T302" s="150"/>
      <c r="U302" s="150"/>
      <c r="V302" s="150"/>
      <c r="W302" s="150"/>
      <c r="X302" s="150"/>
      <c r="Y302" s="150"/>
      <c r="Z302" s="150"/>
      <c r="AA302" s="150"/>
      <c r="AB302" s="150"/>
      <c r="AC302" s="150"/>
      <c r="AD302" s="150"/>
      <c r="AE302" s="150"/>
      <c r="AF302" s="150"/>
      <c r="AG302" s="150"/>
      <c r="AH302" s="150"/>
      <c r="AI302" s="150"/>
      <c r="AJ302" s="150"/>
      <c r="AK302" s="150"/>
      <c r="AL302" s="150"/>
      <c r="AM302" s="150"/>
      <c r="AN302" s="150"/>
      <c r="AO302" s="150"/>
      <c r="AP302" s="150"/>
      <c r="AQ302" s="150"/>
      <c r="AR302" s="150"/>
      <c r="AS302" s="150"/>
      <c r="AT302" s="150"/>
      <c r="AU302" s="150"/>
      <c r="AV302" s="150"/>
      <c r="BA302" s="150"/>
      <c r="BB302" s="151"/>
      <c r="BC302" s="151"/>
      <c r="BD302" s="152"/>
    </row>
    <row r="303" spans="5:56" ht="15.75" customHeight="1" x14ac:dyDescent="0.2">
      <c r="E303" s="150"/>
      <c r="F303" s="150"/>
      <c r="G303" s="150"/>
      <c r="H303" s="150"/>
      <c r="I303" s="150"/>
      <c r="J303" s="150"/>
      <c r="K303" s="150"/>
      <c r="L303" s="150"/>
      <c r="M303" s="150"/>
      <c r="N303" s="150"/>
      <c r="O303" s="150"/>
      <c r="P303" s="150"/>
      <c r="Q303" s="150"/>
      <c r="R303" s="150"/>
      <c r="S303" s="150"/>
      <c r="T303" s="150"/>
      <c r="U303" s="150"/>
      <c r="V303" s="150"/>
      <c r="W303" s="150"/>
      <c r="X303" s="150"/>
      <c r="Y303" s="150"/>
      <c r="Z303" s="150"/>
      <c r="AA303" s="150"/>
      <c r="AB303" s="150"/>
      <c r="AC303" s="150"/>
      <c r="AD303" s="150"/>
      <c r="AE303" s="150"/>
      <c r="AF303" s="150"/>
      <c r="AG303" s="150"/>
      <c r="AH303" s="150"/>
      <c r="AI303" s="150"/>
      <c r="AJ303" s="150"/>
      <c r="AK303" s="150"/>
      <c r="AL303" s="150"/>
      <c r="AM303" s="150"/>
      <c r="AN303" s="150"/>
      <c r="AO303" s="150"/>
      <c r="AP303" s="150"/>
      <c r="AQ303" s="150"/>
      <c r="AR303" s="150"/>
      <c r="AS303" s="150"/>
      <c r="AT303" s="150"/>
      <c r="AU303" s="150"/>
      <c r="AV303" s="150"/>
      <c r="BA303" s="150"/>
      <c r="BB303" s="151"/>
      <c r="BC303" s="151"/>
      <c r="BD303" s="152"/>
    </row>
    <row r="304" spans="5:56" ht="15.75" customHeight="1" x14ac:dyDescent="0.2">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c r="AA304" s="150"/>
      <c r="AB304" s="150"/>
      <c r="AC304" s="150"/>
      <c r="AD304" s="150"/>
      <c r="AE304" s="150"/>
      <c r="AF304" s="150"/>
      <c r="AG304" s="150"/>
      <c r="AH304" s="150"/>
      <c r="AI304" s="150"/>
      <c r="AJ304" s="150"/>
      <c r="AK304" s="150"/>
      <c r="AL304" s="150"/>
      <c r="AM304" s="150"/>
      <c r="AN304" s="150"/>
      <c r="AO304" s="150"/>
      <c r="AP304" s="150"/>
      <c r="AQ304" s="150"/>
      <c r="AR304" s="150"/>
      <c r="AS304" s="150"/>
      <c r="AT304" s="150"/>
      <c r="AU304" s="150"/>
      <c r="AV304" s="150"/>
      <c r="BA304" s="150"/>
      <c r="BB304" s="151"/>
      <c r="BC304" s="151"/>
      <c r="BD304" s="152"/>
    </row>
    <row r="305" spans="5:56" ht="15.75" customHeight="1" x14ac:dyDescent="0.2">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c r="AA305" s="150"/>
      <c r="AB305" s="150"/>
      <c r="AC305" s="150"/>
      <c r="AD305" s="150"/>
      <c r="AE305" s="150"/>
      <c r="AF305" s="150"/>
      <c r="AG305" s="150"/>
      <c r="AH305" s="150"/>
      <c r="AI305" s="150"/>
      <c r="AJ305" s="150"/>
      <c r="AK305" s="150"/>
      <c r="AL305" s="150"/>
      <c r="AM305" s="150"/>
      <c r="AN305" s="150"/>
      <c r="AO305" s="150"/>
      <c r="AP305" s="150"/>
      <c r="AQ305" s="150"/>
      <c r="AR305" s="150"/>
      <c r="AS305" s="150"/>
      <c r="AT305" s="150"/>
      <c r="AU305" s="150"/>
      <c r="AV305" s="150"/>
      <c r="BA305" s="150"/>
      <c r="BB305" s="151"/>
      <c r="BC305" s="151"/>
      <c r="BD305" s="152"/>
    </row>
    <row r="306" spans="5:56" ht="15.75" customHeight="1" x14ac:dyDescent="0.2">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c r="AA306" s="150"/>
      <c r="AB306" s="150"/>
      <c r="AC306" s="150"/>
      <c r="AD306" s="150"/>
      <c r="AE306" s="150"/>
      <c r="AF306" s="150"/>
      <c r="AG306" s="150"/>
      <c r="AH306" s="150"/>
      <c r="AI306" s="150"/>
      <c r="AJ306" s="150"/>
      <c r="AK306" s="150"/>
      <c r="AL306" s="150"/>
      <c r="AM306" s="150"/>
      <c r="AN306" s="150"/>
      <c r="AO306" s="150"/>
      <c r="AP306" s="150"/>
      <c r="AQ306" s="150"/>
      <c r="AR306" s="150"/>
      <c r="AS306" s="150"/>
      <c r="AT306" s="150"/>
      <c r="AU306" s="150"/>
      <c r="AV306" s="150"/>
      <c r="BA306" s="150"/>
      <c r="BB306" s="151"/>
      <c r="BC306" s="151"/>
      <c r="BD306" s="152"/>
    </row>
    <row r="307" spans="5:56" ht="15.75" customHeight="1" x14ac:dyDescent="0.2">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c r="AA307" s="150"/>
      <c r="AB307" s="150"/>
      <c r="AC307" s="150"/>
      <c r="AD307" s="150"/>
      <c r="AE307" s="150"/>
      <c r="AF307" s="150"/>
      <c r="AG307" s="150"/>
      <c r="AH307" s="150"/>
      <c r="AI307" s="150"/>
      <c r="AJ307" s="150"/>
      <c r="AK307" s="150"/>
      <c r="AL307" s="150"/>
      <c r="AM307" s="150"/>
      <c r="AN307" s="150"/>
      <c r="AO307" s="150"/>
      <c r="AP307" s="150"/>
      <c r="AQ307" s="150"/>
      <c r="AR307" s="150"/>
      <c r="AS307" s="150"/>
      <c r="AT307" s="150"/>
      <c r="AU307" s="150"/>
      <c r="AV307" s="150"/>
      <c r="BA307" s="150"/>
      <c r="BB307" s="151"/>
      <c r="BC307" s="151"/>
      <c r="BD307" s="152"/>
    </row>
    <row r="308" spans="5:56" ht="15.75" customHeight="1" x14ac:dyDescent="0.2">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c r="AA308" s="150"/>
      <c r="AB308" s="150"/>
      <c r="AC308" s="150"/>
      <c r="AD308" s="150"/>
      <c r="AE308" s="150"/>
      <c r="AF308" s="150"/>
      <c r="AG308" s="150"/>
      <c r="AH308" s="150"/>
      <c r="AI308" s="150"/>
      <c r="AJ308" s="150"/>
      <c r="AK308" s="150"/>
      <c r="AL308" s="150"/>
      <c r="AM308" s="150"/>
      <c r="AN308" s="150"/>
      <c r="AO308" s="150"/>
      <c r="AP308" s="150"/>
      <c r="AQ308" s="150"/>
      <c r="AR308" s="150"/>
      <c r="AS308" s="150"/>
      <c r="AT308" s="150"/>
      <c r="AU308" s="150"/>
      <c r="AV308" s="150"/>
      <c r="BA308" s="150"/>
      <c r="BB308" s="151"/>
      <c r="BC308" s="151"/>
      <c r="BD308" s="152"/>
    </row>
    <row r="309" spans="5:56" ht="15.75" customHeight="1" x14ac:dyDescent="0.2">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c r="AA309" s="150"/>
      <c r="AB309" s="150"/>
      <c r="AC309" s="150"/>
      <c r="AD309" s="150"/>
      <c r="AE309" s="150"/>
      <c r="AF309" s="150"/>
      <c r="AG309" s="150"/>
      <c r="AH309" s="150"/>
      <c r="AI309" s="150"/>
      <c r="AJ309" s="150"/>
      <c r="AK309" s="150"/>
      <c r="AL309" s="150"/>
      <c r="AM309" s="150"/>
      <c r="AN309" s="150"/>
      <c r="AO309" s="150"/>
      <c r="AP309" s="150"/>
      <c r="AQ309" s="150"/>
      <c r="AR309" s="150"/>
      <c r="AS309" s="150"/>
      <c r="AT309" s="150"/>
      <c r="AU309" s="150"/>
      <c r="AV309" s="150"/>
      <c r="BA309" s="150"/>
      <c r="BB309" s="151"/>
      <c r="BC309" s="151"/>
      <c r="BD309" s="152"/>
    </row>
    <row r="310" spans="5:56" ht="15.75" customHeight="1" x14ac:dyDescent="0.2">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c r="AA310" s="150"/>
      <c r="AB310" s="150"/>
      <c r="AC310" s="150"/>
      <c r="AD310" s="150"/>
      <c r="AE310" s="150"/>
      <c r="AF310" s="150"/>
      <c r="AG310" s="150"/>
      <c r="AH310" s="150"/>
      <c r="AI310" s="150"/>
      <c r="AJ310" s="150"/>
      <c r="AK310" s="150"/>
      <c r="AL310" s="150"/>
      <c r="AM310" s="150"/>
      <c r="AN310" s="150"/>
      <c r="AO310" s="150"/>
      <c r="AP310" s="150"/>
      <c r="AQ310" s="150"/>
      <c r="AR310" s="150"/>
      <c r="AS310" s="150"/>
      <c r="AT310" s="150"/>
      <c r="AU310" s="150"/>
      <c r="AV310" s="150"/>
      <c r="BA310" s="150"/>
      <c r="BB310" s="151"/>
      <c r="BC310" s="151"/>
      <c r="BD310" s="152"/>
    </row>
    <row r="311" spans="5:56" ht="15.75" customHeight="1" x14ac:dyDescent="0.2">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c r="AA311" s="150"/>
      <c r="AB311" s="150"/>
      <c r="AC311" s="150"/>
      <c r="AD311" s="150"/>
      <c r="AE311" s="150"/>
      <c r="AF311" s="150"/>
      <c r="AG311" s="150"/>
      <c r="AH311" s="150"/>
      <c r="AI311" s="150"/>
      <c r="AJ311" s="150"/>
      <c r="AK311" s="150"/>
      <c r="AL311" s="150"/>
      <c r="AM311" s="150"/>
      <c r="AN311" s="150"/>
      <c r="AO311" s="150"/>
      <c r="AP311" s="150"/>
      <c r="AQ311" s="150"/>
      <c r="AR311" s="150"/>
      <c r="AS311" s="150"/>
      <c r="AT311" s="150"/>
      <c r="AU311" s="150"/>
      <c r="AV311" s="150"/>
      <c r="BA311" s="150"/>
      <c r="BB311" s="151"/>
      <c r="BC311" s="151"/>
      <c r="BD311" s="152"/>
    </row>
    <row r="312" spans="5:56" ht="15.75" customHeight="1" x14ac:dyDescent="0.2">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c r="AA312" s="150"/>
      <c r="AB312" s="150"/>
      <c r="AC312" s="150"/>
      <c r="AD312" s="150"/>
      <c r="AE312" s="150"/>
      <c r="AF312" s="150"/>
      <c r="AG312" s="150"/>
      <c r="AH312" s="150"/>
      <c r="AI312" s="150"/>
      <c r="AJ312" s="150"/>
      <c r="AK312" s="150"/>
      <c r="AL312" s="150"/>
      <c r="AM312" s="150"/>
      <c r="AN312" s="150"/>
      <c r="AO312" s="150"/>
      <c r="AP312" s="150"/>
      <c r="AQ312" s="150"/>
      <c r="AR312" s="150"/>
      <c r="AS312" s="150"/>
      <c r="AT312" s="150"/>
      <c r="AU312" s="150"/>
      <c r="AV312" s="150"/>
      <c r="BA312" s="150"/>
      <c r="BB312" s="151"/>
      <c r="BC312" s="151"/>
      <c r="BD312" s="152"/>
    </row>
    <row r="313" spans="5:56" ht="15.75" customHeight="1" x14ac:dyDescent="0.2">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c r="AA313" s="150"/>
      <c r="AB313" s="150"/>
      <c r="AC313" s="150"/>
      <c r="AD313" s="150"/>
      <c r="AE313" s="150"/>
      <c r="AF313" s="150"/>
      <c r="AG313" s="150"/>
      <c r="AH313" s="150"/>
      <c r="AI313" s="150"/>
      <c r="AJ313" s="150"/>
      <c r="AK313" s="150"/>
      <c r="AL313" s="150"/>
      <c r="AM313" s="150"/>
      <c r="AN313" s="150"/>
      <c r="AO313" s="150"/>
      <c r="AP313" s="150"/>
      <c r="AQ313" s="150"/>
      <c r="AR313" s="150"/>
      <c r="AS313" s="150"/>
      <c r="AT313" s="150"/>
      <c r="AU313" s="150"/>
      <c r="AV313" s="150"/>
      <c r="BA313" s="150"/>
      <c r="BB313" s="151"/>
      <c r="BC313" s="151"/>
      <c r="BD313" s="152"/>
    </row>
    <row r="314" spans="5:56" ht="15.75" customHeight="1" x14ac:dyDescent="0.2">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c r="AA314" s="150"/>
      <c r="AB314" s="150"/>
      <c r="AC314" s="150"/>
      <c r="AD314" s="150"/>
      <c r="AE314" s="150"/>
      <c r="AF314" s="150"/>
      <c r="AG314" s="150"/>
      <c r="AH314" s="150"/>
      <c r="AI314" s="150"/>
      <c r="AJ314" s="150"/>
      <c r="AK314" s="150"/>
      <c r="AL314" s="150"/>
      <c r="AM314" s="150"/>
      <c r="AN314" s="150"/>
      <c r="AO314" s="150"/>
      <c r="AP314" s="150"/>
      <c r="AQ314" s="150"/>
      <c r="AR314" s="150"/>
      <c r="AS314" s="150"/>
      <c r="AT314" s="150"/>
      <c r="AU314" s="150"/>
      <c r="AV314" s="150"/>
      <c r="BA314" s="150"/>
      <c r="BB314" s="151"/>
      <c r="BC314" s="151"/>
      <c r="BD314" s="152"/>
    </row>
    <row r="315" spans="5:56" ht="15.75" customHeight="1" x14ac:dyDescent="0.2">
      <c r="E315" s="150"/>
      <c r="F315" s="150"/>
      <c r="G315" s="150"/>
      <c r="H315" s="150"/>
      <c r="I315" s="150"/>
      <c r="J315" s="150"/>
      <c r="K315" s="150"/>
      <c r="L315" s="150"/>
      <c r="M315" s="150"/>
      <c r="N315" s="150"/>
      <c r="O315" s="150"/>
      <c r="P315" s="150"/>
      <c r="Q315" s="150"/>
      <c r="R315" s="150"/>
      <c r="S315" s="150"/>
      <c r="T315" s="150"/>
      <c r="U315" s="150"/>
      <c r="V315" s="150"/>
      <c r="W315" s="150"/>
      <c r="X315" s="150"/>
      <c r="Y315" s="150"/>
      <c r="Z315" s="150"/>
      <c r="AA315" s="150"/>
      <c r="AB315" s="150"/>
      <c r="AC315" s="150"/>
      <c r="AD315" s="150"/>
      <c r="AE315" s="150"/>
      <c r="AF315" s="150"/>
      <c r="AG315" s="150"/>
      <c r="AH315" s="150"/>
      <c r="AI315" s="150"/>
      <c r="AJ315" s="150"/>
      <c r="AK315" s="150"/>
      <c r="AL315" s="150"/>
      <c r="AM315" s="150"/>
      <c r="AN315" s="150"/>
      <c r="AO315" s="150"/>
      <c r="AP315" s="150"/>
      <c r="AQ315" s="150"/>
      <c r="AR315" s="150"/>
      <c r="AS315" s="150"/>
      <c r="AT315" s="150"/>
      <c r="AU315" s="150"/>
      <c r="AV315" s="150"/>
      <c r="BA315" s="150"/>
      <c r="BB315" s="151"/>
      <c r="BC315" s="151"/>
      <c r="BD315" s="152"/>
    </row>
    <row r="316" spans="5:56" ht="15.75" customHeight="1" x14ac:dyDescent="0.2">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c r="AA316" s="150"/>
      <c r="AB316" s="150"/>
      <c r="AC316" s="150"/>
      <c r="AD316" s="150"/>
      <c r="AE316" s="150"/>
      <c r="AF316" s="150"/>
      <c r="AG316" s="150"/>
      <c r="AH316" s="150"/>
      <c r="AI316" s="150"/>
      <c r="AJ316" s="150"/>
      <c r="AK316" s="150"/>
      <c r="AL316" s="150"/>
      <c r="AM316" s="150"/>
      <c r="AN316" s="150"/>
      <c r="AO316" s="150"/>
      <c r="AP316" s="150"/>
      <c r="AQ316" s="150"/>
      <c r="AR316" s="150"/>
      <c r="AS316" s="150"/>
      <c r="AT316" s="150"/>
      <c r="AU316" s="150"/>
      <c r="AV316" s="150"/>
      <c r="BA316" s="150"/>
      <c r="BB316" s="151"/>
      <c r="BC316" s="151"/>
      <c r="BD316" s="152"/>
    </row>
    <row r="317" spans="5:56" ht="15.75" customHeight="1" x14ac:dyDescent="0.2">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c r="AA317" s="150"/>
      <c r="AB317" s="150"/>
      <c r="AC317" s="150"/>
      <c r="AD317" s="150"/>
      <c r="AE317" s="150"/>
      <c r="AF317" s="150"/>
      <c r="AG317" s="150"/>
      <c r="AH317" s="150"/>
      <c r="AI317" s="150"/>
      <c r="AJ317" s="150"/>
      <c r="AK317" s="150"/>
      <c r="AL317" s="150"/>
      <c r="AM317" s="150"/>
      <c r="AN317" s="150"/>
      <c r="AO317" s="150"/>
      <c r="AP317" s="150"/>
      <c r="AQ317" s="150"/>
      <c r="AR317" s="150"/>
      <c r="AS317" s="150"/>
      <c r="AT317" s="150"/>
      <c r="AU317" s="150"/>
      <c r="AV317" s="150"/>
      <c r="BA317" s="150"/>
      <c r="BB317" s="151"/>
      <c r="BC317" s="151"/>
      <c r="BD317" s="152"/>
    </row>
    <row r="318" spans="5:56" ht="15.75" customHeight="1" x14ac:dyDescent="0.2">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c r="AA318" s="150"/>
      <c r="AB318" s="150"/>
      <c r="AC318" s="150"/>
      <c r="AD318" s="150"/>
      <c r="AE318" s="150"/>
      <c r="AF318" s="150"/>
      <c r="AG318" s="150"/>
      <c r="AH318" s="150"/>
      <c r="AI318" s="150"/>
      <c r="AJ318" s="150"/>
      <c r="AK318" s="150"/>
      <c r="AL318" s="150"/>
      <c r="AM318" s="150"/>
      <c r="AN318" s="150"/>
      <c r="AO318" s="150"/>
      <c r="AP318" s="150"/>
      <c r="AQ318" s="150"/>
      <c r="AR318" s="150"/>
      <c r="AS318" s="150"/>
      <c r="AT318" s="150"/>
      <c r="AU318" s="150"/>
      <c r="AV318" s="150"/>
      <c r="BA318" s="150"/>
      <c r="BB318" s="151"/>
      <c r="BC318" s="151"/>
      <c r="BD318" s="152"/>
    </row>
    <row r="319" spans="5:56" ht="15.75" customHeight="1" x14ac:dyDescent="0.2">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c r="AA319" s="150"/>
      <c r="AB319" s="150"/>
      <c r="AC319" s="150"/>
      <c r="AD319" s="150"/>
      <c r="AE319" s="150"/>
      <c r="AF319" s="150"/>
      <c r="AG319" s="150"/>
      <c r="AH319" s="150"/>
      <c r="AI319" s="150"/>
      <c r="AJ319" s="150"/>
      <c r="AK319" s="150"/>
      <c r="AL319" s="150"/>
      <c r="AM319" s="150"/>
      <c r="AN319" s="150"/>
      <c r="AO319" s="150"/>
      <c r="AP319" s="150"/>
      <c r="AQ319" s="150"/>
      <c r="AR319" s="150"/>
      <c r="AS319" s="150"/>
      <c r="AT319" s="150"/>
      <c r="AU319" s="150"/>
      <c r="AV319" s="150"/>
      <c r="BA319" s="150"/>
      <c r="BB319" s="151"/>
      <c r="BC319" s="151"/>
      <c r="BD319" s="152"/>
    </row>
    <row r="320" spans="5:56" ht="15.75" customHeight="1" x14ac:dyDescent="0.2">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c r="AA320" s="150"/>
      <c r="AB320" s="150"/>
      <c r="AC320" s="150"/>
      <c r="AD320" s="150"/>
      <c r="AE320" s="150"/>
      <c r="AF320" s="150"/>
      <c r="AG320" s="150"/>
      <c r="AH320" s="150"/>
      <c r="AI320" s="150"/>
      <c r="AJ320" s="150"/>
      <c r="AK320" s="150"/>
      <c r="AL320" s="150"/>
      <c r="AM320" s="150"/>
      <c r="AN320" s="150"/>
      <c r="AO320" s="150"/>
      <c r="AP320" s="150"/>
      <c r="AQ320" s="150"/>
      <c r="AR320" s="150"/>
      <c r="AS320" s="150"/>
      <c r="AT320" s="150"/>
      <c r="AU320" s="150"/>
      <c r="AV320" s="150"/>
      <c r="BA320" s="150"/>
      <c r="BB320" s="151"/>
      <c r="BC320" s="151"/>
      <c r="BD320" s="152"/>
    </row>
    <row r="321" spans="5:56" ht="15.75" customHeight="1" x14ac:dyDescent="0.2">
      <c r="E321" s="150"/>
      <c r="F321" s="150"/>
      <c r="G321" s="150"/>
      <c r="H321" s="150"/>
      <c r="I321" s="150"/>
      <c r="J321" s="150"/>
      <c r="K321" s="150"/>
      <c r="L321" s="150"/>
      <c r="M321" s="150"/>
      <c r="N321" s="150"/>
      <c r="O321" s="150"/>
      <c r="P321" s="150"/>
      <c r="Q321" s="150"/>
      <c r="R321" s="150"/>
      <c r="S321" s="150"/>
      <c r="T321" s="150"/>
      <c r="U321" s="150"/>
      <c r="V321" s="150"/>
      <c r="W321" s="150"/>
      <c r="X321" s="150"/>
      <c r="Y321" s="150"/>
      <c r="Z321" s="150"/>
      <c r="AA321" s="150"/>
      <c r="AB321" s="150"/>
      <c r="AC321" s="150"/>
      <c r="AD321" s="150"/>
      <c r="AE321" s="150"/>
      <c r="AF321" s="150"/>
      <c r="AG321" s="150"/>
      <c r="AH321" s="150"/>
      <c r="AI321" s="150"/>
      <c r="AJ321" s="150"/>
      <c r="AK321" s="150"/>
      <c r="AL321" s="150"/>
      <c r="AM321" s="150"/>
      <c r="AN321" s="150"/>
      <c r="AO321" s="150"/>
      <c r="AP321" s="150"/>
      <c r="AQ321" s="150"/>
      <c r="AR321" s="150"/>
      <c r="AS321" s="150"/>
      <c r="AT321" s="150"/>
      <c r="AU321" s="150"/>
      <c r="AV321" s="150"/>
      <c r="BA321" s="150"/>
      <c r="BB321" s="151"/>
      <c r="BC321" s="151"/>
      <c r="BD321" s="152"/>
    </row>
    <row r="322" spans="5:56" ht="15.75" customHeight="1" x14ac:dyDescent="0.2">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c r="AA322" s="150"/>
      <c r="AB322" s="150"/>
      <c r="AC322" s="150"/>
      <c r="AD322" s="150"/>
      <c r="AE322" s="150"/>
      <c r="AF322" s="150"/>
      <c r="AG322" s="150"/>
      <c r="AH322" s="150"/>
      <c r="AI322" s="150"/>
      <c r="AJ322" s="150"/>
      <c r="AK322" s="150"/>
      <c r="AL322" s="150"/>
      <c r="AM322" s="150"/>
      <c r="AN322" s="150"/>
      <c r="AO322" s="150"/>
      <c r="AP322" s="150"/>
      <c r="AQ322" s="150"/>
      <c r="AR322" s="150"/>
      <c r="AS322" s="150"/>
      <c r="AT322" s="150"/>
      <c r="AU322" s="150"/>
      <c r="AV322" s="150"/>
      <c r="BA322" s="150"/>
      <c r="BB322" s="151"/>
      <c r="BC322" s="151"/>
      <c r="BD322" s="152"/>
    </row>
    <row r="323" spans="5:56" ht="15.75" customHeight="1" x14ac:dyDescent="0.2">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c r="AA323" s="150"/>
      <c r="AB323" s="150"/>
      <c r="AC323" s="150"/>
      <c r="AD323" s="150"/>
      <c r="AE323" s="150"/>
      <c r="AF323" s="150"/>
      <c r="AG323" s="150"/>
      <c r="AH323" s="150"/>
      <c r="AI323" s="150"/>
      <c r="AJ323" s="150"/>
      <c r="AK323" s="150"/>
      <c r="AL323" s="150"/>
      <c r="AM323" s="150"/>
      <c r="AN323" s="150"/>
      <c r="AO323" s="150"/>
      <c r="AP323" s="150"/>
      <c r="AQ323" s="150"/>
      <c r="AR323" s="150"/>
      <c r="AS323" s="150"/>
      <c r="AT323" s="150"/>
      <c r="AU323" s="150"/>
      <c r="AV323" s="150"/>
      <c r="BA323" s="150"/>
      <c r="BB323" s="151"/>
      <c r="BC323" s="151"/>
      <c r="BD323" s="152"/>
    </row>
    <row r="324" spans="5:56" ht="15.75" customHeight="1" x14ac:dyDescent="0.2">
      <c r="E324" s="150"/>
      <c r="F324" s="150"/>
      <c r="G324" s="150"/>
      <c r="H324" s="150"/>
      <c r="I324" s="150"/>
      <c r="J324" s="150"/>
      <c r="K324" s="150"/>
      <c r="L324" s="150"/>
      <c r="M324" s="150"/>
      <c r="N324" s="150"/>
      <c r="O324" s="150"/>
      <c r="P324" s="150"/>
      <c r="Q324" s="150"/>
      <c r="R324" s="150"/>
      <c r="S324" s="150"/>
      <c r="T324" s="150"/>
      <c r="U324" s="150"/>
      <c r="V324" s="150"/>
      <c r="W324" s="150"/>
      <c r="X324" s="150"/>
      <c r="Y324" s="150"/>
      <c r="Z324" s="150"/>
      <c r="AA324" s="150"/>
      <c r="AB324" s="150"/>
      <c r="AC324" s="150"/>
      <c r="AD324" s="150"/>
      <c r="AE324" s="150"/>
      <c r="AF324" s="150"/>
      <c r="AG324" s="150"/>
      <c r="AH324" s="150"/>
      <c r="AI324" s="150"/>
      <c r="AJ324" s="150"/>
      <c r="AK324" s="150"/>
      <c r="AL324" s="150"/>
      <c r="AM324" s="150"/>
      <c r="AN324" s="150"/>
      <c r="AO324" s="150"/>
      <c r="AP324" s="150"/>
      <c r="AQ324" s="150"/>
      <c r="AR324" s="150"/>
      <c r="AS324" s="150"/>
      <c r="AT324" s="150"/>
      <c r="AU324" s="150"/>
      <c r="AV324" s="150"/>
      <c r="BA324" s="150"/>
      <c r="BB324" s="151"/>
      <c r="BC324" s="151"/>
      <c r="BD324" s="152"/>
    </row>
    <row r="325" spans="5:56" ht="15.75" customHeight="1" x14ac:dyDescent="0.2">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c r="AA325" s="150"/>
      <c r="AB325" s="150"/>
      <c r="AC325" s="150"/>
      <c r="AD325" s="150"/>
      <c r="AE325" s="150"/>
      <c r="AF325" s="150"/>
      <c r="AG325" s="150"/>
      <c r="AH325" s="150"/>
      <c r="AI325" s="150"/>
      <c r="AJ325" s="150"/>
      <c r="AK325" s="150"/>
      <c r="AL325" s="150"/>
      <c r="AM325" s="150"/>
      <c r="AN325" s="150"/>
      <c r="AO325" s="150"/>
      <c r="AP325" s="150"/>
      <c r="AQ325" s="150"/>
      <c r="AR325" s="150"/>
      <c r="AS325" s="150"/>
      <c r="AT325" s="150"/>
      <c r="AU325" s="150"/>
      <c r="AV325" s="150"/>
      <c r="BA325" s="150"/>
      <c r="BB325" s="151"/>
      <c r="BC325" s="151"/>
      <c r="BD325" s="152"/>
    </row>
    <row r="326" spans="5:56" ht="15.75" customHeight="1" x14ac:dyDescent="0.2">
      <c r="E326" s="150"/>
      <c r="F326" s="150"/>
      <c r="G326" s="150"/>
      <c r="H326" s="150"/>
      <c r="I326" s="150"/>
      <c r="J326" s="150"/>
      <c r="K326" s="150"/>
      <c r="L326" s="150"/>
      <c r="M326" s="150"/>
      <c r="N326" s="150"/>
      <c r="O326" s="150"/>
      <c r="P326" s="150"/>
      <c r="Q326" s="150"/>
      <c r="R326" s="150"/>
      <c r="S326" s="150"/>
      <c r="T326" s="150"/>
      <c r="U326" s="150"/>
      <c r="V326" s="150"/>
      <c r="W326" s="150"/>
      <c r="X326" s="150"/>
      <c r="Y326" s="150"/>
      <c r="Z326" s="150"/>
      <c r="AA326" s="150"/>
      <c r="AB326" s="150"/>
      <c r="AC326" s="150"/>
      <c r="AD326" s="150"/>
      <c r="AE326" s="150"/>
      <c r="AF326" s="150"/>
      <c r="AG326" s="150"/>
      <c r="AH326" s="150"/>
      <c r="AI326" s="150"/>
      <c r="AJ326" s="150"/>
      <c r="AK326" s="150"/>
      <c r="AL326" s="150"/>
      <c r="AM326" s="150"/>
      <c r="AN326" s="150"/>
      <c r="AO326" s="150"/>
      <c r="AP326" s="150"/>
      <c r="AQ326" s="150"/>
      <c r="AR326" s="150"/>
      <c r="AS326" s="150"/>
      <c r="AT326" s="150"/>
      <c r="AU326" s="150"/>
      <c r="AV326" s="150"/>
      <c r="BA326" s="150"/>
      <c r="BB326" s="151"/>
      <c r="BC326" s="151"/>
      <c r="BD326" s="152"/>
    </row>
    <row r="327" spans="5:56" ht="15.75" customHeight="1" x14ac:dyDescent="0.2">
      <c r="E327" s="150"/>
      <c r="F327" s="150"/>
      <c r="G327" s="150"/>
      <c r="H327" s="150"/>
      <c r="I327" s="150"/>
      <c r="J327" s="150"/>
      <c r="K327" s="150"/>
      <c r="L327" s="150"/>
      <c r="M327" s="150"/>
      <c r="N327" s="150"/>
      <c r="O327" s="150"/>
      <c r="P327" s="150"/>
      <c r="Q327" s="150"/>
      <c r="R327" s="150"/>
      <c r="S327" s="150"/>
      <c r="T327" s="150"/>
      <c r="U327" s="150"/>
      <c r="V327" s="150"/>
      <c r="W327" s="150"/>
      <c r="X327" s="150"/>
      <c r="Y327" s="150"/>
      <c r="Z327" s="150"/>
      <c r="AA327" s="150"/>
      <c r="AB327" s="150"/>
      <c r="AC327" s="150"/>
      <c r="AD327" s="150"/>
      <c r="AE327" s="150"/>
      <c r="AF327" s="150"/>
      <c r="AG327" s="150"/>
      <c r="AH327" s="150"/>
      <c r="AI327" s="150"/>
      <c r="AJ327" s="150"/>
      <c r="AK327" s="150"/>
      <c r="AL327" s="150"/>
      <c r="AM327" s="150"/>
      <c r="AN327" s="150"/>
      <c r="AO327" s="150"/>
      <c r="AP327" s="150"/>
      <c r="AQ327" s="150"/>
      <c r="AR327" s="150"/>
      <c r="AS327" s="150"/>
      <c r="AT327" s="150"/>
      <c r="AU327" s="150"/>
      <c r="AV327" s="150"/>
      <c r="BA327" s="150"/>
      <c r="BB327" s="151"/>
      <c r="BC327" s="151"/>
      <c r="BD327" s="152"/>
    </row>
    <row r="328" spans="5:56" ht="15.75" customHeight="1" x14ac:dyDescent="0.2">
      <c r="E328" s="150"/>
      <c r="F328" s="150"/>
      <c r="G328" s="150"/>
      <c r="H328" s="150"/>
      <c r="I328" s="150"/>
      <c r="J328" s="150"/>
      <c r="K328" s="150"/>
      <c r="L328" s="150"/>
      <c r="M328" s="150"/>
      <c r="N328" s="150"/>
      <c r="O328" s="150"/>
      <c r="P328" s="150"/>
      <c r="Q328" s="150"/>
      <c r="R328" s="150"/>
      <c r="S328" s="150"/>
      <c r="T328" s="150"/>
      <c r="U328" s="150"/>
      <c r="V328" s="150"/>
      <c r="W328" s="150"/>
      <c r="X328" s="150"/>
      <c r="Y328" s="150"/>
      <c r="Z328" s="150"/>
      <c r="AA328" s="150"/>
      <c r="AB328" s="150"/>
      <c r="AC328" s="150"/>
      <c r="AD328" s="150"/>
      <c r="AE328" s="150"/>
      <c r="AF328" s="150"/>
      <c r="AG328" s="150"/>
      <c r="AH328" s="150"/>
      <c r="AI328" s="150"/>
      <c r="AJ328" s="150"/>
      <c r="AK328" s="150"/>
      <c r="AL328" s="150"/>
      <c r="AM328" s="150"/>
      <c r="AN328" s="150"/>
      <c r="AO328" s="150"/>
      <c r="AP328" s="150"/>
      <c r="AQ328" s="150"/>
      <c r="AR328" s="150"/>
      <c r="AS328" s="150"/>
      <c r="AT328" s="150"/>
      <c r="AU328" s="150"/>
      <c r="AV328" s="150"/>
      <c r="BA328" s="150"/>
      <c r="BB328" s="151"/>
      <c r="BC328" s="151"/>
      <c r="BD328" s="152"/>
    </row>
    <row r="329" spans="5:56" ht="15.75" customHeight="1" x14ac:dyDescent="0.2">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c r="AA329" s="150"/>
      <c r="AB329" s="150"/>
      <c r="AC329" s="150"/>
      <c r="AD329" s="150"/>
      <c r="AE329" s="150"/>
      <c r="AF329" s="150"/>
      <c r="AG329" s="150"/>
      <c r="AH329" s="150"/>
      <c r="AI329" s="150"/>
      <c r="AJ329" s="150"/>
      <c r="AK329" s="150"/>
      <c r="AL329" s="150"/>
      <c r="AM329" s="150"/>
      <c r="AN329" s="150"/>
      <c r="AO329" s="150"/>
      <c r="AP329" s="150"/>
      <c r="AQ329" s="150"/>
      <c r="AR329" s="150"/>
      <c r="AS329" s="150"/>
      <c r="AT329" s="150"/>
      <c r="AU329" s="150"/>
      <c r="AV329" s="150"/>
      <c r="BA329" s="150"/>
      <c r="BB329" s="151"/>
      <c r="BC329" s="151"/>
      <c r="BD329" s="152"/>
    </row>
    <row r="330" spans="5:56" ht="15.75" customHeight="1" x14ac:dyDescent="0.2">
      <c r="E330" s="150"/>
      <c r="F330" s="150"/>
      <c r="G330" s="150"/>
      <c r="H330" s="150"/>
      <c r="I330" s="150"/>
      <c r="J330" s="150"/>
      <c r="K330" s="150"/>
      <c r="L330" s="150"/>
      <c r="M330" s="150"/>
      <c r="N330" s="150"/>
      <c r="O330" s="150"/>
      <c r="P330" s="150"/>
      <c r="Q330" s="150"/>
      <c r="R330" s="150"/>
      <c r="S330" s="150"/>
      <c r="T330" s="150"/>
      <c r="U330" s="150"/>
      <c r="V330" s="150"/>
      <c r="W330" s="150"/>
      <c r="X330" s="150"/>
      <c r="Y330" s="150"/>
      <c r="Z330" s="150"/>
      <c r="AA330" s="150"/>
      <c r="AB330" s="150"/>
      <c r="AC330" s="150"/>
      <c r="AD330" s="150"/>
      <c r="AE330" s="150"/>
      <c r="AF330" s="150"/>
      <c r="AG330" s="150"/>
      <c r="AH330" s="150"/>
      <c r="AI330" s="150"/>
      <c r="AJ330" s="150"/>
      <c r="AK330" s="150"/>
      <c r="AL330" s="150"/>
      <c r="AM330" s="150"/>
      <c r="AN330" s="150"/>
      <c r="AO330" s="150"/>
      <c r="AP330" s="150"/>
      <c r="AQ330" s="150"/>
      <c r="AR330" s="150"/>
      <c r="AS330" s="150"/>
      <c r="AT330" s="150"/>
      <c r="AU330" s="150"/>
      <c r="AV330" s="150"/>
      <c r="BA330" s="150"/>
      <c r="BB330" s="151"/>
      <c r="BC330" s="151"/>
      <c r="BD330" s="152"/>
    </row>
    <row r="331" spans="5:56" ht="15.75" customHeight="1" x14ac:dyDescent="0.2">
      <c r="E331" s="150"/>
      <c r="F331" s="150"/>
      <c r="G331" s="150"/>
      <c r="H331" s="150"/>
      <c r="I331" s="150"/>
      <c r="J331" s="150"/>
      <c r="K331" s="150"/>
      <c r="L331" s="150"/>
      <c r="M331" s="150"/>
      <c r="N331" s="150"/>
      <c r="O331" s="150"/>
      <c r="P331" s="150"/>
      <c r="Q331" s="150"/>
      <c r="R331" s="150"/>
      <c r="S331" s="150"/>
      <c r="T331" s="150"/>
      <c r="U331" s="150"/>
      <c r="V331" s="150"/>
      <c r="W331" s="150"/>
      <c r="X331" s="150"/>
      <c r="Y331" s="150"/>
      <c r="Z331" s="150"/>
      <c r="AA331" s="150"/>
      <c r="AB331" s="150"/>
      <c r="AC331" s="150"/>
      <c r="AD331" s="150"/>
      <c r="AE331" s="150"/>
      <c r="AF331" s="150"/>
      <c r="AG331" s="150"/>
      <c r="AH331" s="150"/>
      <c r="AI331" s="150"/>
      <c r="AJ331" s="150"/>
      <c r="AK331" s="150"/>
      <c r="AL331" s="150"/>
      <c r="AM331" s="150"/>
      <c r="AN331" s="150"/>
      <c r="AO331" s="150"/>
      <c r="AP331" s="150"/>
      <c r="AQ331" s="150"/>
      <c r="AR331" s="150"/>
      <c r="AS331" s="150"/>
      <c r="AT331" s="150"/>
      <c r="AU331" s="150"/>
      <c r="AV331" s="150"/>
      <c r="BA331" s="150"/>
      <c r="BB331" s="151"/>
      <c r="BC331" s="151"/>
      <c r="BD331" s="152"/>
    </row>
    <row r="332" spans="5:56" ht="15.75" customHeight="1" x14ac:dyDescent="0.2">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c r="AA332" s="150"/>
      <c r="AB332" s="150"/>
      <c r="AC332" s="150"/>
      <c r="AD332" s="150"/>
      <c r="AE332" s="150"/>
      <c r="AF332" s="150"/>
      <c r="AG332" s="150"/>
      <c r="AH332" s="150"/>
      <c r="AI332" s="150"/>
      <c r="AJ332" s="150"/>
      <c r="AK332" s="150"/>
      <c r="AL332" s="150"/>
      <c r="AM332" s="150"/>
      <c r="AN332" s="150"/>
      <c r="AO332" s="150"/>
      <c r="AP332" s="150"/>
      <c r="AQ332" s="150"/>
      <c r="AR332" s="150"/>
      <c r="AS332" s="150"/>
      <c r="AT332" s="150"/>
      <c r="AU332" s="150"/>
      <c r="AV332" s="150"/>
      <c r="BA332" s="150"/>
      <c r="BB332" s="151"/>
      <c r="BC332" s="151"/>
      <c r="BD332" s="152"/>
    </row>
    <row r="333" spans="5:56" ht="15.75" customHeight="1" x14ac:dyDescent="0.2">
      <c r="E333" s="150"/>
      <c r="F333" s="150"/>
      <c r="G333" s="150"/>
      <c r="H333" s="150"/>
      <c r="I333" s="150"/>
      <c r="J333" s="150"/>
      <c r="K333" s="150"/>
      <c r="L333" s="150"/>
      <c r="M333" s="150"/>
      <c r="N333" s="150"/>
      <c r="O333" s="150"/>
      <c r="P333" s="150"/>
      <c r="Q333" s="150"/>
      <c r="R333" s="150"/>
      <c r="S333" s="150"/>
      <c r="T333" s="150"/>
      <c r="U333" s="150"/>
      <c r="V333" s="150"/>
      <c r="W333" s="150"/>
      <c r="X333" s="150"/>
      <c r="Y333" s="150"/>
      <c r="Z333" s="150"/>
      <c r="AA333" s="150"/>
      <c r="AB333" s="150"/>
      <c r="AC333" s="150"/>
      <c r="AD333" s="150"/>
      <c r="AE333" s="150"/>
      <c r="AF333" s="150"/>
      <c r="AG333" s="150"/>
      <c r="AH333" s="150"/>
      <c r="AI333" s="150"/>
      <c r="AJ333" s="150"/>
      <c r="AK333" s="150"/>
      <c r="AL333" s="150"/>
      <c r="AM333" s="150"/>
      <c r="AN333" s="150"/>
      <c r="AO333" s="150"/>
      <c r="AP333" s="150"/>
      <c r="AQ333" s="150"/>
      <c r="AR333" s="150"/>
      <c r="AS333" s="150"/>
      <c r="AT333" s="150"/>
      <c r="AU333" s="150"/>
      <c r="AV333" s="150"/>
      <c r="BA333" s="150"/>
      <c r="BB333" s="151"/>
      <c r="BC333" s="151"/>
      <c r="BD333" s="152"/>
    </row>
    <row r="334" spans="5:56" ht="15.75" customHeight="1" x14ac:dyDescent="0.2">
      <c r="E334" s="150"/>
      <c r="F334" s="150"/>
      <c r="G334" s="150"/>
      <c r="H334" s="150"/>
      <c r="I334" s="150"/>
      <c r="J334" s="150"/>
      <c r="K334" s="150"/>
      <c r="L334" s="150"/>
      <c r="M334" s="150"/>
      <c r="N334" s="150"/>
      <c r="O334" s="150"/>
      <c r="P334" s="150"/>
      <c r="Q334" s="150"/>
      <c r="R334" s="150"/>
      <c r="S334" s="150"/>
      <c r="T334" s="150"/>
      <c r="U334" s="150"/>
      <c r="V334" s="150"/>
      <c r="W334" s="150"/>
      <c r="X334" s="150"/>
      <c r="Y334" s="150"/>
      <c r="Z334" s="150"/>
      <c r="AA334" s="150"/>
      <c r="AB334" s="150"/>
      <c r="AC334" s="150"/>
      <c r="AD334" s="150"/>
      <c r="AE334" s="150"/>
      <c r="AF334" s="150"/>
      <c r="AG334" s="150"/>
      <c r="AH334" s="150"/>
      <c r="AI334" s="150"/>
      <c r="AJ334" s="150"/>
      <c r="AK334" s="150"/>
      <c r="AL334" s="150"/>
      <c r="AM334" s="150"/>
      <c r="AN334" s="150"/>
      <c r="AO334" s="150"/>
      <c r="AP334" s="150"/>
      <c r="AQ334" s="150"/>
      <c r="AR334" s="150"/>
      <c r="AS334" s="150"/>
      <c r="AT334" s="150"/>
      <c r="AU334" s="150"/>
      <c r="AV334" s="150"/>
      <c r="BA334" s="150"/>
      <c r="BB334" s="151"/>
      <c r="BC334" s="151"/>
      <c r="BD334" s="152"/>
    </row>
    <row r="335" spans="5:56" ht="15.75" customHeight="1" x14ac:dyDescent="0.2">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c r="AA335" s="150"/>
      <c r="AB335" s="150"/>
      <c r="AC335" s="150"/>
      <c r="AD335" s="150"/>
      <c r="AE335" s="150"/>
      <c r="AF335" s="150"/>
      <c r="AG335" s="150"/>
      <c r="AH335" s="150"/>
      <c r="AI335" s="150"/>
      <c r="AJ335" s="150"/>
      <c r="AK335" s="150"/>
      <c r="AL335" s="150"/>
      <c r="AM335" s="150"/>
      <c r="AN335" s="150"/>
      <c r="AO335" s="150"/>
      <c r="AP335" s="150"/>
      <c r="AQ335" s="150"/>
      <c r="AR335" s="150"/>
      <c r="AS335" s="150"/>
      <c r="AT335" s="150"/>
      <c r="AU335" s="150"/>
      <c r="AV335" s="150"/>
      <c r="BA335" s="150"/>
      <c r="BB335" s="151"/>
      <c r="BC335" s="151"/>
      <c r="BD335" s="152"/>
    </row>
    <row r="336" spans="5:56" ht="15.75" customHeight="1" x14ac:dyDescent="0.2">
      <c r="E336" s="150"/>
      <c r="F336" s="150"/>
      <c r="G336" s="150"/>
      <c r="H336" s="150"/>
      <c r="I336" s="150"/>
      <c r="J336" s="150"/>
      <c r="K336" s="150"/>
      <c r="L336" s="150"/>
      <c r="M336" s="150"/>
      <c r="N336" s="150"/>
      <c r="O336" s="150"/>
      <c r="P336" s="150"/>
      <c r="Q336" s="150"/>
      <c r="R336" s="150"/>
      <c r="S336" s="150"/>
      <c r="T336" s="150"/>
      <c r="U336" s="150"/>
      <c r="V336" s="150"/>
      <c r="W336" s="150"/>
      <c r="X336" s="150"/>
      <c r="Y336" s="150"/>
      <c r="Z336" s="150"/>
      <c r="AA336" s="150"/>
      <c r="AB336" s="150"/>
      <c r="AC336" s="150"/>
      <c r="AD336" s="150"/>
      <c r="AE336" s="150"/>
      <c r="AF336" s="150"/>
      <c r="AG336" s="150"/>
      <c r="AH336" s="150"/>
      <c r="AI336" s="150"/>
      <c r="AJ336" s="150"/>
      <c r="AK336" s="150"/>
      <c r="AL336" s="150"/>
      <c r="AM336" s="150"/>
      <c r="AN336" s="150"/>
      <c r="AO336" s="150"/>
      <c r="AP336" s="150"/>
      <c r="AQ336" s="150"/>
      <c r="AR336" s="150"/>
      <c r="AS336" s="150"/>
      <c r="AT336" s="150"/>
      <c r="AU336" s="150"/>
      <c r="AV336" s="150"/>
      <c r="BA336" s="150"/>
      <c r="BB336" s="151"/>
      <c r="BC336" s="151"/>
      <c r="BD336" s="152"/>
    </row>
    <row r="337" spans="5:56" ht="15.75" customHeight="1" x14ac:dyDescent="0.2">
      <c r="E337" s="150"/>
      <c r="F337" s="150"/>
      <c r="G337" s="150"/>
      <c r="H337" s="150"/>
      <c r="I337" s="150"/>
      <c r="J337" s="150"/>
      <c r="K337" s="150"/>
      <c r="L337" s="150"/>
      <c r="M337" s="150"/>
      <c r="N337" s="150"/>
      <c r="O337" s="150"/>
      <c r="P337" s="150"/>
      <c r="Q337" s="150"/>
      <c r="R337" s="150"/>
      <c r="S337" s="150"/>
      <c r="T337" s="150"/>
      <c r="U337" s="150"/>
      <c r="V337" s="150"/>
      <c r="W337" s="150"/>
      <c r="X337" s="150"/>
      <c r="Y337" s="150"/>
      <c r="Z337" s="150"/>
      <c r="AA337" s="150"/>
      <c r="AB337" s="150"/>
      <c r="AC337" s="150"/>
      <c r="AD337" s="150"/>
      <c r="AE337" s="150"/>
      <c r="AF337" s="150"/>
      <c r="AG337" s="150"/>
      <c r="AH337" s="150"/>
      <c r="AI337" s="150"/>
      <c r="AJ337" s="150"/>
      <c r="AK337" s="150"/>
      <c r="AL337" s="150"/>
      <c r="AM337" s="150"/>
      <c r="AN337" s="150"/>
      <c r="AO337" s="150"/>
      <c r="AP337" s="150"/>
      <c r="AQ337" s="150"/>
      <c r="AR337" s="150"/>
      <c r="AS337" s="150"/>
      <c r="AT337" s="150"/>
      <c r="AU337" s="150"/>
      <c r="AV337" s="150"/>
      <c r="BA337" s="150"/>
      <c r="BB337" s="151"/>
      <c r="BC337" s="151"/>
      <c r="BD337" s="152"/>
    </row>
    <row r="338" spans="5:56" ht="15.75" customHeight="1" x14ac:dyDescent="0.2">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c r="AA338" s="150"/>
      <c r="AB338" s="150"/>
      <c r="AC338" s="150"/>
      <c r="AD338" s="150"/>
      <c r="AE338" s="150"/>
      <c r="AF338" s="150"/>
      <c r="AG338" s="150"/>
      <c r="AH338" s="150"/>
      <c r="AI338" s="150"/>
      <c r="AJ338" s="150"/>
      <c r="AK338" s="150"/>
      <c r="AL338" s="150"/>
      <c r="AM338" s="150"/>
      <c r="AN338" s="150"/>
      <c r="AO338" s="150"/>
      <c r="AP338" s="150"/>
      <c r="AQ338" s="150"/>
      <c r="AR338" s="150"/>
      <c r="AS338" s="150"/>
      <c r="AT338" s="150"/>
      <c r="AU338" s="150"/>
      <c r="AV338" s="150"/>
      <c r="BA338" s="150"/>
      <c r="BB338" s="151"/>
      <c r="BC338" s="151"/>
      <c r="BD338" s="152"/>
    </row>
    <row r="339" spans="5:56" ht="15.75" customHeight="1" x14ac:dyDescent="0.2">
      <c r="E339" s="150"/>
      <c r="F339" s="150"/>
      <c r="G339" s="150"/>
      <c r="H339" s="150"/>
      <c r="I339" s="150"/>
      <c r="J339" s="150"/>
      <c r="K339" s="150"/>
      <c r="L339" s="150"/>
      <c r="M339" s="150"/>
      <c r="N339" s="150"/>
      <c r="O339" s="150"/>
      <c r="P339" s="150"/>
      <c r="Q339" s="150"/>
      <c r="R339" s="150"/>
      <c r="S339" s="150"/>
      <c r="T339" s="150"/>
      <c r="U339" s="150"/>
      <c r="V339" s="150"/>
      <c r="W339" s="150"/>
      <c r="X339" s="150"/>
      <c r="Y339" s="150"/>
      <c r="Z339" s="150"/>
      <c r="AA339" s="150"/>
      <c r="AB339" s="150"/>
      <c r="AC339" s="150"/>
      <c r="AD339" s="150"/>
      <c r="AE339" s="150"/>
      <c r="AF339" s="150"/>
      <c r="AG339" s="150"/>
      <c r="AH339" s="150"/>
      <c r="AI339" s="150"/>
      <c r="AJ339" s="150"/>
      <c r="AK339" s="150"/>
      <c r="AL339" s="150"/>
      <c r="AM339" s="150"/>
      <c r="AN339" s="150"/>
      <c r="AO339" s="150"/>
      <c r="AP339" s="150"/>
      <c r="AQ339" s="150"/>
      <c r="AR339" s="150"/>
      <c r="AS339" s="150"/>
      <c r="AT339" s="150"/>
      <c r="AU339" s="150"/>
      <c r="AV339" s="150"/>
      <c r="BA339" s="150"/>
      <c r="BB339" s="151"/>
      <c r="BC339" s="151"/>
      <c r="BD339" s="152"/>
    </row>
    <row r="340" spans="5:56" ht="15.75" customHeight="1" x14ac:dyDescent="0.2">
      <c r="E340" s="150"/>
      <c r="F340" s="150"/>
      <c r="G340" s="150"/>
      <c r="H340" s="150"/>
      <c r="I340" s="150"/>
      <c r="J340" s="150"/>
      <c r="K340" s="150"/>
      <c r="L340" s="150"/>
      <c r="M340" s="150"/>
      <c r="N340" s="150"/>
      <c r="O340" s="150"/>
      <c r="P340" s="150"/>
      <c r="Q340" s="150"/>
      <c r="R340" s="150"/>
      <c r="S340" s="150"/>
      <c r="T340" s="150"/>
      <c r="U340" s="150"/>
      <c r="V340" s="150"/>
      <c r="W340" s="150"/>
      <c r="X340" s="150"/>
      <c r="Y340" s="150"/>
      <c r="Z340" s="150"/>
      <c r="AA340" s="150"/>
      <c r="AB340" s="150"/>
      <c r="AC340" s="150"/>
      <c r="AD340" s="150"/>
      <c r="AE340" s="150"/>
      <c r="AF340" s="150"/>
      <c r="AG340" s="150"/>
      <c r="AH340" s="150"/>
      <c r="AI340" s="150"/>
      <c r="AJ340" s="150"/>
      <c r="AK340" s="150"/>
      <c r="AL340" s="150"/>
      <c r="AM340" s="150"/>
      <c r="AN340" s="150"/>
      <c r="AO340" s="150"/>
      <c r="AP340" s="150"/>
      <c r="AQ340" s="150"/>
      <c r="AR340" s="150"/>
      <c r="AS340" s="150"/>
      <c r="AT340" s="150"/>
      <c r="AU340" s="150"/>
      <c r="AV340" s="150"/>
      <c r="BA340" s="150"/>
      <c r="BB340" s="151"/>
      <c r="BC340" s="151"/>
      <c r="BD340" s="152"/>
    </row>
    <row r="341" spans="5:56" ht="15.75" customHeight="1" x14ac:dyDescent="0.2">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c r="AA341" s="150"/>
      <c r="AB341" s="150"/>
      <c r="AC341" s="150"/>
      <c r="AD341" s="150"/>
      <c r="AE341" s="150"/>
      <c r="AF341" s="150"/>
      <c r="AG341" s="150"/>
      <c r="AH341" s="150"/>
      <c r="AI341" s="150"/>
      <c r="AJ341" s="150"/>
      <c r="AK341" s="150"/>
      <c r="AL341" s="150"/>
      <c r="AM341" s="150"/>
      <c r="AN341" s="150"/>
      <c r="AO341" s="150"/>
      <c r="AP341" s="150"/>
      <c r="AQ341" s="150"/>
      <c r="AR341" s="150"/>
      <c r="AS341" s="150"/>
      <c r="AT341" s="150"/>
      <c r="AU341" s="150"/>
      <c r="AV341" s="150"/>
      <c r="BA341" s="150"/>
      <c r="BB341" s="151"/>
      <c r="BC341" s="151"/>
      <c r="BD341" s="152"/>
    </row>
    <row r="342" spans="5:56" ht="15.75" customHeight="1" x14ac:dyDescent="0.2">
      <c r="E342" s="150"/>
      <c r="F342" s="150"/>
      <c r="G342" s="150"/>
      <c r="H342" s="150"/>
      <c r="I342" s="150"/>
      <c r="J342" s="150"/>
      <c r="K342" s="150"/>
      <c r="L342" s="150"/>
      <c r="M342" s="150"/>
      <c r="N342" s="150"/>
      <c r="O342" s="150"/>
      <c r="P342" s="150"/>
      <c r="Q342" s="150"/>
      <c r="R342" s="150"/>
      <c r="S342" s="150"/>
      <c r="T342" s="150"/>
      <c r="U342" s="150"/>
      <c r="V342" s="150"/>
      <c r="W342" s="150"/>
      <c r="X342" s="150"/>
      <c r="Y342" s="150"/>
      <c r="Z342" s="150"/>
      <c r="AA342" s="150"/>
      <c r="AB342" s="150"/>
      <c r="AC342" s="150"/>
      <c r="AD342" s="150"/>
      <c r="AE342" s="150"/>
      <c r="AF342" s="150"/>
      <c r="AG342" s="150"/>
      <c r="AH342" s="150"/>
      <c r="AI342" s="150"/>
      <c r="AJ342" s="150"/>
      <c r="AK342" s="150"/>
      <c r="AL342" s="150"/>
      <c r="AM342" s="150"/>
      <c r="AN342" s="150"/>
      <c r="AO342" s="150"/>
      <c r="AP342" s="150"/>
      <c r="AQ342" s="150"/>
      <c r="AR342" s="150"/>
      <c r="AS342" s="150"/>
      <c r="AT342" s="150"/>
      <c r="AU342" s="150"/>
      <c r="AV342" s="150"/>
      <c r="BA342" s="150"/>
      <c r="BB342" s="151"/>
      <c r="BC342" s="151"/>
      <c r="BD342" s="152"/>
    </row>
    <row r="343" spans="5:56" ht="15.75" customHeight="1" x14ac:dyDescent="0.2">
      <c r="E343" s="150"/>
      <c r="F343" s="150"/>
      <c r="G343" s="150"/>
      <c r="H343" s="150"/>
      <c r="I343" s="150"/>
      <c r="J343" s="150"/>
      <c r="K343" s="150"/>
      <c r="L343" s="150"/>
      <c r="M343" s="150"/>
      <c r="N343" s="150"/>
      <c r="O343" s="150"/>
      <c r="P343" s="150"/>
      <c r="Q343" s="150"/>
      <c r="R343" s="150"/>
      <c r="S343" s="150"/>
      <c r="T343" s="150"/>
      <c r="U343" s="150"/>
      <c r="V343" s="150"/>
      <c r="W343" s="150"/>
      <c r="X343" s="150"/>
      <c r="Y343" s="150"/>
      <c r="Z343" s="150"/>
      <c r="AA343" s="150"/>
      <c r="AB343" s="150"/>
      <c r="AC343" s="150"/>
      <c r="AD343" s="150"/>
      <c r="AE343" s="150"/>
      <c r="AF343" s="150"/>
      <c r="AG343" s="150"/>
      <c r="AH343" s="150"/>
      <c r="AI343" s="150"/>
      <c r="AJ343" s="150"/>
      <c r="AK343" s="150"/>
      <c r="AL343" s="150"/>
      <c r="AM343" s="150"/>
      <c r="AN343" s="150"/>
      <c r="AO343" s="150"/>
      <c r="AP343" s="150"/>
      <c r="AQ343" s="150"/>
      <c r="AR343" s="150"/>
      <c r="AS343" s="150"/>
      <c r="AT343" s="150"/>
      <c r="AU343" s="150"/>
      <c r="AV343" s="150"/>
      <c r="BA343" s="150"/>
      <c r="BB343" s="151"/>
      <c r="BC343" s="151"/>
      <c r="BD343" s="152"/>
    </row>
    <row r="344" spans="5:56" ht="15.75" customHeight="1" x14ac:dyDescent="0.2">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c r="AA344" s="150"/>
      <c r="AB344" s="150"/>
      <c r="AC344" s="150"/>
      <c r="AD344" s="150"/>
      <c r="AE344" s="150"/>
      <c r="AF344" s="150"/>
      <c r="AG344" s="150"/>
      <c r="AH344" s="150"/>
      <c r="AI344" s="150"/>
      <c r="AJ344" s="150"/>
      <c r="AK344" s="150"/>
      <c r="AL344" s="150"/>
      <c r="AM344" s="150"/>
      <c r="AN344" s="150"/>
      <c r="AO344" s="150"/>
      <c r="AP344" s="150"/>
      <c r="AQ344" s="150"/>
      <c r="AR344" s="150"/>
      <c r="AS344" s="150"/>
      <c r="AT344" s="150"/>
      <c r="AU344" s="150"/>
      <c r="AV344" s="150"/>
      <c r="BA344" s="150"/>
      <c r="BB344" s="151"/>
      <c r="BC344" s="151"/>
      <c r="BD344" s="152"/>
    </row>
    <row r="345" spans="5:56" ht="15.75" customHeight="1" x14ac:dyDescent="0.2">
      <c r="E345" s="150"/>
      <c r="F345" s="150"/>
      <c r="G345" s="150"/>
      <c r="H345" s="150"/>
      <c r="I345" s="150"/>
      <c r="J345" s="150"/>
      <c r="K345" s="150"/>
      <c r="L345" s="150"/>
      <c r="M345" s="150"/>
      <c r="N345" s="150"/>
      <c r="O345" s="150"/>
      <c r="P345" s="150"/>
      <c r="Q345" s="150"/>
      <c r="R345" s="150"/>
      <c r="S345" s="150"/>
      <c r="T345" s="150"/>
      <c r="U345" s="150"/>
      <c r="V345" s="150"/>
      <c r="W345" s="150"/>
      <c r="X345" s="150"/>
      <c r="Y345" s="150"/>
      <c r="Z345" s="150"/>
      <c r="AA345" s="150"/>
      <c r="AB345" s="150"/>
      <c r="AC345" s="150"/>
      <c r="AD345" s="150"/>
      <c r="AE345" s="150"/>
      <c r="AF345" s="150"/>
      <c r="AG345" s="150"/>
      <c r="AH345" s="150"/>
      <c r="AI345" s="150"/>
      <c r="AJ345" s="150"/>
      <c r="AK345" s="150"/>
      <c r="AL345" s="150"/>
      <c r="AM345" s="150"/>
      <c r="AN345" s="150"/>
      <c r="AO345" s="150"/>
      <c r="AP345" s="150"/>
      <c r="AQ345" s="150"/>
      <c r="AR345" s="150"/>
      <c r="AS345" s="150"/>
      <c r="AT345" s="150"/>
      <c r="AU345" s="150"/>
      <c r="AV345" s="150"/>
      <c r="BA345" s="150"/>
      <c r="BB345" s="151"/>
      <c r="BC345" s="151"/>
      <c r="BD345" s="152"/>
    </row>
    <row r="346" spans="5:56" ht="15.75" customHeight="1" x14ac:dyDescent="0.2">
      <c r="E346" s="150"/>
      <c r="F346" s="150"/>
      <c r="G346" s="150"/>
      <c r="H346" s="150"/>
      <c r="I346" s="150"/>
      <c r="J346" s="150"/>
      <c r="K346" s="150"/>
      <c r="L346" s="150"/>
      <c r="M346" s="150"/>
      <c r="N346" s="150"/>
      <c r="O346" s="150"/>
      <c r="P346" s="150"/>
      <c r="Q346" s="150"/>
      <c r="R346" s="150"/>
      <c r="S346" s="150"/>
      <c r="T346" s="150"/>
      <c r="U346" s="150"/>
      <c r="V346" s="150"/>
      <c r="W346" s="150"/>
      <c r="X346" s="150"/>
      <c r="Y346" s="150"/>
      <c r="Z346" s="150"/>
      <c r="AA346" s="150"/>
      <c r="AB346" s="150"/>
      <c r="AC346" s="150"/>
      <c r="AD346" s="150"/>
      <c r="AE346" s="150"/>
      <c r="AF346" s="150"/>
      <c r="AG346" s="150"/>
      <c r="AH346" s="150"/>
      <c r="AI346" s="150"/>
      <c r="AJ346" s="150"/>
      <c r="AK346" s="150"/>
      <c r="AL346" s="150"/>
      <c r="AM346" s="150"/>
      <c r="AN346" s="150"/>
      <c r="AO346" s="150"/>
      <c r="AP346" s="150"/>
      <c r="AQ346" s="150"/>
      <c r="AR346" s="150"/>
      <c r="AS346" s="150"/>
      <c r="AT346" s="150"/>
      <c r="AU346" s="150"/>
      <c r="AV346" s="150"/>
      <c r="BA346" s="150"/>
      <c r="BB346" s="151"/>
      <c r="BC346" s="151"/>
      <c r="BD346" s="152"/>
    </row>
    <row r="347" spans="5:56" ht="15.75" customHeight="1" x14ac:dyDescent="0.2">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c r="AA347" s="150"/>
      <c r="AB347" s="150"/>
      <c r="AC347" s="150"/>
      <c r="AD347" s="150"/>
      <c r="AE347" s="150"/>
      <c r="AF347" s="150"/>
      <c r="AG347" s="150"/>
      <c r="AH347" s="150"/>
      <c r="AI347" s="150"/>
      <c r="AJ347" s="150"/>
      <c r="AK347" s="150"/>
      <c r="AL347" s="150"/>
      <c r="AM347" s="150"/>
      <c r="AN347" s="150"/>
      <c r="AO347" s="150"/>
      <c r="AP347" s="150"/>
      <c r="AQ347" s="150"/>
      <c r="AR347" s="150"/>
      <c r="AS347" s="150"/>
      <c r="AT347" s="150"/>
      <c r="AU347" s="150"/>
      <c r="AV347" s="150"/>
      <c r="BA347" s="150"/>
      <c r="BB347" s="151"/>
      <c r="BC347" s="151"/>
      <c r="BD347" s="152"/>
    </row>
    <row r="348" spans="5:56" ht="15.75" customHeight="1" x14ac:dyDescent="0.2">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c r="AA348" s="150"/>
      <c r="AB348" s="150"/>
      <c r="AC348" s="150"/>
      <c r="AD348" s="150"/>
      <c r="AE348" s="150"/>
      <c r="AF348" s="150"/>
      <c r="AG348" s="150"/>
      <c r="AH348" s="150"/>
      <c r="AI348" s="150"/>
      <c r="AJ348" s="150"/>
      <c r="AK348" s="150"/>
      <c r="AL348" s="150"/>
      <c r="AM348" s="150"/>
      <c r="AN348" s="150"/>
      <c r="AO348" s="150"/>
      <c r="AP348" s="150"/>
      <c r="AQ348" s="150"/>
      <c r="AR348" s="150"/>
      <c r="AS348" s="150"/>
      <c r="AT348" s="150"/>
      <c r="AU348" s="150"/>
      <c r="AV348" s="150"/>
      <c r="BA348" s="150"/>
      <c r="BB348" s="151"/>
      <c r="BC348" s="151"/>
      <c r="BD348" s="152"/>
    </row>
    <row r="349" spans="5:56" ht="15.75" customHeight="1" x14ac:dyDescent="0.2">
      <c r="E349" s="150"/>
      <c r="F349" s="150"/>
      <c r="G349" s="150"/>
      <c r="H349" s="150"/>
      <c r="I349" s="150"/>
      <c r="J349" s="150"/>
      <c r="K349" s="150"/>
      <c r="L349" s="150"/>
      <c r="M349" s="150"/>
      <c r="N349" s="150"/>
      <c r="O349" s="150"/>
      <c r="P349" s="150"/>
      <c r="Q349" s="150"/>
      <c r="R349" s="150"/>
      <c r="S349" s="150"/>
      <c r="T349" s="150"/>
      <c r="U349" s="150"/>
      <c r="V349" s="150"/>
      <c r="W349" s="150"/>
      <c r="X349" s="150"/>
      <c r="Y349" s="150"/>
      <c r="Z349" s="150"/>
      <c r="AA349" s="150"/>
      <c r="AB349" s="150"/>
      <c r="AC349" s="150"/>
      <c r="AD349" s="150"/>
      <c r="AE349" s="150"/>
      <c r="AF349" s="150"/>
      <c r="AG349" s="150"/>
      <c r="AH349" s="150"/>
      <c r="AI349" s="150"/>
      <c r="AJ349" s="150"/>
      <c r="AK349" s="150"/>
      <c r="AL349" s="150"/>
      <c r="AM349" s="150"/>
      <c r="AN349" s="150"/>
      <c r="AO349" s="150"/>
      <c r="AP349" s="150"/>
      <c r="AQ349" s="150"/>
      <c r="AR349" s="150"/>
      <c r="AS349" s="150"/>
      <c r="AT349" s="150"/>
      <c r="AU349" s="150"/>
      <c r="AV349" s="150"/>
      <c r="BA349" s="150"/>
      <c r="BB349" s="151"/>
      <c r="BC349" s="151"/>
      <c r="BD349" s="152"/>
    </row>
    <row r="350" spans="5:56" ht="15.75" customHeight="1" x14ac:dyDescent="0.2">
      <c r="E350" s="150"/>
      <c r="F350" s="150"/>
      <c r="G350" s="150"/>
      <c r="H350" s="150"/>
      <c r="I350" s="150"/>
      <c r="J350" s="150"/>
      <c r="K350" s="150"/>
      <c r="L350" s="150"/>
      <c r="M350" s="150"/>
      <c r="N350" s="150"/>
      <c r="O350" s="150"/>
      <c r="P350" s="150"/>
      <c r="Q350" s="150"/>
      <c r="R350" s="150"/>
      <c r="S350" s="150"/>
      <c r="T350" s="150"/>
      <c r="U350" s="150"/>
      <c r="V350" s="150"/>
      <c r="W350" s="150"/>
      <c r="X350" s="150"/>
      <c r="Y350" s="150"/>
      <c r="Z350" s="150"/>
      <c r="AA350" s="150"/>
      <c r="AB350" s="150"/>
      <c r="AC350" s="150"/>
      <c r="AD350" s="150"/>
      <c r="AE350" s="150"/>
      <c r="AF350" s="150"/>
      <c r="AG350" s="150"/>
      <c r="AH350" s="150"/>
      <c r="AI350" s="150"/>
      <c r="AJ350" s="150"/>
      <c r="AK350" s="150"/>
      <c r="AL350" s="150"/>
      <c r="AM350" s="150"/>
      <c r="AN350" s="150"/>
      <c r="AO350" s="150"/>
      <c r="AP350" s="150"/>
      <c r="AQ350" s="150"/>
      <c r="AR350" s="150"/>
      <c r="AS350" s="150"/>
      <c r="AT350" s="150"/>
      <c r="AU350" s="150"/>
      <c r="AV350" s="150"/>
      <c r="BA350" s="150"/>
      <c r="BB350" s="151"/>
      <c r="BC350" s="151"/>
      <c r="BD350" s="152"/>
    </row>
    <row r="351" spans="5:56" ht="15.75" customHeight="1" x14ac:dyDescent="0.2">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c r="AA351" s="150"/>
      <c r="AB351" s="150"/>
      <c r="AC351" s="150"/>
      <c r="AD351" s="150"/>
      <c r="AE351" s="150"/>
      <c r="AF351" s="150"/>
      <c r="AG351" s="150"/>
      <c r="AH351" s="150"/>
      <c r="AI351" s="150"/>
      <c r="AJ351" s="150"/>
      <c r="AK351" s="150"/>
      <c r="AL351" s="150"/>
      <c r="AM351" s="150"/>
      <c r="AN351" s="150"/>
      <c r="AO351" s="150"/>
      <c r="AP351" s="150"/>
      <c r="AQ351" s="150"/>
      <c r="AR351" s="150"/>
      <c r="AS351" s="150"/>
      <c r="AT351" s="150"/>
      <c r="AU351" s="150"/>
      <c r="AV351" s="150"/>
      <c r="BA351" s="150"/>
      <c r="BB351" s="151"/>
      <c r="BC351" s="151"/>
      <c r="BD351" s="152"/>
    </row>
    <row r="352" spans="5:56" ht="15.75" customHeight="1" x14ac:dyDescent="0.2">
      <c r="E352" s="150"/>
      <c r="F352" s="150"/>
      <c r="G352" s="150"/>
      <c r="H352" s="150"/>
      <c r="I352" s="150"/>
      <c r="J352" s="150"/>
      <c r="K352" s="150"/>
      <c r="L352" s="150"/>
      <c r="M352" s="150"/>
      <c r="N352" s="150"/>
      <c r="O352" s="150"/>
      <c r="P352" s="150"/>
      <c r="Q352" s="150"/>
      <c r="R352" s="150"/>
      <c r="S352" s="150"/>
      <c r="T352" s="150"/>
      <c r="U352" s="150"/>
      <c r="V352" s="150"/>
      <c r="W352" s="150"/>
      <c r="X352" s="150"/>
      <c r="Y352" s="150"/>
      <c r="Z352" s="150"/>
      <c r="AA352" s="150"/>
      <c r="AB352" s="150"/>
      <c r="AC352" s="150"/>
      <c r="AD352" s="150"/>
      <c r="AE352" s="150"/>
      <c r="AF352" s="150"/>
      <c r="AG352" s="150"/>
      <c r="AH352" s="150"/>
      <c r="AI352" s="150"/>
      <c r="AJ352" s="150"/>
      <c r="AK352" s="150"/>
      <c r="AL352" s="150"/>
      <c r="AM352" s="150"/>
      <c r="AN352" s="150"/>
      <c r="AO352" s="150"/>
      <c r="AP352" s="150"/>
      <c r="AQ352" s="150"/>
      <c r="AR352" s="150"/>
      <c r="AS352" s="150"/>
      <c r="AT352" s="150"/>
      <c r="AU352" s="150"/>
      <c r="AV352" s="150"/>
      <c r="BA352" s="150"/>
      <c r="BB352" s="151"/>
      <c r="BC352" s="151"/>
      <c r="BD352" s="152"/>
    </row>
    <row r="353" spans="5:56" ht="15.75" customHeight="1" x14ac:dyDescent="0.2">
      <c r="E353" s="150"/>
      <c r="F353" s="150"/>
      <c r="G353" s="150"/>
      <c r="H353" s="150"/>
      <c r="I353" s="150"/>
      <c r="J353" s="150"/>
      <c r="K353" s="150"/>
      <c r="L353" s="150"/>
      <c r="M353" s="150"/>
      <c r="N353" s="150"/>
      <c r="O353" s="150"/>
      <c r="P353" s="150"/>
      <c r="Q353" s="150"/>
      <c r="R353" s="150"/>
      <c r="S353" s="150"/>
      <c r="T353" s="150"/>
      <c r="U353" s="150"/>
      <c r="V353" s="150"/>
      <c r="W353" s="150"/>
      <c r="X353" s="150"/>
      <c r="Y353" s="150"/>
      <c r="Z353" s="150"/>
      <c r="AA353" s="150"/>
      <c r="AB353" s="150"/>
      <c r="AC353" s="150"/>
      <c r="AD353" s="150"/>
      <c r="AE353" s="150"/>
      <c r="AF353" s="150"/>
      <c r="AG353" s="150"/>
      <c r="AH353" s="150"/>
      <c r="AI353" s="150"/>
      <c r="AJ353" s="150"/>
      <c r="AK353" s="150"/>
      <c r="AL353" s="150"/>
      <c r="AM353" s="150"/>
      <c r="AN353" s="150"/>
      <c r="AO353" s="150"/>
      <c r="AP353" s="150"/>
      <c r="AQ353" s="150"/>
      <c r="AR353" s="150"/>
      <c r="AS353" s="150"/>
      <c r="AT353" s="150"/>
      <c r="AU353" s="150"/>
      <c r="AV353" s="150"/>
      <c r="BA353" s="150"/>
      <c r="BB353" s="151"/>
      <c r="BC353" s="151"/>
      <c r="BD353" s="152"/>
    </row>
    <row r="354" spans="5:56" ht="15.75" customHeight="1" x14ac:dyDescent="0.2">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c r="AA354" s="150"/>
      <c r="AB354" s="150"/>
      <c r="AC354" s="150"/>
      <c r="AD354" s="150"/>
      <c r="AE354" s="150"/>
      <c r="AF354" s="150"/>
      <c r="AG354" s="150"/>
      <c r="AH354" s="150"/>
      <c r="AI354" s="150"/>
      <c r="AJ354" s="150"/>
      <c r="AK354" s="150"/>
      <c r="AL354" s="150"/>
      <c r="AM354" s="150"/>
      <c r="AN354" s="150"/>
      <c r="AO354" s="150"/>
      <c r="AP354" s="150"/>
      <c r="AQ354" s="150"/>
      <c r="AR354" s="150"/>
      <c r="AS354" s="150"/>
      <c r="AT354" s="150"/>
      <c r="AU354" s="150"/>
      <c r="AV354" s="150"/>
      <c r="BA354" s="150"/>
      <c r="BB354" s="151"/>
      <c r="BC354" s="151"/>
      <c r="BD354" s="152"/>
    </row>
    <row r="355" spans="5:56" ht="15.75" customHeight="1" x14ac:dyDescent="0.2">
      <c r="E355" s="150"/>
      <c r="F355" s="150"/>
      <c r="G355" s="150"/>
      <c r="H355" s="150"/>
      <c r="I355" s="150"/>
      <c r="J355" s="150"/>
      <c r="K355" s="150"/>
      <c r="L355" s="150"/>
      <c r="M355" s="150"/>
      <c r="N355" s="150"/>
      <c r="O355" s="150"/>
      <c r="P355" s="150"/>
      <c r="Q355" s="150"/>
      <c r="R355" s="150"/>
      <c r="S355" s="150"/>
      <c r="T355" s="150"/>
      <c r="U355" s="150"/>
      <c r="V355" s="150"/>
      <c r="W355" s="150"/>
      <c r="X355" s="150"/>
      <c r="Y355" s="150"/>
      <c r="Z355" s="150"/>
      <c r="AA355" s="150"/>
      <c r="AB355" s="150"/>
      <c r="AC355" s="150"/>
      <c r="AD355" s="150"/>
      <c r="AE355" s="150"/>
      <c r="AF355" s="150"/>
      <c r="AG355" s="150"/>
      <c r="AH355" s="150"/>
      <c r="AI355" s="150"/>
      <c r="AJ355" s="150"/>
      <c r="AK355" s="150"/>
      <c r="AL355" s="150"/>
      <c r="AM355" s="150"/>
      <c r="AN355" s="150"/>
      <c r="AO355" s="150"/>
      <c r="AP355" s="150"/>
      <c r="AQ355" s="150"/>
      <c r="AR355" s="150"/>
      <c r="AS355" s="150"/>
      <c r="AT355" s="150"/>
      <c r="AU355" s="150"/>
      <c r="AV355" s="150"/>
      <c r="BA355" s="150"/>
      <c r="BB355" s="151"/>
      <c r="BC355" s="151"/>
      <c r="BD355" s="152"/>
    </row>
    <row r="356" spans="5:56" ht="15.75" customHeight="1" x14ac:dyDescent="0.2">
      <c r="E356" s="150"/>
      <c r="F356" s="150"/>
      <c r="G356" s="150"/>
      <c r="H356" s="150"/>
      <c r="I356" s="150"/>
      <c r="J356" s="150"/>
      <c r="K356" s="150"/>
      <c r="L356" s="150"/>
      <c r="M356" s="150"/>
      <c r="N356" s="150"/>
      <c r="O356" s="150"/>
      <c r="P356" s="150"/>
      <c r="Q356" s="150"/>
      <c r="R356" s="150"/>
      <c r="S356" s="150"/>
      <c r="T356" s="150"/>
      <c r="U356" s="150"/>
      <c r="V356" s="150"/>
      <c r="W356" s="150"/>
      <c r="X356" s="150"/>
      <c r="Y356" s="150"/>
      <c r="Z356" s="150"/>
      <c r="AA356" s="150"/>
      <c r="AB356" s="150"/>
      <c r="AC356" s="150"/>
      <c r="AD356" s="150"/>
      <c r="AE356" s="150"/>
      <c r="AF356" s="150"/>
      <c r="AG356" s="150"/>
      <c r="AH356" s="150"/>
      <c r="AI356" s="150"/>
      <c r="AJ356" s="150"/>
      <c r="AK356" s="150"/>
      <c r="AL356" s="150"/>
      <c r="AM356" s="150"/>
      <c r="AN356" s="150"/>
      <c r="AO356" s="150"/>
      <c r="AP356" s="150"/>
      <c r="AQ356" s="150"/>
      <c r="AR356" s="150"/>
      <c r="AS356" s="150"/>
      <c r="AT356" s="150"/>
      <c r="AU356" s="150"/>
      <c r="AV356" s="150"/>
      <c r="BA356" s="150"/>
      <c r="BB356" s="151"/>
      <c r="BC356" s="151"/>
      <c r="BD356" s="152"/>
    </row>
    <row r="357" spans="5:56" ht="15.75" customHeight="1" x14ac:dyDescent="0.2">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c r="AA357" s="150"/>
      <c r="AB357" s="150"/>
      <c r="AC357" s="150"/>
      <c r="AD357" s="150"/>
      <c r="AE357" s="150"/>
      <c r="AF357" s="150"/>
      <c r="AG357" s="150"/>
      <c r="AH357" s="150"/>
      <c r="AI357" s="150"/>
      <c r="AJ357" s="150"/>
      <c r="AK357" s="150"/>
      <c r="AL357" s="150"/>
      <c r="AM357" s="150"/>
      <c r="AN357" s="150"/>
      <c r="AO357" s="150"/>
      <c r="AP357" s="150"/>
      <c r="AQ357" s="150"/>
      <c r="AR357" s="150"/>
      <c r="AS357" s="150"/>
      <c r="AT357" s="150"/>
      <c r="AU357" s="150"/>
      <c r="AV357" s="150"/>
      <c r="BA357" s="150"/>
      <c r="BB357" s="151"/>
      <c r="BC357" s="151"/>
      <c r="BD357" s="152"/>
    </row>
    <row r="358" spans="5:56" ht="15.75" customHeight="1" x14ac:dyDescent="0.2">
      <c r="E358" s="150"/>
      <c r="F358" s="150"/>
      <c r="G358" s="150"/>
      <c r="H358" s="150"/>
      <c r="I358" s="150"/>
      <c r="J358" s="150"/>
      <c r="K358" s="150"/>
      <c r="L358" s="150"/>
      <c r="M358" s="150"/>
      <c r="N358" s="150"/>
      <c r="O358" s="150"/>
      <c r="P358" s="150"/>
      <c r="Q358" s="150"/>
      <c r="R358" s="150"/>
      <c r="S358" s="150"/>
      <c r="T358" s="150"/>
      <c r="U358" s="150"/>
      <c r="V358" s="150"/>
      <c r="W358" s="150"/>
      <c r="X358" s="150"/>
      <c r="Y358" s="150"/>
      <c r="Z358" s="150"/>
      <c r="AA358" s="150"/>
      <c r="AB358" s="150"/>
      <c r="AC358" s="150"/>
      <c r="AD358" s="150"/>
      <c r="AE358" s="150"/>
      <c r="AF358" s="150"/>
      <c r="AG358" s="150"/>
      <c r="AH358" s="150"/>
      <c r="AI358" s="150"/>
      <c r="AJ358" s="150"/>
      <c r="AK358" s="150"/>
      <c r="AL358" s="150"/>
      <c r="AM358" s="150"/>
      <c r="AN358" s="150"/>
      <c r="AO358" s="150"/>
      <c r="AP358" s="150"/>
      <c r="AQ358" s="150"/>
      <c r="AR358" s="150"/>
      <c r="AS358" s="150"/>
      <c r="AT358" s="150"/>
      <c r="AU358" s="150"/>
      <c r="AV358" s="150"/>
      <c r="BA358" s="150"/>
      <c r="BB358" s="151"/>
      <c r="BC358" s="151"/>
      <c r="BD358" s="152"/>
    </row>
    <row r="359" spans="5:56" ht="15.75" customHeight="1" x14ac:dyDescent="0.2">
      <c r="E359" s="150"/>
      <c r="F359" s="150"/>
      <c r="G359" s="150"/>
      <c r="H359" s="150"/>
      <c r="I359" s="150"/>
      <c r="J359" s="150"/>
      <c r="K359" s="150"/>
      <c r="L359" s="150"/>
      <c r="M359" s="150"/>
      <c r="N359" s="150"/>
      <c r="O359" s="150"/>
      <c r="P359" s="150"/>
      <c r="Q359" s="150"/>
      <c r="R359" s="150"/>
      <c r="S359" s="150"/>
      <c r="T359" s="150"/>
      <c r="U359" s="150"/>
      <c r="V359" s="150"/>
      <c r="W359" s="150"/>
      <c r="X359" s="150"/>
      <c r="Y359" s="150"/>
      <c r="Z359" s="150"/>
      <c r="AA359" s="150"/>
      <c r="AB359" s="150"/>
      <c r="AC359" s="150"/>
      <c r="AD359" s="150"/>
      <c r="AE359" s="150"/>
      <c r="AF359" s="150"/>
      <c r="AG359" s="150"/>
      <c r="AH359" s="150"/>
      <c r="AI359" s="150"/>
      <c r="AJ359" s="150"/>
      <c r="AK359" s="150"/>
      <c r="AL359" s="150"/>
      <c r="AM359" s="150"/>
      <c r="AN359" s="150"/>
      <c r="AO359" s="150"/>
      <c r="AP359" s="150"/>
      <c r="AQ359" s="150"/>
      <c r="AR359" s="150"/>
      <c r="AS359" s="150"/>
      <c r="AT359" s="150"/>
      <c r="AU359" s="150"/>
      <c r="AV359" s="150"/>
      <c r="BA359" s="150"/>
      <c r="BB359" s="151"/>
      <c r="BC359" s="151"/>
      <c r="BD359" s="152"/>
    </row>
    <row r="360" spans="5:56" ht="15.75" customHeight="1" x14ac:dyDescent="0.2">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c r="AA360" s="150"/>
      <c r="AB360" s="150"/>
      <c r="AC360" s="150"/>
      <c r="AD360" s="150"/>
      <c r="AE360" s="150"/>
      <c r="AF360" s="150"/>
      <c r="AG360" s="150"/>
      <c r="AH360" s="150"/>
      <c r="AI360" s="150"/>
      <c r="AJ360" s="150"/>
      <c r="AK360" s="150"/>
      <c r="AL360" s="150"/>
      <c r="AM360" s="150"/>
      <c r="AN360" s="150"/>
      <c r="AO360" s="150"/>
      <c r="AP360" s="150"/>
      <c r="AQ360" s="150"/>
      <c r="AR360" s="150"/>
      <c r="AS360" s="150"/>
      <c r="AT360" s="150"/>
      <c r="AU360" s="150"/>
      <c r="AV360" s="150"/>
      <c r="BA360" s="150"/>
      <c r="BB360" s="151"/>
      <c r="BC360" s="151"/>
      <c r="BD360" s="152"/>
    </row>
    <row r="361" spans="5:56" ht="15.75" customHeight="1" x14ac:dyDescent="0.2">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c r="AA361" s="150"/>
      <c r="AB361" s="150"/>
      <c r="AC361" s="150"/>
      <c r="AD361" s="150"/>
      <c r="AE361" s="150"/>
      <c r="AF361" s="150"/>
      <c r="AG361" s="150"/>
      <c r="AH361" s="150"/>
      <c r="AI361" s="150"/>
      <c r="AJ361" s="150"/>
      <c r="AK361" s="150"/>
      <c r="AL361" s="150"/>
      <c r="AM361" s="150"/>
      <c r="AN361" s="150"/>
      <c r="AO361" s="150"/>
      <c r="AP361" s="150"/>
      <c r="AQ361" s="150"/>
      <c r="AR361" s="150"/>
      <c r="AS361" s="150"/>
      <c r="AT361" s="150"/>
      <c r="AU361" s="150"/>
      <c r="AV361" s="150"/>
      <c r="BA361" s="150"/>
      <c r="BB361" s="151"/>
      <c r="BC361" s="151"/>
      <c r="BD361" s="152"/>
    </row>
    <row r="362" spans="5:56" ht="15.75" customHeight="1" x14ac:dyDescent="0.2">
      <c r="E362" s="150"/>
      <c r="F362" s="150"/>
      <c r="G362" s="150"/>
      <c r="H362" s="150"/>
      <c r="I362" s="150"/>
      <c r="J362" s="150"/>
      <c r="K362" s="150"/>
      <c r="L362" s="150"/>
      <c r="M362" s="150"/>
      <c r="N362" s="150"/>
      <c r="O362" s="150"/>
      <c r="P362" s="150"/>
      <c r="Q362" s="150"/>
      <c r="R362" s="150"/>
      <c r="S362" s="150"/>
      <c r="T362" s="150"/>
      <c r="U362" s="150"/>
      <c r="V362" s="150"/>
      <c r="W362" s="150"/>
      <c r="X362" s="150"/>
      <c r="Y362" s="150"/>
      <c r="Z362" s="150"/>
      <c r="AA362" s="150"/>
      <c r="AB362" s="150"/>
      <c r="AC362" s="150"/>
      <c r="AD362" s="150"/>
      <c r="AE362" s="150"/>
      <c r="AF362" s="150"/>
      <c r="AG362" s="150"/>
      <c r="AH362" s="150"/>
      <c r="AI362" s="150"/>
      <c r="AJ362" s="150"/>
      <c r="AK362" s="150"/>
      <c r="AL362" s="150"/>
      <c r="AM362" s="150"/>
      <c r="AN362" s="150"/>
      <c r="AO362" s="150"/>
      <c r="AP362" s="150"/>
      <c r="AQ362" s="150"/>
      <c r="AR362" s="150"/>
      <c r="AS362" s="150"/>
      <c r="AT362" s="150"/>
      <c r="AU362" s="150"/>
      <c r="AV362" s="150"/>
      <c r="BA362" s="150"/>
      <c r="BB362" s="151"/>
      <c r="BC362" s="151"/>
      <c r="BD362" s="152"/>
    </row>
    <row r="363" spans="5:56" ht="15.75" customHeight="1" x14ac:dyDescent="0.2">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c r="AA363" s="150"/>
      <c r="AB363" s="150"/>
      <c r="AC363" s="150"/>
      <c r="AD363" s="150"/>
      <c r="AE363" s="150"/>
      <c r="AF363" s="150"/>
      <c r="AG363" s="150"/>
      <c r="AH363" s="150"/>
      <c r="AI363" s="150"/>
      <c r="AJ363" s="150"/>
      <c r="AK363" s="150"/>
      <c r="AL363" s="150"/>
      <c r="AM363" s="150"/>
      <c r="AN363" s="150"/>
      <c r="AO363" s="150"/>
      <c r="AP363" s="150"/>
      <c r="AQ363" s="150"/>
      <c r="AR363" s="150"/>
      <c r="AS363" s="150"/>
      <c r="AT363" s="150"/>
      <c r="AU363" s="150"/>
      <c r="AV363" s="150"/>
      <c r="BA363" s="150"/>
      <c r="BB363" s="151"/>
      <c r="BC363" s="151"/>
      <c r="BD363" s="152"/>
    </row>
    <row r="364" spans="5:56" ht="15.75" customHeight="1" x14ac:dyDescent="0.2">
      <c r="E364" s="150"/>
      <c r="F364" s="150"/>
      <c r="G364" s="150"/>
      <c r="H364" s="150"/>
      <c r="I364" s="150"/>
      <c r="J364" s="150"/>
      <c r="K364" s="150"/>
      <c r="L364" s="150"/>
      <c r="M364" s="150"/>
      <c r="N364" s="150"/>
      <c r="O364" s="150"/>
      <c r="P364" s="150"/>
      <c r="Q364" s="150"/>
      <c r="R364" s="150"/>
      <c r="S364" s="150"/>
      <c r="T364" s="150"/>
      <c r="U364" s="150"/>
      <c r="V364" s="150"/>
      <c r="W364" s="150"/>
      <c r="X364" s="150"/>
      <c r="Y364" s="150"/>
      <c r="Z364" s="150"/>
      <c r="AA364" s="150"/>
      <c r="AB364" s="150"/>
      <c r="AC364" s="150"/>
      <c r="AD364" s="150"/>
      <c r="AE364" s="150"/>
      <c r="AF364" s="150"/>
      <c r="AG364" s="150"/>
      <c r="AH364" s="150"/>
      <c r="AI364" s="150"/>
      <c r="AJ364" s="150"/>
      <c r="AK364" s="150"/>
      <c r="AL364" s="150"/>
      <c r="AM364" s="150"/>
      <c r="AN364" s="150"/>
      <c r="AO364" s="150"/>
      <c r="AP364" s="150"/>
      <c r="AQ364" s="150"/>
      <c r="AR364" s="150"/>
      <c r="AS364" s="150"/>
      <c r="AT364" s="150"/>
      <c r="AU364" s="150"/>
      <c r="AV364" s="150"/>
      <c r="BA364" s="150"/>
      <c r="BB364" s="151"/>
      <c r="BC364" s="151"/>
      <c r="BD364" s="152"/>
    </row>
    <row r="365" spans="5:56" ht="15.75" customHeight="1" x14ac:dyDescent="0.2">
      <c r="E365" s="150"/>
      <c r="F365" s="150"/>
      <c r="G365" s="150"/>
      <c r="H365" s="150"/>
      <c r="I365" s="150"/>
      <c r="J365" s="150"/>
      <c r="K365" s="150"/>
      <c r="L365" s="150"/>
      <c r="M365" s="150"/>
      <c r="N365" s="150"/>
      <c r="O365" s="150"/>
      <c r="P365" s="150"/>
      <c r="Q365" s="150"/>
      <c r="R365" s="150"/>
      <c r="S365" s="150"/>
      <c r="T365" s="150"/>
      <c r="U365" s="150"/>
      <c r="V365" s="150"/>
      <c r="W365" s="150"/>
      <c r="X365" s="150"/>
      <c r="Y365" s="150"/>
      <c r="Z365" s="150"/>
      <c r="AA365" s="150"/>
      <c r="AB365" s="150"/>
      <c r="AC365" s="150"/>
      <c r="AD365" s="150"/>
      <c r="AE365" s="150"/>
      <c r="AF365" s="150"/>
      <c r="AG365" s="150"/>
      <c r="AH365" s="150"/>
      <c r="AI365" s="150"/>
      <c r="AJ365" s="150"/>
      <c r="AK365" s="150"/>
      <c r="AL365" s="150"/>
      <c r="AM365" s="150"/>
      <c r="AN365" s="150"/>
      <c r="AO365" s="150"/>
      <c r="AP365" s="150"/>
      <c r="AQ365" s="150"/>
      <c r="AR365" s="150"/>
      <c r="AS365" s="150"/>
      <c r="AT365" s="150"/>
      <c r="AU365" s="150"/>
      <c r="AV365" s="150"/>
      <c r="BA365" s="150"/>
      <c r="BB365" s="151"/>
      <c r="BC365" s="151"/>
      <c r="BD365" s="152"/>
    </row>
    <row r="366" spans="5:56" ht="15.75" customHeight="1" x14ac:dyDescent="0.2">
      <c r="E366" s="150"/>
      <c r="F366" s="150"/>
      <c r="G366" s="150"/>
      <c r="H366" s="150"/>
      <c r="I366" s="150"/>
      <c r="J366" s="150"/>
      <c r="K366" s="150"/>
      <c r="L366" s="150"/>
      <c r="M366" s="150"/>
      <c r="N366" s="150"/>
      <c r="O366" s="150"/>
      <c r="P366" s="150"/>
      <c r="Q366" s="150"/>
      <c r="R366" s="150"/>
      <c r="S366" s="150"/>
      <c r="T366" s="150"/>
      <c r="U366" s="150"/>
      <c r="V366" s="150"/>
      <c r="W366" s="150"/>
      <c r="X366" s="150"/>
      <c r="Y366" s="150"/>
      <c r="Z366" s="150"/>
      <c r="AA366" s="150"/>
      <c r="AB366" s="150"/>
      <c r="AC366" s="150"/>
      <c r="AD366" s="150"/>
      <c r="AE366" s="150"/>
      <c r="AF366" s="150"/>
      <c r="AG366" s="150"/>
      <c r="AH366" s="150"/>
      <c r="AI366" s="150"/>
      <c r="AJ366" s="150"/>
      <c r="AK366" s="150"/>
      <c r="AL366" s="150"/>
      <c r="AM366" s="150"/>
      <c r="AN366" s="150"/>
      <c r="AO366" s="150"/>
      <c r="AP366" s="150"/>
      <c r="AQ366" s="150"/>
      <c r="AR366" s="150"/>
      <c r="AS366" s="150"/>
      <c r="AT366" s="150"/>
      <c r="AU366" s="150"/>
      <c r="AV366" s="150"/>
      <c r="BA366" s="150"/>
      <c r="BB366" s="151"/>
      <c r="BC366" s="151"/>
      <c r="BD366" s="152"/>
    </row>
    <row r="367" spans="5:56" ht="15.75" customHeight="1" x14ac:dyDescent="0.2">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c r="AA367" s="150"/>
      <c r="AB367" s="150"/>
      <c r="AC367" s="150"/>
      <c r="AD367" s="150"/>
      <c r="AE367" s="150"/>
      <c r="AF367" s="150"/>
      <c r="AG367" s="150"/>
      <c r="AH367" s="150"/>
      <c r="AI367" s="150"/>
      <c r="AJ367" s="150"/>
      <c r="AK367" s="150"/>
      <c r="AL367" s="150"/>
      <c r="AM367" s="150"/>
      <c r="AN367" s="150"/>
      <c r="AO367" s="150"/>
      <c r="AP367" s="150"/>
      <c r="AQ367" s="150"/>
      <c r="AR367" s="150"/>
      <c r="AS367" s="150"/>
      <c r="AT367" s="150"/>
      <c r="AU367" s="150"/>
      <c r="AV367" s="150"/>
      <c r="BA367" s="150"/>
      <c r="BB367" s="151"/>
      <c r="BC367" s="151"/>
      <c r="BD367" s="152"/>
    </row>
    <row r="368" spans="5:56" ht="15.75" customHeight="1" x14ac:dyDescent="0.2">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c r="AA368" s="150"/>
      <c r="AB368" s="150"/>
      <c r="AC368" s="150"/>
      <c r="AD368" s="150"/>
      <c r="AE368" s="150"/>
      <c r="AF368" s="150"/>
      <c r="AG368" s="150"/>
      <c r="AH368" s="150"/>
      <c r="AI368" s="150"/>
      <c r="AJ368" s="150"/>
      <c r="AK368" s="150"/>
      <c r="AL368" s="150"/>
      <c r="AM368" s="150"/>
      <c r="AN368" s="150"/>
      <c r="AO368" s="150"/>
      <c r="AP368" s="150"/>
      <c r="AQ368" s="150"/>
      <c r="AR368" s="150"/>
      <c r="AS368" s="150"/>
      <c r="AT368" s="150"/>
      <c r="AU368" s="150"/>
      <c r="AV368" s="150"/>
      <c r="BA368" s="150"/>
      <c r="BB368" s="151"/>
      <c r="BC368" s="151"/>
      <c r="BD368" s="152"/>
    </row>
    <row r="369" spans="5:56" ht="15.75" customHeight="1" x14ac:dyDescent="0.2">
      <c r="E369" s="150"/>
      <c r="F369" s="150"/>
      <c r="G369" s="150"/>
      <c r="H369" s="150"/>
      <c r="I369" s="150"/>
      <c r="J369" s="150"/>
      <c r="K369" s="150"/>
      <c r="L369" s="150"/>
      <c r="M369" s="150"/>
      <c r="N369" s="150"/>
      <c r="O369" s="150"/>
      <c r="P369" s="150"/>
      <c r="Q369" s="150"/>
      <c r="R369" s="150"/>
      <c r="S369" s="150"/>
      <c r="T369" s="150"/>
      <c r="U369" s="150"/>
      <c r="V369" s="150"/>
      <c r="W369" s="150"/>
      <c r="X369" s="150"/>
      <c r="Y369" s="150"/>
      <c r="Z369" s="150"/>
      <c r="AA369" s="150"/>
      <c r="AB369" s="150"/>
      <c r="AC369" s="150"/>
      <c r="AD369" s="150"/>
      <c r="AE369" s="150"/>
      <c r="AF369" s="150"/>
      <c r="AG369" s="150"/>
      <c r="AH369" s="150"/>
      <c r="AI369" s="150"/>
      <c r="AJ369" s="150"/>
      <c r="AK369" s="150"/>
      <c r="AL369" s="150"/>
      <c r="AM369" s="150"/>
      <c r="AN369" s="150"/>
      <c r="AO369" s="150"/>
      <c r="AP369" s="150"/>
      <c r="AQ369" s="150"/>
      <c r="AR369" s="150"/>
      <c r="AS369" s="150"/>
      <c r="AT369" s="150"/>
      <c r="AU369" s="150"/>
      <c r="AV369" s="150"/>
      <c r="BA369" s="150"/>
      <c r="BB369" s="151"/>
      <c r="BC369" s="151"/>
      <c r="BD369" s="152"/>
    </row>
    <row r="370" spans="5:56" ht="15.75" customHeight="1" x14ac:dyDescent="0.2">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c r="AA370" s="150"/>
      <c r="AB370" s="150"/>
      <c r="AC370" s="150"/>
      <c r="AD370" s="150"/>
      <c r="AE370" s="150"/>
      <c r="AF370" s="150"/>
      <c r="AG370" s="150"/>
      <c r="AH370" s="150"/>
      <c r="AI370" s="150"/>
      <c r="AJ370" s="150"/>
      <c r="AK370" s="150"/>
      <c r="AL370" s="150"/>
      <c r="AM370" s="150"/>
      <c r="AN370" s="150"/>
      <c r="AO370" s="150"/>
      <c r="AP370" s="150"/>
      <c r="AQ370" s="150"/>
      <c r="AR370" s="150"/>
      <c r="AS370" s="150"/>
      <c r="AT370" s="150"/>
      <c r="AU370" s="150"/>
      <c r="AV370" s="150"/>
      <c r="BA370" s="150"/>
      <c r="BB370" s="151"/>
      <c r="BC370" s="151"/>
      <c r="BD370" s="152"/>
    </row>
    <row r="371" spans="5:56" ht="15.75" customHeight="1" x14ac:dyDescent="0.2">
      <c r="E371" s="150"/>
      <c r="F371" s="150"/>
      <c r="G371" s="150"/>
      <c r="H371" s="150"/>
      <c r="I371" s="150"/>
      <c r="J371" s="150"/>
      <c r="K371" s="150"/>
      <c r="L371" s="150"/>
      <c r="M371" s="150"/>
      <c r="N371" s="150"/>
      <c r="O371" s="150"/>
      <c r="P371" s="150"/>
      <c r="Q371" s="150"/>
      <c r="R371" s="150"/>
      <c r="S371" s="150"/>
      <c r="T371" s="150"/>
      <c r="U371" s="150"/>
      <c r="V371" s="150"/>
      <c r="W371" s="150"/>
      <c r="X371" s="150"/>
      <c r="Y371" s="150"/>
      <c r="Z371" s="150"/>
      <c r="AA371" s="150"/>
      <c r="AB371" s="150"/>
      <c r="AC371" s="150"/>
      <c r="AD371" s="150"/>
      <c r="AE371" s="150"/>
      <c r="AF371" s="150"/>
      <c r="AG371" s="150"/>
      <c r="AH371" s="150"/>
      <c r="AI371" s="150"/>
      <c r="AJ371" s="150"/>
      <c r="AK371" s="150"/>
      <c r="AL371" s="150"/>
      <c r="AM371" s="150"/>
      <c r="AN371" s="150"/>
      <c r="AO371" s="150"/>
      <c r="AP371" s="150"/>
      <c r="AQ371" s="150"/>
      <c r="AR371" s="150"/>
      <c r="AS371" s="150"/>
      <c r="AT371" s="150"/>
      <c r="AU371" s="150"/>
      <c r="AV371" s="150"/>
      <c r="BA371" s="150"/>
      <c r="BB371" s="151"/>
      <c r="BC371" s="151"/>
      <c r="BD371" s="152"/>
    </row>
    <row r="372" spans="5:56" ht="15.75" customHeight="1" x14ac:dyDescent="0.2">
      <c r="E372" s="150"/>
      <c r="F372" s="150"/>
      <c r="G372" s="150"/>
      <c r="H372" s="150"/>
      <c r="I372" s="150"/>
      <c r="J372" s="150"/>
      <c r="K372" s="150"/>
      <c r="L372" s="150"/>
      <c r="M372" s="150"/>
      <c r="N372" s="150"/>
      <c r="O372" s="150"/>
      <c r="P372" s="150"/>
      <c r="Q372" s="150"/>
      <c r="R372" s="150"/>
      <c r="S372" s="150"/>
      <c r="T372" s="150"/>
      <c r="U372" s="150"/>
      <c r="V372" s="150"/>
      <c r="W372" s="150"/>
      <c r="X372" s="150"/>
      <c r="Y372" s="150"/>
      <c r="Z372" s="150"/>
      <c r="AA372" s="150"/>
      <c r="AB372" s="150"/>
      <c r="AC372" s="150"/>
      <c r="AD372" s="150"/>
      <c r="AE372" s="150"/>
      <c r="AF372" s="150"/>
      <c r="AG372" s="150"/>
      <c r="AH372" s="150"/>
      <c r="AI372" s="150"/>
      <c r="AJ372" s="150"/>
      <c r="AK372" s="150"/>
      <c r="AL372" s="150"/>
      <c r="AM372" s="150"/>
      <c r="AN372" s="150"/>
      <c r="AO372" s="150"/>
      <c r="AP372" s="150"/>
      <c r="AQ372" s="150"/>
      <c r="AR372" s="150"/>
      <c r="AS372" s="150"/>
      <c r="AT372" s="150"/>
      <c r="AU372" s="150"/>
      <c r="AV372" s="150"/>
      <c r="BA372" s="150"/>
      <c r="BB372" s="151"/>
      <c r="BC372" s="151"/>
      <c r="BD372" s="152"/>
    </row>
    <row r="373" spans="5:56" ht="15.75" customHeight="1" x14ac:dyDescent="0.2">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c r="AA373" s="150"/>
      <c r="AB373" s="150"/>
      <c r="AC373" s="150"/>
      <c r="AD373" s="150"/>
      <c r="AE373" s="150"/>
      <c r="AF373" s="150"/>
      <c r="AG373" s="150"/>
      <c r="AH373" s="150"/>
      <c r="AI373" s="150"/>
      <c r="AJ373" s="150"/>
      <c r="AK373" s="150"/>
      <c r="AL373" s="150"/>
      <c r="AM373" s="150"/>
      <c r="AN373" s="150"/>
      <c r="AO373" s="150"/>
      <c r="AP373" s="150"/>
      <c r="AQ373" s="150"/>
      <c r="AR373" s="150"/>
      <c r="AS373" s="150"/>
      <c r="AT373" s="150"/>
      <c r="AU373" s="150"/>
      <c r="AV373" s="150"/>
      <c r="BA373" s="150"/>
      <c r="BB373" s="151"/>
      <c r="BC373" s="151"/>
      <c r="BD373" s="152"/>
    </row>
    <row r="374" spans="5:56" ht="15.75" customHeight="1" x14ac:dyDescent="0.2">
      <c r="E374" s="150"/>
      <c r="F374" s="150"/>
      <c r="G374" s="150"/>
      <c r="H374" s="150"/>
      <c r="I374" s="150"/>
      <c r="J374" s="150"/>
      <c r="K374" s="150"/>
      <c r="L374" s="150"/>
      <c r="M374" s="150"/>
      <c r="N374" s="150"/>
      <c r="O374" s="150"/>
      <c r="P374" s="150"/>
      <c r="Q374" s="150"/>
      <c r="R374" s="150"/>
      <c r="S374" s="150"/>
      <c r="T374" s="150"/>
      <c r="U374" s="150"/>
      <c r="V374" s="150"/>
      <c r="W374" s="150"/>
      <c r="X374" s="150"/>
      <c r="Y374" s="150"/>
      <c r="Z374" s="150"/>
      <c r="AA374" s="150"/>
      <c r="AB374" s="150"/>
      <c r="AC374" s="150"/>
      <c r="AD374" s="150"/>
      <c r="AE374" s="150"/>
      <c r="AF374" s="150"/>
      <c r="AG374" s="150"/>
      <c r="AH374" s="150"/>
      <c r="AI374" s="150"/>
      <c r="AJ374" s="150"/>
      <c r="AK374" s="150"/>
      <c r="AL374" s="150"/>
      <c r="AM374" s="150"/>
      <c r="AN374" s="150"/>
      <c r="AO374" s="150"/>
      <c r="AP374" s="150"/>
      <c r="AQ374" s="150"/>
      <c r="AR374" s="150"/>
      <c r="AS374" s="150"/>
      <c r="AT374" s="150"/>
      <c r="AU374" s="150"/>
      <c r="AV374" s="150"/>
      <c r="BA374" s="150"/>
      <c r="BB374" s="151"/>
      <c r="BC374" s="151"/>
      <c r="BD374" s="152"/>
    </row>
    <row r="375" spans="5:56" ht="15.75" customHeight="1" x14ac:dyDescent="0.2">
      <c r="E375" s="150"/>
      <c r="F375" s="150"/>
      <c r="G375" s="150"/>
      <c r="H375" s="150"/>
      <c r="I375" s="150"/>
      <c r="J375" s="150"/>
      <c r="K375" s="150"/>
      <c r="L375" s="150"/>
      <c r="M375" s="150"/>
      <c r="N375" s="150"/>
      <c r="O375" s="150"/>
      <c r="P375" s="150"/>
      <c r="Q375" s="150"/>
      <c r="R375" s="150"/>
      <c r="S375" s="150"/>
      <c r="T375" s="150"/>
      <c r="U375" s="150"/>
      <c r="V375" s="150"/>
      <c r="W375" s="150"/>
      <c r="X375" s="150"/>
      <c r="Y375" s="150"/>
      <c r="Z375" s="150"/>
      <c r="AA375" s="150"/>
      <c r="AB375" s="150"/>
      <c r="AC375" s="150"/>
      <c r="AD375" s="150"/>
      <c r="AE375" s="150"/>
      <c r="AF375" s="150"/>
      <c r="AG375" s="150"/>
      <c r="AH375" s="150"/>
      <c r="AI375" s="150"/>
      <c r="AJ375" s="150"/>
      <c r="AK375" s="150"/>
      <c r="AL375" s="150"/>
      <c r="AM375" s="150"/>
      <c r="AN375" s="150"/>
      <c r="AO375" s="150"/>
      <c r="AP375" s="150"/>
      <c r="AQ375" s="150"/>
      <c r="AR375" s="150"/>
      <c r="AS375" s="150"/>
      <c r="AT375" s="150"/>
      <c r="AU375" s="150"/>
      <c r="AV375" s="150"/>
      <c r="BA375" s="150"/>
      <c r="BB375" s="151"/>
      <c r="BC375" s="151"/>
      <c r="BD375" s="152"/>
    </row>
    <row r="376" spans="5:56" ht="15.75" customHeight="1" x14ac:dyDescent="0.2">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c r="AA376" s="150"/>
      <c r="AB376" s="150"/>
      <c r="AC376" s="150"/>
      <c r="AD376" s="150"/>
      <c r="AE376" s="150"/>
      <c r="AF376" s="150"/>
      <c r="AG376" s="150"/>
      <c r="AH376" s="150"/>
      <c r="AI376" s="150"/>
      <c r="AJ376" s="150"/>
      <c r="AK376" s="150"/>
      <c r="AL376" s="150"/>
      <c r="AM376" s="150"/>
      <c r="AN376" s="150"/>
      <c r="AO376" s="150"/>
      <c r="AP376" s="150"/>
      <c r="AQ376" s="150"/>
      <c r="AR376" s="150"/>
      <c r="AS376" s="150"/>
      <c r="AT376" s="150"/>
      <c r="AU376" s="150"/>
      <c r="AV376" s="150"/>
      <c r="BA376" s="150"/>
      <c r="BB376" s="151"/>
      <c r="BC376" s="151"/>
      <c r="BD376" s="152"/>
    </row>
    <row r="377" spans="5:56" ht="15.75" customHeight="1" x14ac:dyDescent="0.2">
      <c r="E377" s="150"/>
      <c r="F377" s="150"/>
      <c r="G377" s="150"/>
      <c r="H377" s="150"/>
      <c r="I377" s="150"/>
      <c r="J377" s="150"/>
      <c r="K377" s="150"/>
      <c r="L377" s="150"/>
      <c r="M377" s="150"/>
      <c r="N377" s="150"/>
      <c r="O377" s="150"/>
      <c r="P377" s="150"/>
      <c r="Q377" s="150"/>
      <c r="R377" s="150"/>
      <c r="S377" s="150"/>
      <c r="T377" s="150"/>
      <c r="U377" s="150"/>
      <c r="V377" s="150"/>
      <c r="W377" s="150"/>
      <c r="X377" s="150"/>
      <c r="Y377" s="150"/>
      <c r="Z377" s="150"/>
      <c r="AA377" s="150"/>
      <c r="AB377" s="150"/>
      <c r="AC377" s="150"/>
      <c r="AD377" s="150"/>
      <c r="AE377" s="150"/>
      <c r="AF377" s="150"/>
      <c r="AG377" s="150"/>
      <c r="AH377" s="150"/>
      <c r="AI377" s="150"/>
      <c r="AJ377" s="150"/>
      <c r="AK377" s="150"/>
      <c r="AL377" s="150"/>
      <c r="AM377" s="150"/>
      <c r="AN377" s="150"/>
      <c r="AO377" s="150"/>
      <c r="AP377" s="150"/>
      <c r="AQ377" s="150"/>
      <c r="AR377" s="150"/>
      <c r="AS377" s="150"/>
      <c r="AT377" s="150"/>
      <c r="AU377" s="150"/>
      <c r="AV377" s="150"/>
      <c r="BA377" s="150"/>
      <c r="BB377" s="151"/>
      <c r="BC377" s="151"/>
      <c r="BD377" s="152"/>
    </row>
    <row r="378" spans="5:56" ht="15.75" customHeight="1" x14ac:dyDescent="0.2">
      <c r="E378" s="150"/>
      <c r="F378" s="150"/>
      <c r="G378" s="150"/>
      <c r="H378" s="150"/>
      <c r="I378" s="150"/>
      <c r="J378" s="150"/>
      <c r="K378" s="150"/>
      <c r="L378" s="150"/>
      <c r="M378" s="150"/>
      <c r="N378" s="150"/>
      <c r="O378" s="150"/>
      <c r="P378" s="150"/>
      <c r="Q378" s="150"/>
      <c r="R378" s="150"/>
      <c r="S378" s="150"/>
      <c r="T378" s="150"/>
      <c r="U378" s="150"/>
      <c r="V378" s="150"/>
      <c r="W378" s="150"/>
      <c r="X378" s="150"/>
      <c r="Y378" s="150"/>
      <c r="Z378" s="150"/>
      <c r="AA378" s="150"/>
      <c r="AB378" s="150"/>
      <c r="AC378" s="150"/>
      <c r="AD378" s="150"/>
      <c r="AE378" s="150"/>
      <c r="AF378" s="150"/>
      <c r="AG378" s="150"/>
      <c r="AH378" s="150"/>
      <c r="AI378" s="150"/>
      <c r="AJ378" s="150"/>
      <c r="AK378" s="150"/>
      <c r="AL378" s="150"/>
      <c r="AM378" s="150"/>
      <c r="AN378" s="150"/>
      <c r="AO378" s="150"/>
      <c r="AP378" s="150"/>
      <c r="AQ378" s="150"/>
      <c r="AR378" s="150"/>
      <c r="AS378" s="150"/>
      <c r="AT378" s="150"/>
      <c r="AU378" s="150"/>
      <c r="AV378" s="150"/>
      <c r="BA378" s="150"/>
      <c r="BB378" s="151"/>
      <c r="BC378" s="151"/>
      <c r="BD378" s="152"/>
    </row>
    <row r="379" spans="5:56" ht="15.75" customHeight="1" x14ac:dyDescent="0.2">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c r="AA379" s="150"/>
      <c r="AB379" s="150"/>
      <c r="AC379" s="150"/>
      <c r="AD379" s="150"/>
      <c r="AE379" s="150"/>
      <c r="AF379" s="150"/>
      <c r="AG379" s="150"/>
      <c r="AH379" s="150"/>
      <c r="AI379" s="150"/>
      <c r="AJ379" s="150"/>
      <c r="AK379" s="150"/>
      <c r="AL379" s="150"/>
      <c r="AM379" s="150"/>
      <c r="AN379" s="150"/>
      <c r="AO379" s="150"/>
      <c r="AP379" s="150"/>
      <c r="AQ379" s="150"/>
      <c r="AR379" s="150"/>
      <c r="AS379" s="150"/>
      <c r="AT379" s="150"/>
      <c r="AU379" s="150"/>
      <c r="AV379" s="150"/>
      <c r="BA379" s="150"/>
      <c r="BB379" s="151"/>
      <c r="BC379" s="151"/>
      <c r="BD379" s="152"/>
    </row>
    <row r="380" spans="5:56" ht="15.75" customHeight="1" x14ac:dyDescent="0.2">
      <c r="E380" s="150"/>
      <c r="F380" s="150"/>
      <c r="G380" s="150"/>
      <c r="H380" s="150"/>
      <c r="I380" s="150"/>
      <c r="J380" s="150"/>
      <c r="K380" s="150"/>
      <c r="L380" s="150"/>
      <c r="M380" s="150"/>
      <c r="N380" s="150"/>
      <c r="O380" s="150"/>
      <c r="P380" s="150"/>
      <c r="Q380" s="150"/>
      <c r="R380" s="150"/>
      <c r="S380" s="150"/>
      <c r="T380" s="150"/>
      <c r="U380" s="150"/>
      <c r="V380" s="150"/>
      <c r="W380" s="150"/>
      <c r="X380" s="150"/>
      <c r="Y380" s="150"/>
      <c r="Z380" s="150"/>
      <c r="AA380" s="150"/>
      <c r="AB380" s="150"/>
      <c r="AC380" s="150"/>
      <c r="AD380" s="150"/>
      <c r="AE380" s="150"/>
      <c r="AF380" s="150"/>
      <c r="AG380" s="150"/>
      <c r="AH380" s="150"/>
      <c r="AI380" s="150"/>
      <c r="AJ380" s="150"/>
      <c r="AK380" s="150"/>
      <c r="AL380" s="150"/>
      <c r="AM380" s="150"/>
      <c r="AN380" s="150"/>
      <c r="AO380" s="150"/>
      <c r="AP380" s="150"/>
      <c r="AQ380" s="150"/>
      <c r="AR380" s="150"/>
      <c r="AS380" s="150"/>
      <c r="AT380" s="150"/>
      <c r="AU380" s="150"/>
      <c r="AV380" s="150"/>
      <c r="BA380" s="150"/>
      <c r="BB380" s="151"/>
      <c r="BC380" s="151"/>
      <c r="BD380" s="152"/>
    </row>
    <row r="381" spans="5:56" ht="15.75" customHeight="1" x14ac:dyDescent="0.2">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c r="AA381" s="150"/>
      <c r="AB381" s="150"/>
      <c r="AC381" s="150"/>
      <c r="AD381" s="150"/>
      <c r="AE381" s="150"/>
      <c r="AF381" s="150"/>
      <c r="AG381" s="150"/>
      <c r="AH381" s="150"/>
      <c r="AI381" s="150"/>
      <c r="AJ381" s="150"/>
      <c r="AK381" s="150"/>
      <c r="AL381" s="150"/>
      <c r="AM381" s="150"/>
      <c r="AN381" s="150"/>
      <c r="AO381" s="150"/>
      <c r="AP381" s="150"/>
      <c r="AQ381" s="150"/>
      <c r="AR381" s="150"/>
      <c r="AS381" s="150"/>
      <c r="AT381" s="150"/>
      <c r="AU381" s="150"/>
      <c r="AV381" s="150"/>
      <c r="BA381" s="150"/>
      <c r="BB381" s="151"/>
      <c r="BC381" s="151"/>
      <c r="BD381" s="152"/>
    </row>
    <row r="382" spans="5:56" ht="15.75" customHeight="1" x14ac:dyDescent="0.2">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c r="AA382" s="150"/>
      <c r="AB382" s="150"/>
      <c r="AC382" s="150"/>
      <c r="AD382" s="150"/>
      <c r="AE382" s="150"/>
      <c r="AF382" s="150"/>
      <c r="AG382" s="150"/>
      <c r="AH382" s="150"/>
      <c r="AI382" s="150"/>
      <c r="AJ382" s="150"/>
      <c r="AK382" s="150"/>
      <c r="AL382" s="150"/>
      <c r="AM382" s="150"/>
      <c r="AN382" s="150"/>
      <c r="AO382" s="150"/>
      <c r="AP382" s="150"/>
      <c r="AQ382" s="150"/>
      <c r="AR382" s="150"/>
      <c r="AS382" s="150"/>
      <c r="AT382" s="150"/>
      <c r="AU382" s="150"/>
      <c r="AV382" s="150"/>
      <c r="BA382" s="150"/>
      <c r="BB382" s="151"/>
      <c r="BC382" s="151"/>
      <c r="BD382" s="152"/>
    </row>
    <row r="383" spans="5:56" ht="15.75" customHeight="1" x14ac:dyDescent="0.2">
      <c r="E383" s="150"/>
      <c r="F383" s="150"/>
      <c r="G383" s="150"/>
      <c r="H383" s="150"/>
      <c r="I383" s="150"/>
      <c r="J383" s="150"/>
      <c r="K383" s="150"/>
      <c r="L383" s="150"/>
      <c r="M383" s="150"/>
      <c r="N383" s="150"/>
      <c r="O383" s="150"/>
      <c r="P383" s="150"/>
      <c r="Q383" s="150"/>
      <c r="R383" s="150"/>
      <c r="S383" s="150"/>
      <c r="T383" s="150"/>
      <c r="U383" s="150"/>
      <c r="V383" s="150"/>
      <c r="W383" s="150"/>
      <c r="X383" s="150"/>
      <c r="Y383" s="150"/>
      <c r="Z383" s="150"/>
      <c r="AA383" s="150"/>
      <c r="AB383" s="150"/>
      <c r="AC383" s="150"/>
      <c r="AD383" s="150"/>
      <c r="AE383" s="150"/>
      <c r="AF383" s="150"/>
      <c r="AG383" s="150"/>
      <c r="AH383" s="150"/>
      <c r="AI383" s="150"/>
      <c r="AJ383" s="150"/>
      <c r="AK383" s="150"/>
      <c r="AL383" s="150"/>
      <c r="AM383" s="150"/>
      <c r="AN383" s="150"/>
      <c r="AO383" s="150"/>
      <c r="AP383" s="150"/>
      <c r="AQ383" s="150"/>
      <c r="AR383" s="150"/>
      <c r="AS383" s="150"/>
      <c r="AT383" s="150"/>
      <c r="AU383" s="150"/>
      <c r="AV383" s="150"/>
      <c r="BA383" s="150"/>
      <c r="BB383" s="151"/>
      <c r="BC383" s="151"/>
      <c r="BD383" s="152"/>
    </row>
    <row r="384" spans="5:56" ht="15.75" customHeight="1" x14ac:dyDescent="0.2">
      <c r="E384" s="150"/>
      <c r="F384" s="150"/>
      <c r="G384" s="150"/>
      <c r="H384" s="150"/>
      <c r="I384" s="150"/>
      <c r="J384" s="150"/>
      <c r="K384" s="150"/>
      <c r="L384" s="150"/>
      <c r="M384" s="150"/>
      <c r="N384" s="150"/>
      <c r="O384" s="150"/>
      <c r="P384" s="150"/>
      <c r="Q384" s="150"/>
      <c r="R384" s="150"/>
      <c r="S384" s="150"/>
      <c r="T384" s="150"/>
      <c r="U384" s="150"/>
      <c r="V384" s="150"/>
      <c r="W384" s="150"/>
      <c r="X384" s="150"/>
      <c r="Y384" s="150"/>
      <c r="Z384" s="150"/>
      <c r="AA384" s="150"/>
      <c r="AB384" s="150"/>
      <c r="AC384" s="150"/>
      <c r="AD384" s="150"/>
      <c r="AE384" s="150"/>
      <c r="AF384" s="150"/>
      <c r="AG384" s="150"/>
      <c r="AH384" s="150"/>
      <c r="AI384" s="150"/>
      <c r="AJ384" s="150"/>
      <c r="AK384" s="150"/>
      <c r="AL384" s="150"/>
      <c r="AM384" s="150"/>
      <c r="AN384" s="150"/>
      <c r="AO384" s="150"/>
      <c r="AP384" s="150"/>
      <c r="AQ384" s="150"/>
      <c r="AR384" s="150"/>
      <c r="AS384" s="150"/>
      <c r="AT384" s="150"/>
      <c r="AU384" s="150"/>
      <c r="AV384" s="150"/>
      <c r="BA384" s="150"/>
      <c r="BB384" s="151"/>
      <c r="BC384" s="151"/>
      <c r="BD384" s="152"/>
    </row>
    <row r="385" spans="5:56" ht="15.75" customHeight="1" x14ac:dyDescent="0.2">
      <c r="E385" s="150"/>
      <c r="F385" s="150"/>
      <c r="G385" s="150"/>
      <c r="H385" s="150"/>
      <c r="I385" s="150"/>
      <c r="J385" s="150"/>
      <c r="K385" s="150"/>
      <c r="L385" s="150"/>
      <c r="M385" s="150"/>
      <c r="N385" s="150"/>
      <c r="O385" s="150"/>
      <c r="P385" s="150"/>
      <c r="Q385" s="150"/>
      <c r="R385" s="150"/>
      <c r="S385" s="150"/>
      <c r="T385" s="150"/>
      <c r="U385" s="150"/>
      <c r="V385" s="150"/>
      <c r="W385" s="150"/>
      <c r="X385" s="150"/>
      <c r="Y385" s="150"/>
      <c r="Z385" s="150"/>
      <c r="AA385" s="150"/>
      <c r="AB385" s="150"/>
      <c r="AC385" s="150"/>
      <c r="AD385" s="150"/>
      <c r="AE385" s="150"/>
      <c r="AF385" s="150"/>
      <c r="AG385" s="150"/>
      <c r="AH385" s="150"/>
      <c r="AI385" s="150"/>
      <c r="AJ385" s="150"/>
      <c r="AK385" s="150"/>
      <c r="AL385" s="150"/>
      <c r="AM385" s="150"/>
      <c r="AN385" s="150"/>
      <c r="AO385" s="150"/>
      <c r="AP385" s="150"/>
      <c r="AQ385" s="150"/>
      <c r="AR385" s="150"/>
      <c r="AS385" s="150"/>
      <c r="AT385" s="150"/>
      <c r="AU385" s="150"/>
      <c r="AV385" s="150"/>
      <c r="BA385" s="150"/>
      <c r="BB385" s="151"/>
      <c r="BC385" s="151"/>
      <c r="BD385" s="152"/>
    </row>
    <row r="386" spans="5:56" ht="15.75" customHeight="1" x14ac:dyDescent="0.2">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c r="AA386" s="150"/>
      <c r="AB386" s="150"/>
      <c r="AC386" s="150"/>
      <c r="AD386" s="150"/>
      <c r="AE386" s="150"/>
      <c r="AF386" s="150"/>
      <c r="AG386" s="150"/>
      <c r="AH386" s="150"/>
      <c r="AI386" s="150"/>
      <c r="AJ386" s="150"/>
      <c r="AK386" s="150"/>
      <c r="AL386" s="150"/>
      <c r="AM386" s="150"/>
      <c r="AN386" s="150"/>
      <c r="AO386" s="150"/>
      <c r="AP386" s="150"/>
      <c r="AQ386" s="150"/>
      <c r="AR386" s="150"/>
      <c r="AS386" s="150"/>
      <c r="AT386" s="150"/>
      <c r="AU386" s="150"/>
      <c r="AV386" s="150"/>
      <c r="BA386" s="150"/>
      <c r="BB386" s="151"/>
      <c r="BC386" s="151"/>
      <c r="BD386" s="152"/>
    </row>
    <row r="387" spans="5:56" ht="15.75" customHeight="1" x14ac:dyDescent="0.2">
      <c r="E387" s="150"/>
      <c r="F387" s="150"/>
      <c r="G387" s="150"/>
      <c r="H387" s="150"/>
      <c r="I387" s="150"/>
      <c r="J387" s="150"/>
      <c r="K387" s="150"/>
      <c r="L387" s="150"/>
      <c r="M387" s="150"/>
      <c r="N387" s="150"/>
      <c r="O387" s="150"/>
      <c r="P387" s="150"/>
      <c r="Q387" s="150"/>
      <c r="R387" s="150"/>
      <c r="S387" s="150"/>
      <c r="T387" s="150"/>
      <c r="U387" s="150"/>
      <c r="V387" s="150"/>
      <c r="W387" s="150"/>
      <c r="X387" s="150"/>
      <c r="Y387" s="150"/>
      <c r="Z387" s="150"/>
      <c r="AA387" s="150"/>
      <c r="AB387" s="150"/>
      <c r="AC387" s="150"/>
      <c r="AD387" s="150"/>
      <c r="AE387" s="150"/>
      <c r="AF387" s="150"/>
      <c r="AG387" s="150"/>
      <c r="AH387" s="150"/>
      <c r="AI387" s="150"/>
      <c r="AJ387" s="150"/>
      <c r="AK387" s="150"/>
      <c r="AL387" s="150"/>
      <c r="AM387" s="150"/>
      <c r="AN387" s="150"/>
      <c r="AO387" s="150"/>
      <c r="AP387" s="150"/>
      <c r="AQ387" s="150"/>
      <c r="AR387" s="150"/>
      <c r="AS387" s="150"/>
      <c r="AT387" s="150"/>
      <c r="AU387" s="150"/>
      <c r="AV387" s="150"/>
      <c r="BA387" s="150"/>
      <c r="BB387" s="151"/>
      <c r="BC387" s="151"/>
      <c r="BD387" s="152"/>
    </row>
    <row r="388" spans="5:56" ht="15.75" customHeight="1" x14ac:dyDescent="0.2">
      <c r="E388" s="150"/>
      <c r="F388" s="150"/>
      <c r="G388" s="150"/>
      <c r="H388" s="150"/>
      <c r="I388" s="150"/>
      <c r="J388" s="150"/>
      <c r="K388" s="150"/>
      <c r="L388" s="150"/>
      <c r="M388" s="150"/>
      <c r="N388" s="150"/>
      <c r="O388" s="150"/>
      <c r="P388" s="150"/>
      <c r="Q388" s="150"/>
      <c r="R388" s="150"/>
      <c r="S388" s="150"/>
      <c r="T388" s="150"/>
      <c r="U388" s="150"/>
      <c r="V388" s="150"/>
      <c r="W388" s="150"/>
      <c r="X388" s="150"/>
      <c r="Y388" s="150"/>
      <c r="Z388" s="150"/>
      <c r="AA388" s="150"/>
      <c r="AB388" s="150"/>
      <c r="AC388" s="150"/>
      <c r="AD388" s="150"/>
      <c r="AE388" s="150"/>
      <c r="AF388" s="150"/>
      <c r="AG388" s="150"/>
      <c r="AH388" s="150"/>
      <c r="AI388" s="150"/>
      <c r="AJ388" s="150"/>
      <c r="AK388" s="150"/>
      <c r="AL388" s="150"/>
      <c r="AM388" s="150"/>
      <c r="AN388" s="150"/>
      <c r="AO388" s="150"/>
      <c r="AP388" s="150"/>
      <c r="AQ388" s="150"/>
      <c r="AR388" s="150"/>
      <c r="AS388" s="150"/>
      <c r="AT388" s="150"/>
      <c r="AU388" s="150"/>
      <c r="AV388" s="150"/>
      <c r="BA388" s="150"/>
      <c r="BB388" s="151"/>
      <c r="BC388" s="151"/>
      <c r="BD388" s="152"/>
    </row>
    <row r="389" spans="5:56" ht="15.75" customHeight="1" x14ac:dyDescent="0.2">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c r="AA389" s="150"/>
      <c r="AB389" s="150"/>
      <c r="AC389" s="150"/>
      <c r="AD389" s="150"/>
      <c r="AE389" s="150"/>
      <c r="AF389" s="150"/>
      <c r="AG389" s="150"/>
      <c r="AH389" s="150"/>
      <c r="AI389" s="150"/>
      <c r="AJ389" s="150"/>
      <c r="AK389" s="150"/>
      <c r="AL389" s="150"/>
      <c r="AM389" s="150"/>
      <c r="AN389" s="150"/>
      <c r="AO389" s="150"/>
      <c r="AP389" s="150"/>
      <c r="AQ389" s="150"/>
      <c r="AR389" s="150"/>
      <c r="AS389" s="150"/>
      <c r="AT389" s="150"/>
      <c r="AU389" s="150"/>
      <c r="AV389" s="150"/>
      <c r="BA389" s="150"/>
      <c r="BB389" s="151"/>
      <c r="BC389" s="151"/>
      <c r="BD389" s="152"/>
    </row>
    <row r="390" spans="5:56" ht="15.75" customHeight="1" x14ac:dyDescent="0.2">
      <c r="E390" s="150"/>
      <c r="F390" s="150"/>
      <c r="G390" s="150"/>
      <c r="H390" s="150"/>
      <c r="I390" s="150"/>
      <c r="J390" s="150"/>
      <c r="K390" s="150"/>
      <c r="L390" s="150"/>
      <c r="M390" s="150"/>
      <c r="N390" s="150"/>
      <c r="O390" s="150"/>
      <c r="P390" s="150"/>
      <c r="Q390" s="150"/>
      <c r="R390" s="150"/>
      <c r="S390" s="150"/>
      <c r="T390" s="150"/>
      <c r="U390" s="150"/>
      <c r="V390" s="150"/>
      <c r="W390" s="150"/>
      <c r="X390" s="150"/>
      <c r="Y390" s="150"/>
      <c r="Z390" s="150"/>
      <c r="AA390" s="150"/>
      <c r="AB390" s="150"/>
      <c r="AC390" s="150"/>
      <c r="AD390" s="150"/>
      <c r="AE390" s="150"/>
      <c r="AF390" s="150"/>
      <c r="AG390" s="150"/>
      <c r="AH390" s="150"/>
      <c r="AI390" s="150"/>
      <c r="AJ390" s="150"/>
      <c r="AK390" s="150"/>
      <c r="AL390" s="150"/>
      <c r="AM390" s="150"/>
      <c r="AN390" s="150"/>
      <c r="AO390" s="150"/>
      <c r="AP390" s="150"/>
      <c r="AQ390" s="150"/>
      <c r="AR390" s="150"/>
      <c r="AS390" s="150"/>
      <c r="AT390" s="150"/>
      <c r="AU390" s="150"/>
      <c r="AV390" s="150"/>
      <c r="BA390" s="150"/>
      <c r="BB390" s="151"/>
      <c r="BC390" s="151"/>
      <c r="BD390" s="152"/>
    </row>
    <row r="391" spans="5:56" ht="15.75" customHeight="1" x14ac:dyDescent="0.2">
      <c r="E391" s="150"/>
      <c r="F391" s="150"/>
      <c r="G391" s="150"/>
      <c r="H391" s="150"/>
      <c r="I391" s="150"/>
      <c r="J391" s="150"/>
      <c r="K391" s="150"/>
      <c r="L391" s="150"/>
      <c r="M391" s="150"/>
      <c r="N391" s="150"/>
      <c r="O391" s="150"/>
      <c r="P391" s="150"/>
      <c r="Q391" s="150"/>
      <c r="R391" s="150"/>
      <c r="S391" s="150"/>
      <c r="T391" s="150"/>
      <c r="U391" s="150"/>
      <c r="V391" s="150"/>
      <c r="W391" s="150"/>
      <c r="X391" s="150"/>
      <c r="Y391" s="150"/>
      <c r="Z391" s="150"/>
      <c r="AA391" s="150"/>
      <c r="AB391" s="150"/>
      <c r="AC391" s="150"/>
      <c r="AD391" s="150"/>
      <c r="AE391" s="150"/>
      <c r="AF391" s="150"/>
      <c r="AG391" s="150"/>
      <c r="AH391" s="150"/>
      <c r="AI391" s="150"/>
      <c r="AJ391" s="150"/>
      <c r="AK391" s="150"/>
      <c r="AL391" s="150"/>
      <c r="AM391" s="150"/>
      <c r="AN391" s="150"/>
      <c r="AO391" s="150"/>
      <c r="AP391" s="150"/>
      <c r="AQ391" s="150"/>
      <c r="AR391" s="150"/>
      <c r="AS391" s="150"/>
      <c r="AT391" s="150"/>
      <c r="AU391" s="150"/>
      <c r="AV391" s="150"/>
      <c r="BA391" s="150"/>
      <c r="BB391" s="151"/>
      <c r="BC391" s="151"/>
      <c r="BD391" s="152"/>
    </row>
    <row r="392" spans="5:56" ht="15.75" customHeight="1" x14ac:dyDescent="0.2">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c r="AA392" s="150"/>
      <c r="AB392" s="150"/>
      <c r="AC392" s="150"/>
      <c r="AD392" s="150"/>
      <c r="AE392" s="150"/>
      <c r="AF392" s="150"/>
      <c r="AG392" s="150"/>
      <c r="AH392" s="150"/>
      <c r="AI392" s="150"/>
      <c r="AJ392" s="150"/>
      <c r="AK392" s="150"/>
      <c r="AL392" s="150"/>
      <c r="AM392" s="150"/>
      <c r="AN392" s="150"/>
      <c r="AO392" s="150"/>
      <c r="AP392" s="150"/>
      <c r="AQ392" s="150"/>
      <c r="AR392" s="150"/>
      <c r="AS392" s="150"/>
      <c r="AT392" s="150"/>
      <c r="AU392" s="150"/>
      <c r="AV392" s="150"/>
      <c r="BA392" s="150"/>
      <c r="BB392" s="151"/>
      <c r="BC392" s="151"/>
      <c r="BD392" s="152"/>
    </row>
    <row r="393" spans="5:56" ht="15.75" customHeight="1" x14ac:dyDescent="0.2">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c r="AA393" s="150"/>
      <c r="AB393" s="150"/>
      <c r="AC393" s="150"/>
      <c r="AD393" s="150"/>
      <c r="AE393" s="150"/>
      <c r="AF393" s="150"/>
      <c r="AG393" s="150"/>
      <c r="AH393" s="150"/>
      <c r="AI393" s="150"/>
      <c r="AJ393" s="150"/>
      <c r="AK393" s="150"/>
      <c r="AL393" s="150"/>
      <c r="AM393" s="150"/>
      <c r="AN393" s="150"/>
      <c r="AO393" s="150"/>
      <c r="AP393" s="150"/>
      <c r="AQ393" s="150"/>
      <c r="AR393" s="150"/>
      <c r="AS393" s="150"/>
      <c r="AT393" s="150"/>
      <c r="AU393" s="150"/>
      <c r="AV393" s="150"/>
      <c r="BA393" s="150"/>
      <c r="BB393" s="151"/>
      <c r="BC393" s="151"/>
      <c r="BD393" s="152"/>
    </row>
    <row r="394" spans="5:56" ht="15.75" customHeight="1" x14ac:dyDescent="0.2">
      <c r="E394" s="150"/>
      <c r="F394" s="150"/>
      <c r="G394" s="150"/>
      <c r="H394" s="150"/>
      <c r="I394" s="150"/>
      <c r="J394" s="150"/>
      <c r="K394" s="150"/>
      <c r="L394" s="150"/>
      <c r="M394" s="150"/>
      <c r="N394" s="150"/>
      <c r="O394" s="150"/>
      <c r="P394" s="150"/>
      <c r="Q394" s="150"/>
      <c r="R394" s="150"/>
      <c r="S394" s="150"/>
      <c r="T394" s="150"/>
      <c r="U394" s="150"/>
      <c r="V394" s="150"/>
      <c r="W394" s="150"/>
      <c r="X394" s="150"/>
      <c r="Y394" s="150"/>
      <c r="Z394" s="150"/>
      <c r="AA394" s="150"/>
      <c r="AB394" s="150"/>
      <c r="AC394" s="150"/>
      <c r="AD394" s="150"/>
      <c r="AE394" s="150"/>
      <c r="AF394" s="150"/>
      <c r="AG394" s="150"/>
      <c r="AH394" s="150"/>
      <c r="AI394" s="150"/>
      <c r="AJ394" s="150"/>
      <c r="AK394" s="150"/>
      <c r="AL394" s="150"/>
      <c r="AM394" s="150"/>
      <c r="AN394" s="150"/>
      <c r="AO394" s="150"/>
      <c r="AP394" s="150"/>
      <c r="AQ394" s="150"/>
      <c r="AR394" s="150"/>
      <c r="AS394" s="150"/>
      <c r="AT394" s="150"/>
      <c r="AU394" s="150"/>
      <c r="AV394" s="150"/>
      <c r="BA394" s="150"/>
      <c r="BB394" s="151"/>
      <c r="BC394" s="151"/>
      <c r="BD394" s="152"/>
    </row>
    <row r="395" spans="5:56" ht="15.75" customHeight="1" x14ac:dyDescent="0.2">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c r="AA395" s="150"/>
      <c r="AB395" s="150"/>
      <c r="AC395" s="150"/>
      <c r="AD395" s="150"/>
      <c r="AE395" s="150"/>
      <c r="AF395" s="150"/>
      <c r="AG395" s="150"/>
      <c r="AH395" s="150"/>
      <c r="AI395" s="150"/>
      <c r="AJ395" s="150"/>
      <c r="AK395" s="150"/>
      <c r="AL395" s="150"/>
      <c r="AM395" s="150"/>
      <c r="AN395" s="150"/>
      <c r="AO395" s="150"/>
      <c r="AP395" s="150"/>
      <c r="AQ395" s="150"/>
      <c r="AR395" s="150"/>
      <c r="AS395" s="150"/>
      <c r="AT395" s="150"/>
      <c r="AU395" s="150"/>
      <c r="AV395" s="150"/>
      <c r="BA395" s="150"/>
      <c r="BB395" s="151"/>
      <c r="BC395" s="151"/>
      <c r="BD395" s="152"/>
    </row>
    <row r="396" spans="5:56" ht="15.75" customHeight="1" x14ac:dyDescent="0.2">
      <c r="E396" s="150"/>
      <c r="F396" s="150"/>
      <c r="G396" s="150"/>
      <c r="H396" s="150"/>
      <c r="I396" s="150"/>
      <c r="J396" s="150"/>
      <c r="K396" s="150"/>
      <c r="L396" s="150"/>
      <c r="M396" s="150"/>
      <c r="N396" s="150"/>
      <c r="O396" s="150"/>
      <c r="P396" s="150"/>
      <c r="Q396" s="150"/>
      <c r="R396" s="150"/>
      <c r="S396" s="150"/>
      <c r="T396" s="150"/>
      <c r="U396" s="150"/>
      <c r="V396" s="150"/>
      <c r="W396" s="150"/>
      <c r="X396" s="150"/>
      <c r="Y396" s="150"/>
      <c r="Z396" s="150"/>
      <c r="AA396" s="150"/>
      <c r="AB396" s="150"/>
      <c r="AC396" s="150"/>
      <c r="AD396" s="150"/>
      <c r="AE396" s="150"/>
      <c r="AF396" s="150"/>
      <c r="AG396" s="150"/>
      <c r="AH396" s="150"/>
      <c r="AI396" s="150"/>
      <c r="AJ396" s="150"/>
      <c r="AK396" s="150"/>
      <c r="AL396" s="150"/>
      <c r="AM396" s="150"/>
      <c r="AN396" s="150"/>
      <c r="AO396" s="150"/>
      <c r="AP396" s="150"/>
      <c r="AQ396" s="150"/>
      <c r="AR396" s="150"/>
      <c r="AS396" s="150"/>
      <c r="AT396" s="150"/>
      <c r="AU396" s="150"/>
      <c r="AV396" s="150"/>
      <c r="BA396" s="150"/>
      <c r="BB396" s="151"/>
      <c r="BC396" s="151"/>
      <c r="BD396" s="152"/>
    </row>
    <row r="397" spans="5:56" ht="15.75" customHeight="1" x14ac:dyDescent="0.2">
      <c r="E397" s="150"/>
      <c r="F397" s="150"/>
      <c r="G397" s="150"/>
      <c r="H397" s="150"/>
      <c r="I397" s="150"/>
      <c r="J397" s="150"/>
      <c r="K397" s="150"/>
      <c r="L397" s="150"/>
      <c r="M397" s="150"/>
      <c r="N397" s="150"/>
      <c r="O397" s="150"/>
      <c r="P397" s="150"/>
      <c r="Q397" s="150"/>
      <c r="R397" s="150"/>
      <c r="S397" s="150"/>
      <c r="T397" s="150"/>
      <c r="U397" s="150"/>
      <c r="V397" s="150"/>
      <c r="W397" s="150"/>
      <c r="X397" s="150"/>
      <c r="Y397" s="150"/>
      <c r="Z397" s="150"/>
      <c r="AA397" s="150"/>
      <c r="AB397" s="150"/>
      <c r="AC397" s="150"/>
      <c r="AD397" s="150"/>
      <c r="AE397" s="150"/>
      <c r="AF397" s="150"/>
      <c r="AG397" s="150"/>
      <c r="AH397" s="150"/>
      <c r="AI397" s="150"/>
      <c r="AJ397" s="150"/>
      <c r="AK397" s="150"/>
      <c r="AL397" s="150"/>
      <c r="AM397" s="150"/>
      <c r="AN397" s="150"/>
      <c r="AO397" s="150"/>
      <c r="AP397" s="150"/>
      <c r="AQ397" s="150"/>
      <c r="AR397" s="150"/>
      <c r="AS397" s="150"/>
      <c r="AT397" s="150"/>
      <c r="AU397" s="150"/>
      <c r="AV397" s="150"/>
      <c r="BA397" s="150"/>
      <c r="BB397" s="151"/>
      <c r="BC397" s="151"/>
      <c r="BD397" s="152"/>
    </row>
    <row r="398" spans="5:56" ht="15.75" customHeight="1" x14ac:dyDescent="0.2">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c r="AA398" s="150"/>
      <c r="AB398" s="150"/>
      <c r="AC398" s="150"/>
      <c r="AD398" s="150"/>
      <c r="AE398" s="150"/>
      <c r="AF398" s="150"/>
      <c r="AG398" s="150"/>
      <c r="AH398" s="150"/>
      <c r="AI398" s="150"/>
      <c r="AJ398" s="150"/>
      <c r="AK398" s="150"/>
      <c r="AL398" s="150"/>
      <c r="AM398" s="150"/>
      <c r="AN398" s="150"/>
      <c r="AO398" s="150"/>
      <c r="AP398" s="150"/>
      <c r="AQ398" s="150"/>
      <c r="AR398" s="150"/>
      <c r="AS398" s="150"/>
      <c r="AT398" s="150"/>
      <c r="AU398" s="150"/>
      <c r="AV398" s="150"/>
      <c r="BA398" s="150"/>
      <c r="BB398" s="151"/>
      <c r="BC398" s="151"/>
      <c r="BD398" s="152"/>
    </row>
    <row r="399" spans="5:56" ht="15.75" customHeight="1" x14ac:dyDescent="0.2">
      <c r="E399" s="150"/>
      <c r="F399" s="150"/>
      <c r="G399" s="150"/>
      <c r="H399" s="150"/>
      <c r="I399" s="150"/>
      <c r="J399" s="150"/>
      <c r="K399" s="150"/>
      <c r="L399" s="150"/>
      <c r="M399" s="150"/>
      <c r="N399" s="150"/>
      <c r="O399" s="150"/>
      <c r="P399" s="150"/>
      <c r="Q399" s="150"/>
      <c r="R399" s="150"/>
      <c r="S399" s="150"/>
      <c r="T399" s="150"/>
      <c r="U399" s="150"/>
      <c r="V399" s="150"/>
      <c r="W399" s="150"/>
      <c r="X399" s="150"/>
      <c r="Y399" s="150"/>
      <c r="Z399" s="150"/>
      <c r="AA399" s="150"/>
      <c r="AB399" s="150"/>
      <c r="AC399" s="150"/>
      <c r="AD399" s="150"/>
      <c r="AE399" s="150"/>
      <c r="AF399" s="150"/>
      <c r="AG399" s="150"/>
      <c r="AH399" s="150"/>
      <c r="AI399" s="150"/>
      <c r="AJ399" s="150"/>
      <c r="AK399" s="150"/>
      <c r="AL399" s="150"/>
      <c r="AM399" s="150"/>
      <c r="AN399" s="150"/>
      <c r="AO399" s="150"/>
      <c r="AP399" s="150"/>
      <c r="AQ399" s="150"/>
      <c r="AR399" s="150"/>
      <c r="AS399" s="150"/>
      <c r="AT399" s="150"/>
      <c r="AU399" s="150"/>
      <c r="AV399" s="150"/>
      <c r="BA399" s="150"/>
      <c r="BB399" s="151"/>
      <c r="BC399" s="151"/>
      <c r="BD399" s="152"/>
    </row>
    <row r="400" spans="5:56" ht="15.75" customHeight="1" x14ac:dyDescent="0.2">
      <c r="E400" s="150"/>
      <c r="F400" s="150"/>
      <c r="G400" s="150"/>
      <c r="H400" s="150"/>
      <c r="I400" s="150"/>
      <c r="J400" s="150"/>
      <c r="K400" s="150"/>
      <c r="L400" s="150"/>
      <c r="M400" s="150"/>
      <c r="N400" s="150"/>
      <c r="O400" s="150"/>
      <c r="P400" s="150"/>
      <c r="Q400" s="150"/>
      <c r="R400" s="150"/>
      <c r="S400" s="150"/>
      <c r="T400" s="150"/>
      <c r="U400" s="150"/>
      <c r="V400" s="150"/>
      <c r="W400" s="150"/>
      <c r="X400" s="150"/>
      <c r="Y400" s="150"/>
      <c r="Z400" s="150"/>
      <c r="AA400" s="150"/>
      <c r="AB400" s="150"/>
      <c r="AC400" s="150"/>
      <c r="AD400" s="150"/>
      <c r="AE400" s="150"/>
      <c r="AF400" s="150"/>
      <c r="AG400" s="150"/>
      <c r="AH400" s="150"/>
      <c r="AI400" s="150"/>
      <c r="AJ400" s="150"/>
      <c r="AK400" s="150"/>
      <c r="AL400" s="150"/>
      <c r="AM400" s="150"/>
      <c r="AN400" s="150"/>
      <c r="AO400" s="150"/>
      <c r="AP400" s="150"/>
      <c r="AQ400" s="150"/>
      <c r="AR400" s="150"/>
      <c r="AS400" s="150"/>
      <c r="AT400" s="150"/>
      <c r="AU400" s="150"/>
      <c r="AV400" s="150"/>
      <c r="BA400" s="150"/>
      <c r="BB400" s="151"/>
      <c r="BC400" s="151"/>
      <c r="BD400" s="152"/>
    </row>
    <row r="401" spans="5:56" ht="15.75" customHeight="1" x14ac:dyDescent="0.2">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c r="AA401" s="150"/>
      <c r="AB401" s="150"/>
      <c r="AC401" s="150"/>
      <c r="AD401" s="150"/>
      <c r="AE401" s="150"/>
      <c r="AF401" s="150"/>
      <c r="AG401" s="150"/>
      <c r="AH401" s="150"/>
      <c r="AI401" s="150"/>
      <c r="AJ401" s="150"/>
      <c r="AK401" s="150"/>
      <c r="AL401" s="150"/>
      <c r="AM401" s="150"/>
      <c r="AN401" s="150"/>
      <c r="AO401" s="150"/>
      <c r="AP401" s="150"/>
      <c r="AQ401" s="150"/>
      <c r="AR401" s="150"/>
      <c r="AS401" s="150"/>
      <c r="AT401" s="150"/>
      <c r="AU401" s="150"/>
      <c r="AV401" s="150"/>
      <c r="BA401" s="150"/>
      <c r="BB401" s="151"/>
      <c r="BC401" s="151"/>
      <c r="BD401" s="152"/>
    </row>
    <row r="402" spans="5:56" ht="15.75" customHeight="1" x14ac:dyDescent="0.2">
      <c r="E402" s="150"/>
      <c r="F402" s="150"/>
      <c r="G402" s="150"/>
      <c r="H402" s="150"/>
      <c r="I402" s="150"/>
      <c r="J402" s="150"/>
      <c r="K402" s="150"/>
      <c r="L402" s="150"/>
      <c r="M402" s="150"/>
      <c r="N402" s="150"/>
      <c r="O402" s="150"/>
      <c r="P402" s="150"/>
      <c r="Q402" s="150"/>
      <c r="R402" s="150"/>
      <c r="S402" s="150"/>
      <c r="T402" s="150"/>
      <c r="U402" s="150"/>
      <c r="V402" s="150"/>
      <c r="W402" s="150"/>
      <c r="X402" s="150"/>
      <c r="Y402" s="150"/>
      <c r="Z402" s="150"/>
      <c r="AA402" s="150"/>
      <c r="AB402" s="150"/>
      <c r="AC402" s="150"/>
      <c r="AD402" s="150"/>
      <c r="AE402" s="150"/>
      <c r="AF402" s="150"/>
      <c r="AG402" s="150"/>
      <c r="AH402" s="150"/>
      <c r="AI402" s="150"/>
      <c r="AJ402" s="150"/>
      <c r="AK402" s="150"/>
      <c r="AL402" s="150"/>
      <c r="AM402" s="150"/>
      <c r="AN402" s="150"/>
      <c r="AO402" s="150"/>
      <c r="AP402" s="150"/>
      <c r="AQ402" s="150"/>
      <c r="AR402" s="150"/>
      <c r="AS402" s="150"/>
      <c r="AT402" s="150"/>
      <c r="AU402" s="150"/>
      <c r="AV402" s="150"/>
      <c r="BA402" s="150"/>
      <c r="BB402" s="151"/>
      <c r="BC402" s="151"/>
      <c r="BD402" s="152"/>
    </row>
    <row r="403" spans="5:56" ht="15.75" customHeight="1" x14ac:dyDescent="0.2">
      <c r="E403" s="150"/>
      <c r="F403" s="150"/>
      <c r="G403" s="150"/>
      <c r="H403" s="150"/>
      <c r="I403" s="150"/>
      <c r="J403" s="150"/>
      <c r="K403" s="150"/>
      <c r="L403" s="150"/>
      <c r="M403" s="150"/>
      <c r="N403" s="150"/>
      <c r="O403" s="150"/>
      <c r="P403" s="150"/>
      <c r="Q403" s="150"/>
      <c r="R403" s="150"/>
      <c r="S403" s="150"/>
      <c r="T403" s="150"/>
      <c r="U403" s="150"/>
      <c r="V403" s="150"/>
      <c r="W403" s="150"/>
      <c r="X403" s="150"/>
      <c r="Y403" s="150"/>
      <c r="Z403" s="150"/>
      <c r="AA403" s="150"/>
      <c r="AB403" s="150"/>
      <c r="AC403" s="150"/>
      <c r="AD403" s="150"/>
      <c r="AE403" s="150"/>
      <c r="AF403" s="150"/>
      <c r="AG403" s="150"/>
      <c r="AH403" s="150"/>
      <c r="AI403" s="150"/>
      <c r="AJ403" s="150"/>
      <c r="AK403" s="150"/>
      <c r="AL403" s="150"/>
      <c r="AM403" s="150"/>
      <c r="AN403" s="150"/>
      <c r="AO403" s="150"/>
      <c r="AP403" s="150"/>
      <c r="AQ403" s="150"/>
      <c r="AR403" s="150"/>
      <c r="AS403" s="150"/>
      <c r="AT403" s="150"/>
      <c r="AU403" s="150"/>
      <c r="AV403" s="150"/>
      <c r="BA403" s="150"/>
      <c r="BB403" s="151"/>
      <c r="BC403" s="151"/>
      <c r="BD403" s="152"/>
    </row>
    <row r="404" spans="5:56" ht="15.75" customHeight="1" x14ac:dyDescent="0.2">
      <c r="E404" s="150"/>
      <c r="F404" s="150"/>
      <c r="G404" s="150"/>
      <c r="H404" s="150"/>
      <c r="I404" s="150"/>
      <c r="J404" s="150"/>
      <c r="K404" s="150"/>
      <c r="L404" s="150"/>
      <c r="M404" s="150"/>
      <c r="N404" s="150"/>
      <c r="O404" s="150"/>
      <c r="P404" s="150"/>
      <c r="Q404" s="150"/>
      <c r="R404" s="150"/>
      <c r="S404" s="150"/>
      <c r="T404" s="150"/>
      <c r="U404" s="150"/>
      <c r="V404" s="150"/>
      <c r="W404" s="150"/>
      <c r="X404" s="150"/>
      <c r="Y404" s="150"/>
      <c r="Z404" s="150"/>
      <c r="AA404" s="150"/>
      <c r="AB404" s="150"/>
      <c r="AC404" s="150"/>
      <c r="AD404" s="150"/>
      <c r="AE404" s="150"/>
      <c r="AF404" s="150"/>
      <c r="AG404" s="150"/>
      <c r="AH404" s="150"/>
      <c r="AI404" s="150"/>
      <c r="AJ404" s="150"/>
      <c r="AK404" s="150"/>
      <c r="AL404" s="150"/>
      <c r="AM404" s="150"/>
      <c r="AN404" s="150"/>
      <c r="AO404" s="150"/>
      <c r="AP404" s="150"/>
      <c r="AQ404" s="150"/>
      <c r="AR404" s="150"/>
      <c r="AS404" s="150"/>
      <c r="AT404" s="150"/>
      <c r="AU404" s="150"/>
      <c r="AV404" s="150"/>
      <c r="BA404" s="150"/>
      <c r="BB404" s="151"/>
      <c r="BC404" s="151"/>
      <c r="BD404" s="152"/>
    </row>
    <row r="405" spans="5:56" ht="15.75" customHeight="1" x14ac:dyDescent="0.2">
      <c r="E405" s="150"/>
      <c r="F405" s="150"/>
      <c r="G405" s="150"/>
      <c r="H405" s="150"/>
      <c r="I405" s="150"/>
      <c r="J405" s="150"/>
      <c r="K405" s="150"/>
      <c r="L405" s="150"/>
      <c r="M405" s="150"/>
      <c r="N405" s="150"/>
      <c r="O405" s="150"/>
      <c r="P405" s="150"/>
      <c r="Q405" s="150"/>
      <c r="R405" s="150"/>
      <c r="S405" s="150"/>
      <c r="T405" s="150"/>
      <c r="U405" s="150"/>
      <c r="V405" s="150"/>
      <c r="W405" s="150"/>
      <c r="X405" s="150"/>
      <c r="Y405" s="150"/>
      <c r="Z405" s="150"/>
      <c r="AA405" s="150"/>
      <c r="AB405" s="150"/>
      <c r="AC405" s="150"/>
      <c r="AD405" s="150"/>
      <c r="AE405" s="150"/>
      <c r="AF405" s="150"/>
      <c r="AG405" s="150"/>
      <c r="AH405" s="150"/>
      <c r="AI405" s="150"/>
      <c r="AJ405" s="150"/>
      <c r="AK405" s="150"/>
      <c r="AL405" s="150"/>
      <c r="AM405" s="150"/>
      <c r="AN405" s="150"/>
      <c r="AO405" s="150"/>
      <c r="AP405" s="150"/>
      <c r="AQ405" s="150"/>
      <c r="AR405" s="150"/>
      <c r="AS405" s="150"/>
      <c r="AT405" s="150"/>
      <c r="AU405" s="150"/>
      <c r="AV405" s="150"/>
      <c r="BA405" s="150"/>
      <c r="BB405" s="151"/>
      <c r="BC405" s="151"/>
      <c r="BD405" s="152"/>
    </row>
    <row r="406" spans="5:56" ht="15.75" customHeight="1" x14ac:dyDescent="0.2">
      <c r="E406" s="150"/>
      <c r="F406" s="150"/>
      <c r="G406" s="150"/>
      <c r="H406" s="150"/>
      <c r="I406" s="150"/>
      <c r="J406" s="150"/>
      <c r="K406" s="150"/>
      <c r="L406" s="150"/>
      <c r="M406" s="150"/>
      <c r="N406" s="150"/>
      <c r="O406" s="150"/>
      <c r="P406" s="150"/>
      <c r="Q406" s="150"/>
      <c r="R406" s="150"/>
      <c r="S406" s="150"/>
      <c r="T406" s="150"/>
      <c r="U406" s="150"/>
      <c r="V406" s="150"/>
      <c r="W406" s="150"/>
      <c r="X406" s="150"/>
      <c r="Y406" s="150"/>
      <c r="Z406" s="150"/>
      <c r="AA406" s="150"/>
      <c r="AB406" s="150"/>
      <c r="AC406" s="150"/>
      <c r="AD406" s="150"/>
      <c r="AE406" s="150"/>
      <c r="AF406" s="150"/>
      <c r="AG406" s="150"/>
      <c r="AH406" s="150"/>
      <c r="AI406" s="150"/>
      <c r="AJ406" s="150"/>
      <c r="AK406" s="150"/>
      <c r="AL406" s="150"/>
      <c r="AM406" s="150"/>
      <c r="AN406" s="150"/>
      <c r="AO406" s="150"/>
      <c r="AP406" s="150"/>
      <c r="AQ406" s="150"/>
      <c r="AR406" s="150"/>
      <c r="AS406" s="150"/>
      <c r="AT406" s="150"/>
      <c r="AU406" s="150"/>
      <c r="AV406" s="150"/>
      <c r="BA406" s="150"/>
      <c r="BB406" s="151"/>
      <c r="BC406" s="151"/>
      <c r="BD406" s="152"/>
    </row>
    <row r="407" spans="5:56" ht="15.75" customHeight="1" x14ac:dyDescent="0.2">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c r="AA407" s="150"/>
      <c r="AB407" s="150"/>
      <c r="AC407" s="150"/>
      <c r="AD407" s="150"/>
      <c r="AE407" s="150"/>
      <c r="AF407" s="150"/>
      <c r="AG407" s="150"/>
      <c r="AH407" s="150"/>
      <c r="AI407" s="150"/>
      <c r="AJ407" s="150"/>
      <c r="AK407" s="150"/>
      <c r="AL407" s="150"/>
      <c r="AM407" s="150"/>
      <c r="AN407" s="150"/>
      <c r="AO407" s="150"/>
      <c r="AP407" s="150"/>
      <c r="AQ407" s="150"/>
      <c r="AR407" s="150"/>
      <c r="AS407" s="150"/>
      <c r="AT407" s="150"/>
      <c r="AU407" s="150"/>
      <c r="AV407" s="150"/>
      <c r="BA407" s="150"/>
      <c r="BB407" s="151"/>
      <c r="BC407" s="151"/>
      <c r="BD407" s="152"/>
    </row>
    <row r="408" spans="5:56" ht="15.75" customHeight="1" x14ac:dyDescent="0.2">
      <c r="E408" s="150"/>
      <c r="F408" s="150"/>
      <c r="G408" s="150"/>
      <c r="H408" s="150"/>
      <c r="I408" s="150"/>
      <c r="J408" s="150"/>
      <c r="K408" s="150"/>
      <c r="L408" s="150"/>
      <c r="M408" s="150"/>
      <c r="N408" s="150"/>
      <c r="O408" s="150"/>
      <c r="P408" s="150"/>
      <c r="Q408" s="150"/>
      <c r="R408" s="150"/>
      <c r="S408" s="150"/>
      <c r="T408" s="150"/>
      <c r="U408" s="150"/>
      <c r="V408" s="150"/>
      <c r="W408" s="150"/>
      <c r="X408" s="150"/>
      <c r="Y408" s="150"/>
      <c r="Z408" s="150"/>
      <c r="AA408" s="150"/>
      <c r="AB408" s="150"/>
      <c r="AC408" s="150"/>
      <c r="AD408" s="150"/>
      <c r="AE408" s="150"/>
      <c r="AF408" s="150"/>
      <c r="AG408" s="150"/>
      <c r="AH408" s="150"/>
      <c r="AI408" s="150"/>
      <c r="AJ408" s="150"/>
      <c r="AK408" s="150"/>
      <c r="AL408" s="150"/>
      <c r="AM408" s="150"/>
      <c r="AN408" s="150"/>
      <c r="AO408" s="150"/>
      <c r="AP408" s="150"/>
      <c r="AQ408" s="150"/>
      <c r="AR408" s="150"/>
      <c r="AS408" s="150"/>
      <c r="AT408" s="150"/>
      <c r="AU408" s="150"/>
      <c r="AV408" s="150"/>
      <c r="BA408" s="150"/>
      <c r="BB408" s="151"/>
      <c r="BC408" s="151"/>
      <c r="BD408" s="152"/>
    </row>
    <row r="409" spans="5:56" ht="15.75" customHeight="1" x14ac:dyDescent="0.2">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c r="AA409" s="150"/>
      <c r="AB409" s="150"/>
      <c r="AC409" s="150"/>
      <c r="AD409" s="150"/>
      <c r="AE409" s="150"/>
      <c r="AF409" s="150"/>
      <c r="AG409" s="150"/>
      <c r="AH409" s="150"/>
      <c r="AI409" s="150"/>
      <c r="AJ409" s="150"/>
      <c r="AK409" s="150"/>
      <c r="AL409" s="150"/>
      <c r="AM409" s="150"/>
      <c r="AN409" s="150"/>
      <c r="AO409" s="150"/>
      <c r="AP409" s="150"/>
      <c r="AQ409" s="150"/>
      <c r="AR409" s="150"/>
      <c r="AS409" s="150"/>
      <c r="AT409" s="150"/>
      <c r="AU409" s="150"/>
      <c r="AV409" s="150"/>
      <c r="BA409" s="150"/>
      <c r="BB409" s="151"/>
      <c r="BC409" s="151"/>
      <c r="BD409" s="152"/>
    </row>
    <row r="410" spans="5:56" ht="15.75" customHeight="1" x14ac:dyDescent="0.2">
      <c r="E410" s="150"/>
      <c r="F410" s="150"/>
      <c r="G410" s="150"/>
      <c r="H410" s="150"/>
      <c r="I410" s="150"/>
      <c r="J410" s="150"/>
      <c r="K410" s="150"/>
      <c r="L410" s="150"/>
      <c r="M410" s="150"/>
      <c r="N410" s="150"/>
      <c r="O410" s="150"/>
      <c r="P410" s="150"/>
      <c r="Q410" s="150"/>
      <c r="R410" s="150"/>
      <c r="S410" s="150"/>
      <c r="T410" s="150"/>
      <c r="U410" s="150"/>
      <c r="V410" s="150"/>
      <c r="W410" s="150"/>
      <c r="X410" s="150"/>
      <c r="Y410" s="150"/>
      <c r="Z410" s="150"/>
      <c r="AA410" s="150"/>
      <c r="AB410" s="150"/>
      <c r="AC410" s="150"/>
      <c r="AD410" s="150"/>
      <c r="AE410" s="150"/>
      <c r="AF410" s="150"/>
      <c r="AG410" s="150"/>
      <c r="AH410" s="150"/>
      <c r="AI410" s="150"/>
      <c r="AJ410" s="150"/>
      <c r="AK410" s="150"/>
      <c r="AL410" s="150"/>
      <c r="AM410" s="150"/>
      <c r="AN410" s="150"/>
      <c r="AO410" s="150"/>
      <c r="AP410" s="150"/>
      <c r="AQ410" s="150"/>
      <c r="AR410" s="150"/>
      <c r="AS410" s="150"/>
      <c r="AT410" s="150"/>
      <c r="AU410" s="150"/>
      <c r="AV410" s="150"/>
      <c r="BA410" s="150"/>
      <c r="BB410" s="151"/>
      <c r="BC410" s="151"/>
      <c r="BD410" s="152"/>
    </row>
    <row r="411" spans="5:56" ht="15.75" customHeight="1" x14ac:dyDescent="0.2">
      <c r="E411" s="150"/>
      <c r="F411" s="150"/>
      <c r="G411" s="150"/>
      <c r="H411" s="150"/>
      <c r="I411" s="150"/>
      <c r="J411" s="150"/>
      <c r="K411" s="150"/>
      <c r="L411" s="150"/>
      <c r="M411" s="150"/>
      <c r="N411" s="150"/>
      <c r="O411" s="150"/>
      <c r="P411" s="150"/>
      <c r="Q411" s="150"/>
      <c r="R411" s="150"/>
      <c r="S411" s="150"/>
      <c r="T411" s="150"/>
      <c r="U411" s="150"/>
      <c r="V411" s="150"/>
      <c r="W411" s="150"/>
      <c r="X411" s="150"/>
      <c r="Y411" s="150"/>
      <c r="Z411" s="150"/>
      <c r="AA411" s="150"/>
      <c r="AB411" s="150"/>
      <c r="AC411" s="150"/>
      <c r="AD411" s="150"/>
      <c r="AE411" s="150"/>
      <c r="AF411" s="150"/>
      <c r="AG411" s="150"/>
      <c r="AH411" s="150"/>
      <c r="AI411" s="150"/>
      <c r="AJ411" s="150"/>
      <c r="AK411" s="150"/>
      <c r="AL411" s="150"/>
      <c r="AM411" s="150"/>
      <c r="AN411" s="150"/>
      <c r="AO411" s="150"/>
      <c r="AP411" s="150"/>
      <c r="AQ411" s="150"/>
      <c r="AR411" s="150"/>
      <c r="AS411" s="150"/>
      <c r="AT411" s="150"/>
      <c r="AU411" s="150"/>
      <c r="AV411" s="150"/>
      <c r="BA411" s="150"/>
      <c r="BB411" s="151"/>
      <c r="BC411" s="151"/>
      <c r="BD411" s="152"/>
    </row>
    <row r="412" spans="5:56" ht="15.75" customHeight="1" x14ac:dyDescent="0.2">
      <c r="E412" s="150"/>
      <c r="F412" s="150"/>
      <c r="G412" s="150"/>
      <c r="H412" s="150"/>
      <c r="I412" s="150"/>
      <c r="J412" s="150"/>
      <c r="K412" s="150"/>
      <c r="L412" s="150"/>
      <c r="M412" s="150"/>
      <c r="N412" s="150"/>
      <c r="O412" s="150"/>
      <c r="P412" s="150"/>
      <c r="Q412" s="150"/>
      <c r="R412" s="150"/>
      <c r="S412" s="150"/>
      <c r="T412" s="150"/>
      <c r="U412" s="150"/>
      <c r="V412" s="150"/>
      <c r="W412" s="150"/>
      <c r="X412" s="150"/>
      <c r="Y412" s="150"/>
      <c r="Z412" s="150"/>
      <c r="AA412" s="150"/>
      <c r="AB412" s="150"/>
      <c r="AC412" s="150"/>
      <c r="AD412" s="150"/>
      <c r="AE412" s="150"/>
      <c r="AF412" s="150"/>
      <c r="AG412" s="150"/>
      <c r="AH412" s="150"/>
      <c r="AI412" s="150"/>
      <c r="AJ412" s="150"/>
      <c r="AK412" s="150"/>
      <c r="AL412" s="150"/>
      <c r="AM412" s="150"/>
      <c r="AN412" s="150"/>
      <c r="AO412" s="150"/>
      <c r="AP412" s="150"/>
      <c r="AQ412" s="150"/>
      <c r="AR412" s="150"/>
      <c r="AS412" s="150"/>
      <c r="AT412" s="150"/>
      <c r="AU412" s="150"/>
      <c r="AV412" s="150"/>
      <c r="BA412" s="150"/>
      <c r="BB412" s="151"/>
      <c r="BC412" s="151"/>
      <c r="BD412" s="152"/>
    </row>
    <row r="413" spans="5:56" ht="15.75" customHeight="1" x14ac:dyDescent="0.2">
      <c r="E413" s="150"/>
      <c r="F413" s="150"/>
      <c r="G413" s="150"/>
      <c r="H413" s="150"/>
      <c r="I413" s="150"/>
      <c r="J413" s="150"/>
      <c r="K413" s="150"/>
      <c r="L413" s="150"/>
      <c r="M413" s="150"/>
      <c r="N413" s="150"/>
      <c r="O413" s="150"/>
      <c r="P413" s="150"/>
      <c r="Q413" s="150"/>
      <c r="R413" s="150"/>
      <c r="S413" s="150"/>
      <c r="T413" s="150"/>
      <c r="U413" s="150"/>
      <c r="V413" s="150"/>
      <c r="W413" s="150"/>
      <c r="X413" s="150"/>
      <c r="Y413" s="150"/>
      <c r="Z413" s="150"/>
      <c r="AA413" s="150"/>
      <c r="AB413" s="150"/>
      <c r="AC413" s="150"/>
      <c r="AD413" s="150"/>
      <c r="AE413" s="150"/>
      <c r="AF413" s="150"/>
      <c r="AG413" s="150"/>
      <c r="AH413" s="150"/>
      <c r="AI413" s="150"/>
      <c r="AJ413" s="150"/>
      <c r="AK413" s="150"/>
      <c r="AL413" s="150"/>
      <c r="AM413" s="150"/>
      <c r="AN413" s="150"/>
      <c r="AO413" s="150"/>
      <c r="AP413" s="150"/>
      <c r="AQ413" s="150"/>
      <c r="AR413" s="150"/>
      <c r="AS413" s="150"/>
      <c r="AT413" s="150"/>
      <c r="AU413" s="150"/>
      <c r="AV413" s="150"/>
      <c r="BA413" s="150"/>
      <c r="BB413" s="151"/>
      <c r="BC413" s="151"/>
      <c r="BD413" s="152"/>
    </row>
    <row r="414" spans="5:56" ht="15.75" customHeight="1" x14ac:dyDescent="0.2">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c r="AA414" s="150"/>
      <c r="AB414" s="150"/>
      <c r="AC414" s="150"/>
      <c r="AD414" s="150"/>
      <c r="AE414" s="150"/>
      <c r="AF414" s="150"/>
      <c r="AG414" s="150"/>
      <c r="AH414" s="150"/>
      <c r="AI414" s="150"/>
      <c r="AJ414" s="150"/>
      <c r="AK414" s="150"/>
      <c r="AL414" s="150"/>
      <c r="AM414" s="150"/>
      <c r="AN414" s="150"/>
      <c r="AO414" s="150"/>
      <c r="AP414" s="150"/>
      <c r="AQ414" s="150"/>
      <c r="AR414" s="150"/>
      <c r="AS414" s="150"/>
      <c r="AT414" s="150"/>
      <c r="AU414" s="150"/>
      <c r="AV414" s="150"/>
      <c r="BA414" s="150"/>
      <c r="BB414" s="151"/>
      <c r="BC414" s="151"/>
      <c r="BD414" s="152"/>
    </row>
    <row r="415" spans="5:56" ht="15.75" customHeight="1" x14ac:dyDescent="0.2">
      <c r="E415" s="150"/>
      <c r="F415" s="150"/>
      <c r="G415" s="150"/>
      <c r="H415" s="150"/>
      <c r="I415" s="150"/>
      <c r="J415" s="150"/>
      <c r="K415" s="150"/>
      <c r="L415" s="150"/>
      <c r="M415" s="150"/>
      <c r="N415" s="150"/>
      <c r="O415" s="150"/>
      <c r="P415" s="150"/>
      <c r="Q415" s="150"/>
      <c r="R415" s="150"/>
      <c r="S415" s="150"/>
      <c r="T415" s="150"/>
      <c r="U415" s="150"/>
      <c r="V415" s="150"/>
      <c r="W415" s="150"/>
      <c r="X415" s="150"/>
      <c r="Y415" s="150"/>
      <c r="Z415" s="150"/>
      <c r="AA415" s="150"/>
      <c r="AB415" s="150"/>
      <c r="AC415" s="150"/>
      <c r="AD415" s="150"/>
      <c r="AE415" s="150"/>
      <c r="AF415" s="150"/>
      <c r="AG415" s="150"/>
      <c r="AH415" s="150"/>
      <c r="AI415" s="150"/>
      <c r="AJ415" s="150"/>
      <c r="AK415" s="150"/>
      <c r="AL415" s="150"/>
      <c r="AM415" s="150"/>
      <c r="AN415" s="150"/>
      <c r="AO415" s="150"/>
      <c r="AP415" s="150"/>
      <c r="AQ415" s="150"/>
      <c r="AR415" s="150"/>
      <c r="AS415" s="150"/>
      <c r="AT415" s="150"/>
      <c r="AU415" s="150"/>
      <c r="AV415" s="150"/>
      <c r="BA415" s="150"/>
      <c r="BB415" s="151"/>
      <c r="BC415" s="151"/>
      <c r="BD415" s="152"/>
    </row>
    <row r="416" spans="5:56" ht="15.75" customHeight="1" x14ac:dyDescent="0.2">
      <c r="E416" s="150"/>
      <c r="F416" s="150"/>
      <c r="G416" s="150"/>
      <c r="H416" s="150"/>
      <c r="I416" s="150"/>
      <c r="J416" s="150"/>
      <c r="K416" s="150"/>
      <c r="L416" s="150"/>
      <c r="M416" s="150"/>
      <c r="N416" s="150"/>
      <c r="O416" s="150"/>
      <c r="P416" s="150"/>
      <c r="Q416" s="150"/>
      <c r="R416" s="150"/>
      <c r="S416" s="150"/>
      <c r="T416" s="150"/>
      <c r="U416" s="150"/>
      <c r="V416" s="150"/>
      <c r="W416" s="150"/>
      <c r="X416" s="150"/>
      <c r="Y416" s="150"/>
      <c r="Z416" s="150"/>
      <c r="AA416" s="150"/>
      <c r="AB416" s="150"/>
      <c r="AC416" s="150"/>
      <c r="AD416" s="150"/>
      <c r="AE416" s="150"/>
      <c r="AF416" s="150"/>
      <c r="AG416" s="150"/>
      <c r="AH416" s="150"/>
      <c r="AI416" s="150"/>
      <c r="AJ416" s="150"/>
      <c r="AK416" s="150"/>
      <c r="AL416" s="150"/>
      <c r="AM416" s="150"/>
      <c r="AN416" s="150"/>
      <c r="AO416" s="150"/>
      <c r="AP416" s="150"/>
      <c r="AQ416" s="150"/>
      <c r="AR416" s="150"/>
      <c r="AS416" s="150"/>
      <c r="AT416" s="150"/>
      <c r="AU416" s="150"/>
      <c r="AV416" s="150"/>
      <c r="BA416" s="150"/>
      <c r="BB416" s="151"/>
      <c r="BC416" s="151"/>
      <c r="BD416" s="152"/>
    </row>
    <row r="417" spans="5:56" ht="15.75" customHeight="1" x14ac:dyDescent="0.2">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c r="AA417" s="150"/>
      <c r="AB417" s="150"/>
      <c r="AC417" s="150"/>
      <c r="AD417" s="150"/>
      <c r="AE417" s="150"/>
      <c r="AF417" s="150"/>
      <c r="AG417" s="150"/>
      <c r="AH417" s="150"/>
      <c r="AI417" s="150"/>
      <c r="AJ417" s="150"/>
      <c r="AK417" s="150"/>
      <c r="AL417" s="150"/>
      <c r="AM417" s="150"/>
      <c r="AN417" s="150"/>
      <c r="AO417" s="150"/>
      <c r="AP417" s="150"/>
      <c r="AQ417" s="150"/>
      <c r="AR417" s="150"/>
      <c r="AS417" s="150"/>
      <c r="AT417" s="150"/>
      <c r="AU417" s="150"/>
      <c r="AV417" s="150"/>
      <c r="BA417" s="150"/>
      <c r="BB417" s="151"/>
      <c r="BC417" s="151"/>
      <c r="BD417" s="152"/>
    </row>
    <row r="418" spans="5:56" ht="15.75" customHeight="1" x14ac:dyDescent="0.2">
      <c r="E418" s="150"/>
      <c r="F418" s="150"/>
      <c r="G418" s="150"/>
      <c r="H418" s="150"/>
      <c r="I418" s="150"/>
      <c r="J418" s="150"/>
      <c r="K418" s="150"/>
      <c r="L418" s="150"/>
      <c r="M418" s="150"/>
      <c r="N418" s="150"/>
      <c r="O418" s="150"/>
      <c r="P418" s="150"/>
      <c r="Q418" s="150"/>
      <c r="R418" s="150"/>
      <c r="S418" s="150"/>
      <c r="T418" s="150"/>
      <c r="U418" s="150"/>
      <c r="V418" s="150"/>
      <c r="W418" s="150"/>
      <c r="X418" s="150"/>
      <c r="Y418" s="150"/>
      <c r="Z418" s="150"/>
      <c r="AA418" s="150"/>
      <c r="AB418" s="150"/>
      <c r="AC418" s="150"/>
      <c r="AD418" s="150"/>
      <c r="AE418" s="150"/>
      <c r="AF418" s="150"/>
      <c r="AG418" s="150"/>
      <c r="AH418" s="150"/>
      <c r="AI418" s="150"/>
      <c r="AJ418" s="150"/>
      <c r="AK418" s="150"/>
      <c r="AL418" s="150"/>
      <c r="AM418" s="150"/>
      <c r="AN418" s="150"/>
      <c r="AO418" s="150"/>
      <c r="AP418" s="150"/>
      <c r="AQ418" s="150"/>
      <c r="AR418" s="150"/>
      <c r="AS418" s="150"/>
      <c r="AT418" s="150"/>
      <c r="AU418" s="150"/>
      <c r="AV418" s="150"/>
      <c r="BA418" s="150"/>
      <c r="BB418" s="151"/>
      <c r="BC418" s="151"/>
      <c r="BD418" s="152"/>
    </row>
    <row r="419" spans="5:56" ht="15.75" customHeight="1" x14ac:dyDescent="0.2">
      <c r="E419" s="150"/>
      <c r="F419" s="150"/>
      <c r="G419" s="150"/>
      <c r="H419" s="150"/>
      <c r="I419" s="150"/>
      <c r="J419" s="150"/>
      <c r="K419" s="150"/>
      <c r="L419" s="150"/>
      <c r="M419" s="150"/>
      <c r="N419" s="150"/>
      <c r="O419" s="150"/>
      <c r="P419" s="150"/>
      <c r="Q419" s="150"/>
      <c r="R419" s="150"/>
      <c r="S419" s="150"/>
      <c r="T419" s="150"/>
      <c r="U419" s="150"/>
      <c r="V419" s="150"/>
      <c r="W419" s="150"/>
      <c r="X419" s="150"/>
      <c r="Y419" s="150"/>
      <c r="Z419" s="150"/>
      <c r="AA419" s="150"/>
      <c r="AB419" s="150"/>
      <c r="AC419" s="150"/>
      <c r="AD419" s="150"/>
      <c r="AE419" s="150"/>
      <c r="AF419" s="150"/>
      <c r="AG419" s="150"/>
      <c r="AH419" s="150"/>
      <c r="AI419" s="150"/>
      <c r="AJ419" s="150"/>
      <c r="AK419" s="150"/>
      <c r="AL419" s="150"/>
      <c r="AM419" s="150"/>
      <c r="AN419" s="150"/>
      <c r="AO419" s="150"/>
      <c r="AP419" s="150"/>
      <c r="AQ419" s="150"/>
      <c r="AR419" s="150"/>
      <c r="AS419" s="150"/>
      <c r="AT419" s="150"/>
      <c r="AU419" s="150"/>
      <c r="AV419" s="150"/>
      <c r="BA419" s="150"/>
      <c r="BB419" s="151"/>
      <c r="BC419" s="151"/>
      <c r="BD419" s="152"/>
    </row>
    <row r="420" spans="5:56" ht="15.75" customHeight="1" x14ac:dyDescent="0.2">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c r="AA420" s="150"/>
      <c r="AB420" s="150"/>
      <c r="AC420" s="150"/>
      <c r="AD420" s="150"/>
      <c r="AE420" s="150"/>
      <c r="AF420" s="150"/>
      <c r="AG420" s="150"/>
      <c r="AH420" s="150"/>
      <c r="AI420" s="150"/>
      <c r="AJ420" s="150"/>
      <c r="AK420" s="150"/>
      <c r="AL420" s="150"/>
      <c r="AM420" s="150"/>
      <c r="AN420" s="150"/>
      <c r="AO420" s="150"/>
      <c r="AP420" s="150"/>
      <c r="AQ420" s="150"/>
      <c r="AR420" s="150"/>
      <c r="AS420" s="150"/>
      <c r="AT420" s="150"/>
      <c r="AU420" s="150"/>
      <c r="AV420" s="150"/>
      <c r="BA420" s="150"/>
      <c r="BB420" s="151"/>
      <c r="BC420" s="151"/>
      <c r="BD420" s="152"/>
    </row>
    <row r="421" spans="5:56" ht="15.75" customHeight="1" x14ac:dyDescent="0.2">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c r="AA421" s="150"/>
      <c r="AB421" s="150"/>
      <c r="AC421" s="150"/>
      <c r="AD421" s="150"/>
      <c r="AE421" s="150"/>
      <c r="AF421" s="150"/>
      <c r="AG421" s="150"/>
      <c r="AH421" s="150"/>
      <c r="AI421" s="150"/>
      <c r="AJ421" s="150"/>
      <c r="AK421" s="150"/>
      <c r="AL421" s="150"/>
      <c r="AM421" s="150"/>
      <c r="AN421" s="150"/>
      <c r="AO421" s="150"/>
      <c r="AP421" s="150"/>
      <c r="AQ421" s="150"/>
      <c r="AR421" s="150"/>
      <c r="AS421" s="150"/>
      <c r="AT421" s="150"/>
      <c r="AU421" s="150"/>
      <c r="AV421" s="150"/>
      <c r="BA421" s="150"/>
      <c r="BB421" s="151"/>
      <c r="BC421" s="151"/>
      <c r="BD421" s="152"/>
    </row>
    <row r="422" spans="5:56" ht="15.75" customHeight="1" x14ac:dyDescent="0.2">
      <c r="E422" s="150"/>
      <c r="F422" s="150"/>
      <c r="G422" s="150"/>
      <c r="H422" s="150"/>
      <c r="I422" s="150"/>
      <c r="J422" s="150"/>
      <c r="K422" s="150"/>
      <c r="L422" s="150"/>
      <c r="M422" s="150"/>
      <c r="N422" s="150"/>
      <c r="O422" s="150"/>
      <c r="P422" s="150"/>
      <c r="Q422" s="150"/>
      <c r="R422" s="150"/>
      <c r="S422" s="150"/>
      <c r="T422" s="150"/>
      <c r="U422" s="150"/>
      <c r="V422" s="150"/>
      <c r="W422" s="150"/>
      <c r="X422" s="150"/>
      <c r="Y422" s="150"/>
      <c r="Z422" s="150"/>
      <c r="AA422" s="150"/>
      <c r="AB422" s="150"/>
      <c r="AC422" s="150"/>
      <c r="AD422" s="150"/>
      <c r="AE422" s="150"/>
      <c r="AF422" s="150"/>
      <c r="AG422" s="150"/>
      <c r="AH422" s="150"/>
      <c r="AI422" s="150"/>
      <c r="AJ422" s="150"/>
      <c r="AK422" s="150"/>
      <c r="AL422" s="150"/>
      <c r="AM422" s="150"/>
      <c r="AN422" s="150"/>
      <c r="AO422" s="150"/>
      <c r="AP422" s="150"/>
      <c r="AQ422" s="150"/>
      <c r="AR422" s="150"/>
      <c r="AS422" s="150"/>
      <c r="AT422" s="150"/>
      <c r="AU422" s="150"/>
      <c r="AV422" s="150"/>
      <c r="BA422" s="150"/>
      <c r="BB422" s="151"/>
      <c r="BC422" s="151"/>
      <c r="BD422" s="152"/>
    </row>
    <row r="423" spans="5:56" ht="15.75" customHeight="1" x14ac:dyDescent="0.2">
      <c r="E423" s="150"/>
      <c r="F423" s="150"/>
      <c r="G423" s="150"/>
      <c r="H423" s="150"/>
      <c r="I423" s="150"/>
      <c r="J423" s="150"/>
      <c r="K423" s="150"/>
      <c r="L423" s="150"/>
      <c r="M423" s="150"/>
      <c r="N423" s="150"/>
      <c r="O423" s="150"/>
      <c r="P423" s="150"/>
      <c r="Q423" s="150"/>
      <c r="R423" s="150"/>
      <c r="S423" s="150"/>
      <c r="T423" s="150"/>
      <c r="U423" s="150"/>
      <c r="V423" s="150"/>
      <c r="W423" s="150"/>
      <c r="X423" s="150"/>
      <c r="Y423" s="150"/>
      <c r="Z423" s="150"/>
      <c r="AA423" s="150"/>
      <c r="AB423" s="150"/>
      <c r="AC423" s="150"/>
      <c r="AD423" s="150"/>
      <c r="AE423" s="150"/>
      <c r="AF423" s="150"/>
      <c r="AG423" s="150"/>
      <c r="AH423" s="150"/>
      <c r="AI423" s="150"/>
      <c r="AJ423" s="150"/>
      <c r="AK423" s="150"/>
      <c r="AL423" s="150"/>
      <c r="AM423" s="150"/>
      <c r="AN423" s="150"/>
      <c r="AO423" s="150"/>
      <c r="AP423" s="150"/>
      <c r="AQ423" s="150"/>
      <c r="AR423" s="150"/>
      <c r="AS423" s="150"/>
      <c r="AT423" s="150"/>
      <c r="AU423" s="150"/>
      <c r="AV423" s="150"/>
      <c r="BA423" s="150"/>
      <c r="BB423" s="151"/>
      <c r="BC423" s="151"/>
      <c r="BD423" s="152"/>
    </row>
    <row r="424" spans="5:56" ht="15.75" customHeight="1" x14ac:dyDescent="0.2">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c r="AA424" s="150"/>
      <c r="AB424" s="150"/>
      <c r="AC424" s="150"/>
      <c r="AD424" s="150"/>
      <c r="AE424" s="150"/>
      <c r="AF424" s="150"/>
      <c r="AG424" s="150"/>
      <c r="AH424" s="150"/>
      <c r="AI424" s="150"/>
      <c r="AJ424" s="150"/>
      <c r="AK424" s="150"/>
      <c r="AL424" s="150"/>
      <c r="AM424" s="150"/>
      <c r="AN424" s="150"/>
      <c r="AO424" s="150"/>
      <c r="AP424" s="150"/>
      <c r="AQ424" s="150"/>
      <c r="AR424" s="150"/>
      <c r="AS424" s="150"/>
      <c r="AT424" s="150"/>
      <c r="AU424" s="150"/>
      <c r="AV424" s="150"/>
      <c r="BA424" s="150"/>
      <c r="BB424" s="151"/>
      <c r="BC424" s="151"/>
      <c r="BD424" s="152"/>
    </row>
    <row r="425" spans="5:56" ht="15.75" customHeight="1" x14ac:dyDescent="0.2">
      <c r="E425" s="150"/>
      <c r="F425" s="150"/>
      <c r="G425" s="150"/>
      <c r="H425" s="150"/>
      <c r="I425" s="150"/>
      <c r="J425" s="150"/>
      <c r="K425" s="150"/>
      <c r="L425" s="150"/>
      <c r="M425" s="150"/>
      <c r="N425" s="150"/>
      <c r="O425" s="150"/>
      <c r="P425" s="150"/>
      <c r="Q425" s="150"/>
      <c r="R425" s="150"/>
      <c r="S425" s="150"/>
      <c r="T425" s="150"/>
      <c r="U425" s="150"/>
      <c r="V425" s="150"/>
      <c r="W425" s="150"/>
      <c r="X425" s="150"/>
      <c r="Y425" s="150"/>
      <c r="Z425" s="150"/>
      <c r="AA425" s="150"/>
      <c r="AB425" s="150"/>
      <c r="AC425" s="150"/>
      <c r="AD425" s="150"/>
      <c r="AE425" s="150"/>
      <c r="AF425" s="150"/>
      <c r="AG425" s="150"/>
      <c r="AH425" s="150"/>
      <c r="AI425" s="150"/>
      <c r="AJ425" s="150"/>
      <c r="AK425" s="150"/>
      <c r="AL425" s="150"/>
      <c r="AM425" s="150"/>
      <c r="AN425" s="150"/>
      <c r="AO425" s="150"/>
      <c r="AP425" s="150"/>
      <c r="AQ425" s="150"/>
      <c r="AR425" s="150"/>
      <c r="AS425" s="150"/>
      <c r="AT425" s="150"/>
      <c r="AU425" s="150"/>
      <c r="AV425" s="150"/>
      <c r="BA425" s="150"/>
      <c r="BB425" s="151"/>
      <c r="BC425" s="151"/>
      <c r="BD425" s="152"/>
    </row>
    <row r="426" spans="5:56" ht="15.75" customHeight="1" x14ac:dyDescent="0.2">
      <c r="E426" s="150"/>
      <c r="F426" s="150"/>
      <c r="G426" s="150"/>
      <c r="H426" s="150"/>
      <c r="I426" s="150"/>
      <c r="J426" s="150"/>
      <c r="K426" s="150"/>
      <c r="L426" s="150"/>
      <c r="M426" s="150"/>
      <c r="N426" s="150"/>
      <c r="O426" s="150"/>
      <c r="P426" s="150"/>
      <c r="Q426" s="150"/>
      <c r="R426" s="150"/>
      <c r="S426" s="150"/>
      <c r="T426" s="150"/>
      <c r="U426" s="150"/>
      <c r="V426" s="150"/>
      <c r="W426" s="150"/>
      <c r="X426" s="150"/>
      <c r="Y426" s="150"/>
      <c r="Z426" s="150"/>
      <c r="AA426" s="150"/>
      <c r="AB426" s="150"/>
      <c r="AC426" s="150"/>
      <c r="AD426" s="150"/>
      <c r="AE426" s="150"/>
      <c r="AF426" s="150"/>
      <c r="AG426" s="150"/>
      <c r="AH426" s="150"/>
      <c r="AI426" s="150"/>
      <c r="AJ426" s="150"/>
      <c r="AK426" s="150"/>
      <c r="AL426" s="150"/>
      <c r="AM426" s="150"/>
      <c r="AN426" s="150"/>
      <c r="AO426" s="150"/>
      <c r="AP426" s="150"/>
      <c r="AQ426" s="150"/>
      <c r="AR426" s="150"/>
      <c r="AS426" s="150"/>
      <c r="AT426" s="150"/>
      <c r="AU426" s="150"/>
      <c r="AV426" s="150"/>
      <c r="BA426" s="150"/>
      <c r="BB426" s="151"/>
      <c r="BC426" s="151"/>
      <c r="BD426" s="152"/>
    </row>
    <row r="427" spans="5:56" ht="15.75" customHeight="1" x14ac:dyDescent="0.2">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c r="AA427" s="150"/>
      <c r="AB427" s="150"/>
      <c r="AC427" s="150"/>
      <c r="AD427" s="150"/>
      <c r="AE427" s="150"/>
      <c r="AF427" s="150"/>
      <c r="AG427" s="150"/>
      <c r="AH427" s="150"/>
      <c r="AI427" s="150"/>
      <c r="AJ427" s="150"/>
      <c r="AK427" s="150"/>
      <c r="AL427" s="150"/>
      <c r="AM427" s="150"/>
      <c r="AN427" s="150"/>
      <c r="AO427" s="150"/>
      <c r="AP427" s="150"/>
      <c r="AQ427" s="150"/>
      <c r="AR427" s="150"/>
      <c r="AS427" s="150"/>
      <c r="AT427" s="150"/>
      <c r="AU427" s="150"/>
      <c r="AV427" s="150"/>
      <c r="BA427" s="150"/>
      <c r="BB427" s="151"/>
      <c r="BC427" s="151"/>
      <c r="BD427" s="152"/>
    </row>
    <row r="428" spans="5:56" ht="15.75" customHeight="1" x14ac:dyDescent="0.2">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c r="AA428" s="150"/>
      <c r="AB428" s="150"/>
      <c r="AC428" s="150"/>
      <c r="AD428" s="150"/>
      <c r="AE428" s="150"/>
      <c r="AF428" s="150"/>
      <c r="AG428" s="150"/>
      <c r="AH428" s="150"/>
      <c r="AI428" s="150"/>
      <c r="AJ428" s="150"/>
      <c r="AK428" s="150"/>
      <c r="AL428" s="150"/>
      <c r="AM428" s="150"/>
      <c r="AN428" s="150"/>
      <c r="AO428" s="150"/>
      <c r="AP428" s="150"/>
      <c r="AQ428" s="150"/>
      <c r="AR428" s="150"/>
      <c r="AS428" s="150"/>
      <c r="AT428" s="150"/>
      <c r="AU428" s="150"/>
      <c r="AV428" s="150"/>
      <c r="BA428" s="150"/>
      <c r="BB428" s="151"/>
      <c r="BC428" s="151"/>
      <c r="BD428" s="152"/>
    </row>
    <row r="429" spans="5:56" ht="15.75" customHeight="1" x14ac:dyDescent="0.2">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c r="AA429" s="150"/>
      <c r="AB429" s="150"/>
      <c r="AC429" s="150"/>
      <c r="AD429" s="150"/>
      <c r="AE429" s="150"/>
      <c r="AF429" s="150"/>
      <c r="AG429" s="150"/>
      <c r="AH429" s="150"/>
      <c r="AI429" s="150"/>
      <c r="AJ429" s="150"/>
      <c r="AK429" s="150"/>
      <c r="AL429" s="150"/>
      <c r="AM429" s="150"/>
      <c r="AN429" s="150"/>
      <c r="AO429" s="150"/>
      <c r="AP429" s="150"/>
      <c r="AQ429" s="150"/>
      <c r="AR429" s="150"/>
      <c r="AS429" s="150"/>
      <c r="AT429" s="150"/>
      <c r="AU429" s="150"/>
      <c r="AV429" s="150"/>
      <c r="BA429" s="150"/>
      <c r="BB429" s="151"/>
      <c r="BC429" s="151"/>
      <c r="BD429" s="152"/>
    </row>
    <row r="430" spans="5:56" ht="15.75" customHeight="1" x14ac:dyDescent="0.2">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c r="AA430" s="150"/>
      <c r="AB430" s="150"/>
      <c r="AC430" s="150"/>
      <c r="AD430" s="150"/>
      <c r="AE430" s="150"/>
      <c r="AF430" s="150"/>
      <c r="AG430" s="150"/>
      <c r="AH430" s="150"/>
      <c r="AI430" s="150"/>
      <c r="AJ430" s="150"/>
      <c r="AK430" s="150"/>
      <c r="AL430" s="150"/>
      <c r="AM430" s="150"/>
      <c r="AN430" s="150"/>
      <c r="AO430" s="150"/>
      <c r="AP430" s="150"/>
      <c r="AQ430" s="150"/>
      <c r="AR430" s="150"/>
      <c r="AS430" s="150"/>
      <c r="AT430" s="150"/>
      <c r="AU430" s="150"/>
      <c r="AV430" s="150"/>
      <c r="BA430" s="150"/>
      <c r="BB430" s="151"/>
      <c r="BC430" s="151"/>
      <c r="BD430" s="152"/>
    </row>
    <row r="431" spans="5:56" ht="15.75" customHeight="1" x14ac:dyDescent="0.2">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c r="AA431" s="150"/>
      <c r="AB431" s="150"/>
      <c r="AC431" s="150"/>
      <c r="AD431" s="150"/>
      <c r="AE431" s="150"/>
      <c r="AF431" s="150"/>
      <c r="AG431" s="150"/>
      <c r="AH431" s="150"/>
      <c r="AI431" s="150"/>
      <c r="AJ431" s="150"/>
      <c r="AK431" s="150"/>
      <c r="AL431" s="150"/>
      <c r="AM431" s="150"/>
      <c r="AN431" s="150"/>
      <c r="AO431" s="150"/>
      <c r="AP431" s="150"/>
      <c r="AQ431" s="150"/>
      <c r="AR431" s="150"/>
      <c r="AS431" s="150"/>
      <c r="AT431" s="150"/>
      <c r="AU431" s="150"/>
      <c r="AV431" s="150"/>
      <c r="BA431" s="150"/>
      <c r="BB431" s="151"/>
      <c r="BC431" s="151"/>
      <c r="BD431" s="152"/>
    </row>
    <row r="432" spans="5:56" ht="15.75" customHeight="1" x14ac:dyDescent="0.2">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c r="AA432" s="150"/>
      <c r="AB432" s="150"/>
      <c r="AC432" s="150"/>
      <c r="AD432" s="150"/>
      <c r="AE432" s="150"/>
      <c r="AF432" s="150"/>
      <c r="AG432" s="150"/>
      <c r="AH432" s="150"/>
      <c r="AI432" s="150"/>
      <c r="AJ432" s="150"/>
      <c r="AK432" s="150"/>
      <c r="AL432" s="150"/>
      <c r="AM432" s="150"/>
      <c r="AN432" s="150"/>
      <c r="AO432" s="150"/>
      <c r="AP432" s="150"/>
      <c r="AQ432" s="150"/>
      <c r="AR432" s="150"/>
      <c r="AS432" s="150"/>
      <c r="AT432" s="150"/>
      <c r="AU432" s="150"/>
      <c r="AV432" s="150"/>
      <c r="BA432" s="150"/>
      <c r="BB432" s="151"/>
      <c r="BC432" s="151"/>
      <c r="BD432" s="152"/>
    </row>
    <row r="433" spans="5:56" ht="15.75" customHeight="1" x14ac:dyDescent="0.2">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c r="AA433" s="150"/>
      <c r="AB433" s="150"/>
      <c r="AC433" s="150"/>
      <c r="AD433" s="150"/>
      <c r="AE433" s="150"/>
      <c r="AF433" s="150"/>
      <c r="AG433" s="150"/>
      <c r="AH433" s="150"/>
      <c r="AI433" s="150"/>
      <c r="AJ433" s="150"/>
      <c r="AK433" s="150"/>
      <c r="AL433" s="150"/>
      <c r="AM433" s="150"/>
      <c r="AN433" s="150"/>
      <c r="AO433" s="150"/>
      <c r="AP433" s="150"/>
      <c r="AQ433" s="150"/>
      <c r="AR433" s="150"/>
      <c r="AS433" s="150"/>
      <c r="AT433" s="150"/>
      <c r="AU433" s="150"/>
      <c r="AV433" s="150"/>
      <c r="BA433" s="150"/>
      <c r="BB433" s="151"/>
      <c r="BC433" s="151"/>
      <c r="BD433" s="152"/>
    </row>
    <row r="434" spans="5:56" ht="15.75" customHeight="1" x14ac:dyDescent="0.2">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c r="AA434" s="150"/>
      <c r="AB434" s="150"/>
      <c r="AC434" s="150"/>
      <c r="AD434" s="150"/>
      <c r="AE434" s="150"/>
      <c r="AF434" s="150"/>
      <c r="AG434" s="150"/>
      <c r="AH434" s="150"/>
      <c r="AI434" s="150"/>
      <c r="AJ434" s="150"/>
      <c r="AK434" s="150"/>
      <c r="AL434" s="150"/>
      <c r="AM434" s="150"/>
      <c r="AN434" s="150"/>
      <c r="AO434" s="150"/>
      <c r="AP434" s="150"/>
      <c r="AQ434" s="150"/>
      <c r="AR434" s="150"/>
      <c r="AS434" s="150"/>
      <c r="AT434" s="150"/>
      <c r="AU434" s="150"/>
      <c r="AV434" s="150"/>
      <c r="BA434" s="150"/>
      <c r="BB434" s="151"/>
      <c r="BC434" s="151"/>
      <c r="BD434" s="152"/>
    </row>
    <row r="435" spans="5:56" ht="15.75" customHeight="1" x14ac:dyDescent="0.2">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c r="AA435" s="150"/>
      <c r="AB435" s="150"/>
      <c r="AC435" s="150"/>
      <c r="AD435" s="150"/>
      <c r="AE435" s="150"/>
      <c r="AF435" s="150"/>
      <c r="AG435" s="150"/>
      <c r="AH435" s="150"/>
      <c r="AI435" s="150"/>
      <c r="AJ435" s="150"/>
      <c r="AK435" s="150"/>
      <c r="AL435" s="150"/>
      <c r="AM435" s="150"/>
      <c r="AN435" s="150"/>
      <c r="AO435" s="150"/>
      <c r="AP435" s="150"/>
      <c r="AQ435" s="150"/>
      <c r="AR435" s="150"/>
      <c r="AS435" s="150"/>
      <c r="AT435" s="150"/>
      <c r="AU435" s="150"/>
      <c r="AV435" s="150"/>
      <c r="BA435" s="150"/>
      <c r="BB435" s="151"/>
      <c r="BC435" s="151"/>
      <c r="BD435" s="152"/>
    </row>
    <row r="436" spans="5:56" ht="15.75" customHeight="1" x14ac:dyDescent="0.2">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c r="AA436" s="150"/>
      <c r="AB436" s="150"/>
      <c r="AC436" s="150"/>
      <c r="AD436" s="150"/>
      <c r="AE436" s="150"/>
      <c r="AF436" s="150"/>
      <c r="AG436" s="150"/>
      <c r="AH436" s="150"/>
      <c r="AI436" s="150"/>
      <c r="AJ436" s="150"/>
      <c r="AK436" s="150"/>
      <c r="AL436" s="150"/>
      <c r="AM436" s="150"/>
      <c r="AN436" s="150"/>
      <c r="AO436" s="150"/>
      <c r="AP436" s="150"/>
      <c r="AQ436" s="150"/>
      <c r="AR436" s="150"/>
      <c r="AS436" s="150"/>
      <c r="AT436" s="150"/>
      <c r="AU436" s="150"/>
      <c r="AV436" s="150"/>
      <c r="BA436" s="150"/>
      <c r="BB436" s="151"/>
      <c r="BC436" s="151"/>
      <c r="BD436" s="152"/>
    </row>
    <row r="437" spans="5:56" ht="15.75" customHeight="1" x14ac:dyDescent="0.2">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c r="AA437" s="150"/>
      <c r="AB437" s="150"/>
      <c r="AC437" s="150"/>
      <c r="AD437" s="150"/>
      <c r="AE437" s="150"/>
      <c r="AF437" s="150"/>
      <c r="AG437" s="150"/>
      <c r="AH437" s="150"/>
      <c r="AI437" s="150"/>
      <c r="AJ437" s="150"/>
      <c r="AK437" s="150"/>
      <c r="AL437" s="150"/>
      <c r="AM437" s="150"/>
      <c r="AN437" s="150"/>
      <c r="AO437" s="150"/>
      <c r="AP437" s="150"/>
      <c r="AQ437" s="150"/>
      <c r="AR437" s="150"/>
      <c r="AS437" s="150"/>
      <c r="AT437" s="150"/>
      <c r="AU437" s="150"/>
      <c r="AV437" s="150"/>
      <c r="BA437" s="150"/>
      <c r="BB437" s="151"/>
      <c r="BC437" s="151"/>
      <c r="BD437" s="152"/>
    </row>
    <row r="438" spans="5:56" ht="15.75" customHeight="1" x14ac:dyDescent="0.2">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c r="AA438" s="150"/>
      <c r="AB438" s="150"/>
      <c r="AC438" s="150"/>
      <c r="AD438" s="150"/>
      <c r="AE438" s="150"/>
      <c r="AF438" s="150"/>
      <c r="AG438" s="150"/>
      <c r="AH438" s="150"/>
      <c r="AI438" s="150"/>
      <c r="AJ438" s="150"/>
      <c r="AK438" s="150"/>
      <c r="AL438" s="150"/>
      <c r="AM438" s="150"/>
      <c r="AN438" s="150"/>
      <c r="AO438" s="150"/>
      <c r="AP438" s="150"/>
      <c r="AQ438" s="150"/>
      <c r="AR438" s="150"/>
      <c r="AS438" s="150"/>
      <c r="AT438" s="150"/>
      <c r="AU438" s="150"/>
      <c r="AV438" s="150"/>
      <c r="BA438" s="150"/>
      <c r="BB438" s="151"/>
      <c r="BC438" s="151"/>
      <c r="BD438" s="152"/>
    </row>
    <row r="439" spans="5:56" ht="15.75" customHeight="1" x14ac:dyDescent="0.2">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c r="AA439" s="150"/>
      <c r="AB439" s="150"/>
      <c r="AC439" s="150"/>
      <c r="AD439" s="150"/>
      <c r="AE439" s="150"/>
      <c r="AF439" s="150"/>
      <c r="AG439" s="150"/>
      <c r="AH439" s="150"/>
      <c r="AI439" s="150"/>
      <c r="AJ439" s="150"/>
      <c r="AK439" s="150"/>
      <c r="AL439" s="150"/>
      <c r="AM439" s="150"/>
      <c r="AN439" s="150"/>
      <c r="AO439" s="150"/>
      <c r="AP439" s="150"/>
      <c r="AQ439" s="150"/>
      <c r="AR439" s="150"/>
      <c r="AS439" s="150"/>
      <c r="AT439" s="150"/>
      <c r="AU439" s="150"/>
      <c r="AV439" s="150"/>
      <c r="BA439" s="150"/>
      <c r="BB439" s="151"/>
      <c r="BC439" s="151"/>
      <c r="BD439" s="152"/>
    </row>
    <row r="440" spans="5:56" ht="15.75" customHeight="1" x14ac:dyDescent="0.2">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c r="AA440" s="150"/>
      <c r="AB440" s="150"/>
      <c r="AC440" s="150"/>
      <c r="AD440" s="150"/>
      <c r="AE440" s="150"/>
      <c r="AF440" s="150"/>
      <c r="AG440" s="150"/>
      <c r="AH440" s="150"/>
      <c r="AI440" s="150"/>
      <c r="AJ440" s="150"/>
      <c r="AK440" s="150"/>
      <c r="AL440" s="150"/>
      <c r="AM440" s="150"/>
      <c r="AN440" s="150"/>
      <c r="AO440" s="150"/>
      <c r="AP440" s="150"/>
      <c r="AQ440" s="150"/>
      <c r="AR440" s="150"/>
      <c r="AS440" s="150"/>
      <c r="AT440" s="150"/>
      <c r="AU440" s="150"/>
      <c r="AV440" s="150"/>
      <c r="BA440" s="150"/>
      <c r="BB440" s="151"/>
      <c r="BC440" s="151"/>
      <c r="BD440" s="152"/>
    </row>
    <row r="441" spans="5:56" ht="15.75" customHeight="1" x14ac:dyDescent="0.2">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c r="AA441" s="150"/>
      <c r="AB441" s="150"/>
      <c r="AC441" s="150"/>
      <c r="AD441" s="150"/>
      <c r="AE441" s="150"/>
      <c r="AF441" s="150"/>
      <c r="AG441" s="150"/>
      <c r="AH441" s="150"/>
      <c r="AI441" s="150"/>
      <c r="AJ441" s="150"/>
      <c r="AK441" s="150"/>
      <c r="AL441" s="150"/>
      <c r="AM441" s="150"/>
      <c r="AN441" s="150"/>
      <c r="AO441" s="150"/>
      <c r="AP441" s="150"/>
      <c r="AQ441" s="150"/>
      <c r="AR441" s="150"/>
      <c r="AS441" s="150"/>
      <c r="AT441" s="150"/>
      <c r="AU441" s="150"/>
      <c r="AV441" s="150"/>
      <c r="BA441" s="150"/>
      <c r="BB441" s="151"/>
      <c r="BC441" s="151"/>
      <c r="BD441" s="152"/>
    </row>
    <row r="442" spans="5:56" ht="15.75" customHeight="1" x14ac:dyDescent="0.2">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c r="AA442" s="150"/>
      <c r="AB442" s="150"/>
      <c r="AC442" s="150"/>
      <c r="AD442" s="150"/>
      <c r="AE442" s="150"/>
      <c r="AF442" s="150"/>
      <c r="AG442" s="150"/>
      <c r="AH442" s="150"/>
      <c r="AI442" s="150"/>
      <c r="AJ442" s="150"/>
      <c r="AK442" s="150"/>
      <c r="AL442" s="150"/>
      <c r="AM442" s="150"/>
      <c r="AN442" s="150"/>
      <c r="AO442" s="150"/>
      <c r="AP442" s="150"/>
      <c r="AQ442" s="150"/>
      <c r="AR442" s="150"/>
      <c r="AS442" s="150"/>
      <c r="AT442" s="150"/>
      <c r="AU442" s="150"/>
      <c r="AV442" s="150"/>
      <c r="BA442" s="150"/>
      <c r="BB442" s="151"/>
      <c r="BC442" s="151"/>
      <c r="BD442" s="152"/>
    </row>
    <row r="443" spans="5:56" ht="15.75" customHeight="1" x14ac:dyDescent="0.2">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c r="AA443" s="150"/>
      <c r="AB443" s="150"/>
      <c r="AC443" s="150"/>
      <c r="AD443" s="150"/>
      <c r="AE443" s="150"/>
      <c r="AF443" s="150"/>
      <c r="AG443" s="150"/>
      <c r="AH443" s="150"/>
      <c r="AI443" s="150"/>
      <c r="AJ443" s="150"/>
      <c r="AK443" s="150"/>
      <c r="AL443" s="150"/>
      <c r="AM443" s="150"/>
      <c r="AN443" s="150"/>
      <c r="AO443" s="150"/>
      <c r="AP443" s="150"/>
      <c r="AQ443" s="150"/>
      <c r="AR443" s="150"/>
      <c r="AS443" s="150"/>
      <c r="AT443" s="150"/>
      <c r="AU443" s="150"/>
      <c r="AV443" s="150"/>
      <c r="BA443" s="150"/>
      <c r="BB443" s="151"/>
      <c r="BC443" s="151"/>
      <c r="BD443" s="152"/>
    </row>
    <row r="444" spans="5:56" ht="15.75" customHeight="1" x14ac:dyDescent="0.2">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c r="AA444" s="150"/>
      <c r="AB444" s="150"/>
      <c r="AC444" s="150"/>
      <c r="AD444" s="150"/>
      <c r="AE444" s="150"/>
      <c r="AF444" s="150"/>
      <c r="AG444" s="150"/>
      <c r="AH444" s="150"/>
      <c r="AI444" s="150"/>
      <c r="AJ444" s="150"/>
      <c r="AK444" s="150"/>
      <c r="AL444" s="150"/>
      <c r="AM444" s="150"/>
      <c r="AN444" s="150"/>
      <c r="AO444" s="150"/>
      <c r="AP444" s="150"/>
      <c r="AQ444" s="150"/>
      <c r="AR444" s="150"/>
      <c r="AS444" s="150"/>
      <c r="AT444" s="150"/>
      <c r="AU444" s="150"/>
      <c r="AV444" s="150"/>
      <c r="BA444" s="150"/>
      <c r="BB444" s="151"/>
      <c r="BC444" s="151"/>
      <c r="BD444" s="152"/>
    </row>
    <row r="445" spans="5:56" ht="15.75" customHeight="1" x14ac:dyDescent="0.2">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c r="AA445" s="150"/>
      <c r="AB445" s="150"/>
      <c r="AC445" s="150"/>
      <c r="AD445" s="150"/>
      <c r="AE445" s="150"/>
      <c r="AF445" s="150"/>
      <c r="AG445" s="150"/>
      <c r="AH445" s="150"/>
      <c r="AI445" s="150"/>
      <c r="AJ445" s="150"/>
      <c r="AK445" s="150"/>
      <c r="AL445" s="150"/>
      <c r="AM445" s="150"/>
      <c r="AN445" s="150"/>
      <c r="AO445" s="150"/>
      <c r="AP445" s="150"/>
      <c r="AQ445" s="150"/>
      <c r="AR445" s="150"/>
      <c r="AS445" s="150"/>
      <c r="AT445" s="150"/>
      <c r="AU445" s="150"/>
      <c r="AV445" s="150"/>
      <c r="BA445" s="150"/>
      <c r="BB445" s="151"/>
      <c r="BC445" s="151"/>
      <c r="BD445" s="152"/>
    </row>
    <row r="446" spans="5:56" ht="15.75" customHeight="1" x14ac:dyDescent="0.2">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c r="AA446" s="150"/>
      <c r="AB446" s="150"/>
      <c r="AC446" s="150"/>
      <c r="AD446" s="150"/>
      <c r="AE446" s="150"/>
      <c r="AF446" s="150"/>
      <c r="AG446" s="150"/>
      <c r="AH446" s="150"/>
      <c r="AI446" s="150"/>
      <c r="AJ446" s="150"/>
      <c r="AK446" s="150"/>
      <c r="AL446" s="150"/>
      <c r="AM446" s="150"/>
      <c r="AN446" s="150"/>
      <c r="AO446" s="150"/>
      <c r="AP446" s="150"/>
      <c r="AQ446" s="150"/>
      <c r="AR446" s="150"/>
      <c r="AS446" s="150"/>
      <c r="AT446" s="150"/>
      <c r="AU446" s="150"/>
      <c r="AV446" s="150"/>
      <c r="BA446" s="150"/>
      <c r="BB446" s="151"/>
      <c r="BC446" s="151"/>
      <c r="BD446" s="152"/>
    </row>
    <row r="447" spans="5:56" ht="15.75" customHeight="1" x14ac:dyDescent="0.2">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c r="AA447" s="150"/>
      <c r="AB447" s="150"/>
      <c r="AC447" s="150"/>
      <c r="AD447" s="150"/>
      <c r="AE447" s="150"/>
      <c r="AF447" s="150"/>
      <c r="AG447" s="150"/>
      <c r="AH447" s="150"/>
      <c r="AI447" s="150"/>
      <c r="AJ447" s="150"/>
      <c r="AK447" s="150"/>
      <c r="AL447" s="150"/>
      <c r="AM447" s="150"/>
      <c r="AN447" s="150"/>
      <c r="AO447" s="150"/>
      <c r="AP447" s="150"/>
      <c r="AQ447" s="150"/>
      <c r="AR447" s="150"/>
      <c r="AS447" s="150"/>
      <c r="AT447" s="150"/>
      <c r="AU447" s="150"/>
      <c r="AV447" s="150"/>
      <c r="BA447" s="150"/>
      <c r="BB447" s="151"/>
      <c r="BC447" s="151"/>
      <c r="BD447" s="152"/>
    </row>
    <row r="448" spans="5:56" ht="15.75" customHeight="1" x14ac:dyDescent="0.2">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c r="AA448" s="150"/>
      <c r="AB448" s="150"/>
      <c r="AC448" s="150"/>
      <c r="AD448" s="150"/>
      <c r="AE448" s="150"/>
      <c r="AF448" s="150"/>
      <c r="AG448" s="150"/>
      <c r="AH448" s="150"/>
      <c r="AI448" s="150"/>
      <c r="AJ448" s="150"/>
      <c r="AK448" s="150"/>
      <c r="AL448" s="150"/>
      <c r="AM448" s="150"/>
      <c r="AN448" s="150"/>
      <c r="AO448" s="150"/>
      <c r="AP448" s="150"/>
      <c r="AQ448" s="150"/>
      <c r="AR448" s="150"/>
      <c r="AS448" s="150"/>
      <c r="AT448" s="150"/>
      <c r="AU448" s="150"/>
      <c r="AV448" s="150"/>
      <c r="BA448" s="150"/>
      <c r="BB448" s="151"/>
      <c r="BC448" s="151"/>
      <c r="BD448" s="152"/>
    </row>
    <row r="449" spans="5:56" ht="15.75" customHeight="1" x14ac:dyDescent="0.2">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c r="AA449" s="150"/>
      <c r="AB449" s="150"/>
      <c r="AC449" s="150"/>
      <c r="AD449" s="150"/>
      <c r="AE449" s="150"/>
      <c r="AF449" s="150"/>
      <c r="AG449" s="150"/>
      <c r="AH449" s="150"/>
      <c r="AI449" s="150"/>
      <c r="AJ449" s="150"/>
      <c r="AK449" s="150"/>
      <c r="AL449" s="150"/>
      <c r="AM449" s="150"/>
      <c r="AN449" s="150"/>
      <c r="AO449" s="150"/>
      <c r="AP449" s="150"/>
      <c r="AQ449" s="150"/>
      <c r="AR449" s="150"/>
      <c r="AS449" s="150"/>
      <c r="AT449" s="150"/>
      <c r="AU449" s="150"/>
      <c r="AV449" s="150"/>
      <c r="BA449" s="150"/>
      <c r="BB449" s="151"/>
      <c r="BC449" s="151"/>
      <c r="BD449" s="152"/>
    </row>
    <row r="450" spans="5:56" ht="15.75" customHeight="1" x14ac:dyDescent="0.2">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c r="AA450" s="150"/>
      <c r="AB450" s="150"/>
      <c r="AC450" s="150"/>
      <c r="AD450" s="150"/>
      <c r="AE450" s="150"/>
      <c r="AF450" s="150"/>
      <c r="AG450" s="150"/>
      <c r="AH450" s="150"/>
      <c r="AI450" s="150"/>
      <c r="AJ450" s="150"/>
      <c r="AK450" s="150"/>
      <c r="AL450" s="150"/>
      <c r="AM450" s="150"/>
      <c r="AN450" s="150"/>
      <c r="AO450" s="150"/>
      <c r="AP450" s="150"/>
      <c r="AQ450" s="150"/>
      <c r="AR450" s="150"/>
      <c r="AS450" s="150"/>
      <c r="AT450" s="150"/>
      <c r="AU450" s="150"/>
      <c r="AV450" s="150"/>
      <c r="BA450" s="150"/>
      <c r="BB450" s="151"/>
      <c r="BC450" s="151"/>
      <c r="BD450" s="152"/>
    </row>
    <row r="451" spans="5:56" ht="15.75" customHeight="1" x14ac:dyDescent="0.2">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c r="AA451" s="150"/>
      <c r="AB451" s="150"/>
      <c r="AC451" s="150"/>
      <c r="AD451" s="150"/>
      <c r="AE451" s="150"/>
      <c r="AF451" s="150"/>
      <c r="AG451" s="150"/>
      <c r="AH451" s="150"/>
      <c r="AI451" s="150"/>
      <c r="AJ451" s="150"/>
      <c r="AK451" s="150"/>
      <c r="AL451" s="150"/>
      <c r="AM451" s="150"/>
      <c r="AN451" s="150"/>
      <c r="AO451" s="150"/>
      <c r="AP451" s="150"/>
      <c r="AQ451" s="150"/>
      <c r="AR451" s="150"/>
      <c r="AS451" s="150"/>
      <c r="AT451" s="150"/>
      <c r="AU451" s="150"/>
      <c r="AV451" s="150"/>
      <c r="BA451" s="150"/>
      <c r="BB451" s="151"/>
      <c r="BC451" s="151"/>
      <c r="BD451" s="152"/>
    </row>
    <row r="452" spans="5:56" ht="15.75" customHeight="1" x14ac:dyDescent="0.2">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c r="AA452" s="150"/>
      <c r="AB452" s="150"/>
      <c r="AC452" s="150"/>
      <c r="AD452" s="150"/>
      <c r="AE452" s="150"/>
      <c r="AF452" s="150"/>
      <c r="AG452" s="150"/>
      <c r="AH452" s="150"/>
      <c r="AI452" s="150"/>
      <c r="AJ452" s="150"/>
      <c r="AK452" s="150"/>
      <c r="AL452" s="150"/>
      <c r="AM452" s="150"/>
      <c r="AN452" s="150"/>
      <c r="AO452" s="150"/>
      <c r="AP452" s="150"/>
      <c r="AQ452" s="150"/>
      <c r="AR452" s="150"/>
      <c r="AS452" s="150"/>
      <c r="AT452" s="150"/>
      <c r="AU452" s="150"/>
      <c r="AV452" s="150"/>
      <c r="BA452" s="150"/>
      <c r="BB452" s="151"/>
      <c r="BC452" s="151"/>
      <c r="BD452" s="152"/>
    </row>
    <row r="453" spans="5:56" ht="15.75" customHeight="1" x14ac:dyDescent="0.2">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c r="AA453" s="150"/>
      <c r="AB453" s="150"/>
      <c r="AC453" s="150"/>
      <c r="AD453" s="150"/>
      <c r="AE453" s="150"/>
      <c r="AF453" s="150"/>
      <c r="AG453" s="150"/>
      <c r="AH453" s="150"/>
      <c r="AI453" s="150"/>
      <c r="AJ453" s="150"/>
      <c r="AK453" s="150"/>
      <c r="AL453" s="150"/>
      <c r="AM453" s="150"/>
      <c r="AN453" s="150"/>
      <c r="AO453" s="150"/>
      <c r="AP453" s="150"/>
      <c r="AQ453" s="150"/>
      <c r="AR453" s="150"/>
      <c r="AS453" s="150"/>
      <c r="AT453" s="150"/>
      <c r="AU453" s="150"/>
      <c r="AV453" s="150"/>
      <c r="BA453" s="150"/>
      <c r="BB453" s="151"/>
      <c r="BC453" s="151"/>
      <c r="BD453" s="152"/>
    </row>
    <row r="454" spans="5:56" ht="15.75" customHeight="1" x14ac:dyDescent="0.2">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c r="AA454" s="150"/>
      <c r="AB454" s="150"/>
      <c r="AC454" s="150"/>
      <c r="AD454" s="150"/>
      <c r="AE454" s="150"/>
      <c r="AF454" s="150"/>
      <c r="AG454" s="150"/>
      <c r="AH454" s="150"/>
      <c r="AI454" s="150"/>
      <c r="AJ454" s="150"/>
      <c r="AK454" s="150"/>
      <c r="AL454" s="150"/>
      <c r="AM454" s="150"/>
      <c r="AN454" s="150"/>
      <c r="AO454" s="150"/>
      <c r="AP454" s="150"/>
      <c r="AQ454" s="150"/>
      <c r="AR454" s="150"/>
      <c r="AS454" s="150"/>
      <c r="AT454" s="150"/>
      <c r="AU454" s="150"/>
      <c r="AV454" s="150"/>
      <c r="BA454" s="150"/>
      <c r="BB454" s="151"/>
      <c r="BC454" s="151"/>
      <c r="BD454" s="152"/>
    </row>
    <row r="455" spans="5:56" ht="15.75" customHeight="1" x14ac:dyDescent="0.2">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c r="AA455" s="150"/>
      <c r="AB455" s="150"/>
      <c r="AC455" s="150"/>
      <c r="AD455" s="150"/>
      <c r="AE455" s="150"/>
      <c r="AF455" s="150"/>
      <c r="AG455" s="150"/>
      <c r="AH455" s="150"/>
      <c r="AI455" s="150"/>
      <c r="AJ455" s="150"/>
      <c r="AK455" s="150"/>
      <c r="AL455" s="150"/>
      <c r="AM455" s="150"/>
      <c r="AN455" s="150"/>
      <c r="AO455" s="150"/>
      <c r="AP455" s="150"/>
      <c r="AQ455" s="150"/>
      <c r="AR455" s="150"/>
      <c r="AS455" s="150"/>
      <c r="AT455" s="150"/>
      <c r="AU455" s="150"/>
      <c r="AV455" s="150"/>
      <c r="BA455" s="150"/>
      <c r="BB455" s="151"/>
      <c r="BC455" s="151"/>
      <c r="BD455" s="152"/>
    </row>
    <row r="456" spans="5:56" ht="15.75" customHeight="1" x14ac:dyDescent="0.2">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c r="AA456" s="150"/>
      <c r="AB456" s="150"/>
      <c r="AC456" s="150"/>
      <c r="AD456" s="150"/>
      <c r="AE456" s="150"/>
      <c r="AF456" s="150"/>
      <c r="AG456" s="150"/>
      <c r="AH456" s="150"/>
      <c r="AI456" s="150"/>
      <c r="AJ456" s="150"/>
      <c r="AK456" s="150"/>
      <c r="AL456" s="150"/>
      <c r="AM456" s="150"/>
      <c r="AN456" s="150"/>
      <c r="AO456" s="150"/>
      <c r="AP456" s="150"/>
      <c r="AQ456" s="150"/>
      <c r="AR456" s="150"/>
      <c r="AS456" s="150"/>
      <c r="AT456" s="150"/>
      <c r="AU456" s="150"/>
      <c r="AV456" s="150"/>
      <c r="BA456" s="150"/>
      <c r="BB456" s="151"/>
      <c r="BC456" s="151"/>
      <c r="BD456" s="152"/>
    </row>
    <row r="457" spans="5:56" ht="15.75" customHeight="1" x14ac:dyDescent="0.2">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c r="AA457" s="150"/>
      <c r="AB457" s="150"/>
      <c r="AC457" s="150"/>
      <c r="AD457" s="150"/>
      <c r="AE457" s="150"/>
      <c r="AF457" s="150"/>
      <c r="AG457" s="150"/>
      <c r="AH457" s="150"/>
      <c r="AI457" s="150"/>
      <c r="AJ457" s="150"/>
      <c r="AK457" s="150"/>
      <c r="AL457" s="150"/>
      <c r="AM457" s="150"/>
      <c r="AN457" s="150"/>
      <c r="AO457" s="150"/>
      <c r="AP457" s="150"/>
      <c r="AQ457" s="150"/>
      <c r="AR457" s="150"/>
      <c r="AS457" s="150"/>
      <c r="AT457" s="150"/>
      <c r="AU457" s="150"/>
      <c r="AV457" s="150"/>
      <c r="BA457" s="150"/>
      <c r="BB457" s="151"/>
      <c r="BC457" s="151"/>
      <c r="BD457" s="152"/>
    </row>
    <row r="458" spans="5:56" ht="15.75" customHeight="1" x14ac:dyDescent="0.2">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c r="AA458" s="150"/>
      <c r="AB458" s="150"/>
      <c r="AC458" s="150"/>
      <c r="AD458" s="150"/>
      <c r="AE458" s="150"/>
      <c r="AF458" s="150"/>
      <c r="AG458" s="150"/>
      <c r="AH458" s="150"/>
      <c r="AI458" s="150"/>
      <c r="AJ458" s="150"/>
      <c r="AK458" s="150"/>
      <c r="AL458" s="150"/>
      <c r="AM458" s="150"/>
      <c r="AN458" s="150"/>
      <c r="AO458" s="150"/>
      <c r="AP458" s="150"/>
      <c r="AQ458" s="150"/>
      <c r="AR458" s="150"/>
      <c r="AS458" s="150"/>
      <c r="AT458" s="150"/>
      <c r="AU458" s="150"/>
      <c r="AV458" s="150"/>
      <c r="BA458" s="150"/>
      <c r="BB458" s="151"/>
      <c r="BC458" s="151"/>
      <c r="BD458" s="152"/>
    </row>
    <row r="459" spans="5:56" ht="15.75" customHeight="1" x14ac:dyDescent="0.2">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c r="AA459" s="150"/>
      <c r="AB459" s="150"/>
      <c r="AC459" s="150"/>
      <c r="AD459" s="150"/>
      <c r="AE459" s="150"/>
      <c r="AF459" s="150"/>
      <c r="AG459" s="150"/>
      <c r="AH459" s="150"/>
      <c r="AI459" s="150"/>
      <c r="AJ459" s="150"/>
      <c r="AK459" s="150"/>
      <c r="AL459" s="150"/>
      <c r="AM459" s="150"/>
      <c r="AN459" s="150"/>
      <c r="AO459" s="150"/>
      <c r="AP459" s="150"/>
      <c r="AQ459" s="150"/>
      <c r="AR459" s="150"/>
      <c r="AS459" s="150"/>
      <c r="AT459" s="150"/>
      <c r="AU459" s="150"/>
      <c r="AV459" s="150"/>
      <c r="BA459" s="150"/>
      <c r="BB459" s="151"/>
      <c r="BC459" s="151"/>
      <c r="BD459" s="152"/>
    </row>
    <row r="460" spans="5:56" ht="15.75" customHeight="1" x14ac:dyDescent="0.2">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c r="AA460" s="150"/>
      <c r="AB460" s="150"/>
      <c r="AC460" s="150"/>
      <c r="AD460" s="150"/>
      <c r="AE460" s="150"/>
      <c r="AF460" s="150"/>
      <c r="AG460" s="150"/>
      <c r="AH460" s="150"/>
      <c r="AI460" s="150"/>
      <c r="AJ460" s="150"/>
      <c r="AK460" s="150"/>
      <c r="AL460" s="150"/>
      <c r="AM460" s="150"/>
      <c r="AN460" s="150"/>
      <c r="AO460" s="150"/>
      <c r="AP460" s="150"/>
      <c r="AQ460" s="150"/>
      <c r="AR460" s="150"/>
      <c r="AS460" s="150"/>
      <c r="AT460" s="150"/>
      <c r="AU460" s="150"/>
      <c r="AV460" s="150"/>
      <c r="BA460" s="150"/>
      <c r="BB460" s="151"/>
      <c r="BC460" s="151"/>
      <c r="BD460" s="152"/>
    </row>
    <row r="461" spans="5:56" ht="15.75" customHeight="1" x14ac:dyDescent="0.2">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c r="AA461" s="150"/>
      <c r="AB461" s="150"/>
      <c r="AC461" s="150"/>
      <c r="AD461" s="150"/>
      <c r="AE461" s="150"/>
      <c r="AF461" s="150"/>
      <c r="AG461" s="150"/>
      <c r="AH461" s="150"/>
      <c r="AI461" s="150"/>
      <c r="AJ461" s="150"/>
      <c r="AK461" s="150"/>
      <c r="AL461" s="150"/>
      <c r="AM461" s="150"/>
      <c r="AN461" s="150"/>
      <c r="AO461" s="150"/>
      <c r="AP461" s="150"/>
      <c r="AQ461" s="150"/>
      <c r="AR461" s="150"/>
      <c r="AS461" s="150"/>
      <c r="AT461" s="150"/>
      <c r="AU461" s="150"/>
      <c r="AV461" s="150"/>
      <c r="BA461" s="150"/>
      <c r="BB461" s="151"/>
      <c r="BC461" s="151"/>
      <c r="BD461" s="152"/>
    </row>
    <row r="462" spans="5:56" ht="15.75" customHeight="1" x14ac:dyDescent="0.2">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c r="AA462" s="150"/>
      <c r="AB462" s="150"/>
      <c r="AC462" s="150"/>
      <c r="AD462" s="150"/>
      <c r="AE462" s="150"/>
      <c r="AF462" s="150"/>
      <c r="AG462" s="150"/>
      <c r="AH462" s="150"/>
      <c r="AI462" s="150"/>
      <c r="AJ462" s="150"/>
      <c r="AK462" s="150"/>
      <c r="AL462" s="150"/>
      <c r="AM462" s="150"/>
      <c r="AN462" s="150"/>
      <c r="AO462" s="150"/>
      <c r="AP462" s="150"/>
      <c r="AQ462" s="150"/>
      <c r="AR462" s="150"/>
      <c r="AS462" s="150"/>
      <c r="AT462" s="150"/>
      <c r="AU462" s="150"/>
      <c r="AV462" s="150"/>
      <c r="BA462" s="150"/>
      <c r="BB462" s="151"/>
      <c r="BC462" s="151"/>
      <c r="BD462" s="152"/>
    </row>
    <row r="463" spans="5:56" ht="15.75" customHeight="1" x14ac:dyDescent="0.2">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c r="AA463" s="150"/>
      <c r="AB463" s="150"/>
      <c r="AC463" s="150"/>
      <c r="AD463" s="150"/>
      <c r="AE463" s="150"/>
      <c r="AF463" s="150"/>
      <c r="AG463" s="150"/>
      <c r="AH463" s="150"/>
      <c r="AI463" s="150"/>
      <c r="AJ463" s="150"/>
      <c r="AK463" s="150"/>
      <c r="AL463" s="150"/>
      <c r="AM463" s="150"/>
      <c r="AN463" s="150"/>
      <c r="AO463" s="150"/>
      <c r="AP463" s="150"/>
      <c r="AQ463" s="150"/>
      <c r="AR463" s="150"/>
      <c r="AS463" s="150"/>
      <c r="AT463" s="150"/>
      <c r="AU463" s="150"/>
      <c r="AV463" s="150"/>
      <c r="BA463" s="150"/>
      <c r="BB463" s="151"/>
      <c r="BC463" s="151"/>
      <c r="BD463" s="152"/>
    </row>
    <row r="464" spans="5:56" ht="15.75" customHeight="1" x14ac:dyDescent="0.2">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c r="AA464" s="150"/>
      <c r="AB464" s="150"/>
      <c r="AC464" s="150"/>
      <c r="AD464" s="150"/>
      <c r="AE464" s="150"/>
      <c r="AF464" s="150"/>
      <c r="AG464" s="150"/>
      <c r="AH464" s="150"/>
      <c r="AI464" s="150"/>
      <c r="AJ464" s="150"/>
      <c r="AK464" s="150"/>
      <c r="AL464" s="150"/>
      <c r="AM464" s="150"/>
      <c r="AN464" s="150"/>
      <c r="AO464" s="150"/>
      <c r="AP464" s="150"/>
      <c r="AQ464" s="150"/>
      <c r="AR464" s="150"/>
      <c r="AS464" s="150"/>
      <c r="AT464" s="150"/>
      <c r="AU464" s="150"/>
      <c r="AV464" s="150"/>
      <c r="BA464" s="150"/>
      <c r="BB464" s="151"/>
      <c r="BC464" s="151"/>
      <c r="BD464" s="152"/>
    </row>
    <row r="465" spans="5:56" ht="15.75" customHeight="1" x14ac:dyDescent="0.2">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c r="AA465" s="150"/>
      <c r="AB465" s="150"/>
      <c r="AC465" s="150"/>
      <c r="AD465" s="150"/>
      <c r="AE465" s="150"/>
      <c r="AF465" s="150"/>
      <c r="AG465" s="150"/>
      <c r="AH465" s="150"/>
      <c r="AI465" s="150"/>
      <c r="AJ465" s="150"/>
      <c r="AK465" s="150"/>
      <c r="AL465" s="150"/>
      <c r="AM465" s="150"/>
      <c r="AN465" s="150"/>
      <c r="AO465" s="150"/>
      <c r="AP465" s="150"/>
      <c r="AQ465" s="150"/>
      <c r="AR465" s="150"/>
      <c r="AS465" s="150"/>
      <c r="AT465" s="150"/>
      <c r="AU465" s="150"/>
      <c r="AV465" s="150"/>
      <c r="BA465" s="150"/>
      <c r="BB465" s="151"/>
      <c r="BC465" s="151"/>
      <c r="BD465" s="152"/>
    </row>
    <row r="466" spans="5:56" ht="15.75" customHeight="1" x14ac:dyDescent="0.2">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c r="AA466" s="150"/>
      <c r="AB466" s="150"/>
      <c r="AC466" s="150"/>
      <c r="AD466" s="150"/>
      <c r="AE466" s="150"/>
      <c r="AF466" s="150"/>
      <c r="AG466" s="150"/>
      <c r="AH466" s="150"/>
      <c r="AI466" s="150"/>
      <c r="AJ466" s="150"/>
      <c r="AK466" s="150"/>
      <c r="AL466" s="150"/>
      <c r="AM466" s="150"/>
      <c r="AN466" s="150"/>
      <c r="AO466" s="150"/>
      <c r="AP466" s="150"/>
      <c r="AQ466" s="150"/>
      <c r="AR466" s="150"/>
      <c r="AS466" s="150"/>
      <c r="AT466" s="150"/>
      <c r="AU466" s="150"/>
      <c r="AV466" s="150"/>
      <c r="BA466" s="150"/>
      <c r="BB466" s="151"/>
      <c r="BC466" s="151"/>
      <c r="BD466" s="152"/>
    </row>
    <row r="467" spans="5:56" ht="15.75" customHeight="1" x14ac:dyDescent="0.2">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c r="AA467" s="150"/>
      <c r="AB467" s="150"/>
      <c r="AC467" s="150"/>
      <c r="AD467" s="150"/>
      <c r="AE467" s="150"/>
      <c r="AF467" s="150"/>
      <c r="AG467" s="150"/>
      <c r="AH467" s="150"/>
      <c r="AI467" s="150"/>
      <c r="AJ467" s="150"/>
      <c r="AK467" s="150"/>
      <c r="AL467" s="150"/>
      <c r="AM467" s="150"/>
      <c r="AN467" s="150"/>
      <c r="AO467" s="150"/>
      <c r="AP467" s="150"/>
      <c r="AQ467" s="150"/>
      <c r="AR467" s="150"/>
      <c r="AS467" s="150"/>
      <c r="AT467" s="150"/>
      <c r="AU467" s="150"/>
      <c r="AV467" s="150"/>
      <c r="BA467" s="150"/>
      <c r="BB467" s="151"/>
      <c r="BC467" s="151"/>
      <c r="BD467" s="152"/>
    </row>
    <row r="468" spans="5:56" ht="15.75" customHeight="1" x14ac:dyDescent="0.2">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c r="AA468" s="150"/>
      <c r="AB468" s="150"/>
      <c r="AC468" s="150"/>
      <c r="AD468" s="150"/>
      <c r="AE468" s="150"/>
      <c r="AF468" s="150"/>
      <c r="AG468" s="150"/>
      <c r="AH468" s="150"/>
      <c r="AI468" s="150"/>
      <c r="AJ468" s="150"/>
      <c r="AK468" s="150"/>
      <c r="AL468" s="150"/>
      <c r="AM468" s="150"/>
      <c r="AN468" s="150"/>
      <c r="AO468" s="150"/>
      <c r="AP468" s="150"/>
      <c r="AQ468" s="150"/>
      <c r="AR468" s="150"/>
      <c r="AS468" s="150"/>
      <c r="AT468" s="150"/>
      <c r="AU468" s="150"/>
      <c r="AV468" s="150"/>
      <c r="BA468" s="150"/>
      <c r="BB468" s="151"/>
      <c r="BC468" s="151"/>
      <c r="BD468" s="152"/>
    </row>
    <row r="469" spans="5:56" ht="15.75" customHeight="1" x14ac:dyDescent="0.2">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c r="AA469" s="150"/>
      <c r="AB469" s="150"/>
      <c r="AC469" s="150"/>
      <c r="AD469" s="150"/>
      <c r="AE469" s="150"/>
      <c r="AF469" s="150"/>
      <c r="AG469" s="150"/>
      <c r="AH469" s="150"/>
      <c r="AI469" s="150"/>
      <c r="AJ469" s="150"/>
      <c r="AK469" s="150"/>
      <c r="AL469" s="150"/>
      <c r="AM469" s="150"/>
      <c r="AN469" s="150"/>
      <c r="AO469" s="150"/>
      <c r="AP469" s="150"/>
      <c r="AQ469" s="150"/>
      <c r="AR469" s="150"/>
      <c r="AS469" s="150"/>
      <c r="AT469" s="150"/>
      <c r="AU469" s="150"/>
      <c r="AV469" s="150"/>
      <c r="BA469" s="150"/>
      <c r="BB469" s="151"/>
      <c r="BC469" s="151"/>
      <c r="BD469" s="152"/>
    </row>
    <row r="470" spans="5:56" ht="15.75" customHeight="1" x14ac:dyDescent="0.2">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c r="AA470" s="150"/>
      <c r="AB470" s="150"/>
      <c r="AC470" s="150"/>
      <c r="AD470" s="150"/>
      <c r="AE470" s="150"/>
      <c r="AF470" s="150"/>
      <c r="AG470" s="150"/>
      <c r="AH470" s="150"/>
      <c r="AI470" s="150"/>
      <c r="AJ470" s="150"/>
      <c r="AK470" s="150"/>
      <c r="AL470" s="150"/>
      <c r="AM470" s="150"/>
      <c r="AN470" s="150"/>
      <c r="AO470" s="150"/>
      <c r="AP470" s="150"/>
      <c r="AQ470" s="150"/>
      <c r="AR470" s="150"/>
      <c r="AS470" s="150"/>
      <c r="AT470" s="150"/>
      <c r="AU470" s="150"/>
      <c r="AV470" s="150"/>
      <c r="BA470" s="150"/>
      <c r="BB470" s="151"/>
      <c r="BC470" s="151"/>
      <c r="BD470" s="152"/>
    </row>
    <row r="471" spans="5:56" ht="15.75" customHeight="1" x14ac:dyDescent="0.2">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c r="AA471" s="150"/>
      <c r="AB471" s="150"/>
      <c r="AC471" s="150"/>
      <c r="AD471" s="150"/>
      <c r="AE471" s="150"/>
      <c r="AF471" s="150"/>
      <c r="AG471" s="150"/>
      <c r="AH471" s="150"/>
      <c r="AI471" s="150"/>
      <c r="AJ471" s="150"/>
      <c r="AK471" s="150"/>
      <c r="AL471" s="150"/>
      <c r="AM471" s="150"/>
      <c r="AN471" s="150"/>
      <c r="AO471" s="150"/>
      <c r="AP471" s="150"/>
      <c r="AQ471" s="150"/>
      <c r="AR471" s="150"/>
      <c r="AS471" s="150"/>
      <c r="AT471" s="150"/>
      <c r="AU471" s="150"/>
      <c r="AV471" s="150"/>
      <c r="BA471" s="150"/>
      <c r="BB471" s="151"/>
      <c r="BC471" s="151"/>
      <c r="BD471" s="152"/>
    </row>
    <row r="472" spans="5:56" ht="15.75" customHeight="1" x14ac:dyDescent="0.2">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c r="AA472" s="150"/>
      <c r="AB472" s="150"/>
      <c r="AC472" s="150"/>
      <c r="AD472" s="150"/>
      <c r="AE472" s="150"/>
      <c r="AF472" s="150"/>
      <c r="AG472" s="150"/>
      <c r="AH472" s="150"/>
      <c r="AI472" s="150"/>
      <c r="AJ472" s="150"/>
      <c r="AK472" s="150"/>
      <c r="AL472" s="150"/>
      <c r="AM472" s="150"/>
      <c r="AN472" s="150"/>
      <c r="AO472" s="150"/>
      <c r="AP472" s="150"/>
      <c r="AQ472" s="150"/>
      <c r="AR472" s="150"/>
      <c r="AS472" s="150"/>
      <c r="AT472" s="150"/>
      <c r="AU472" s="150"/>
      <c r="AV472" s="150"/>
      <c r="BA472" s="150"/>
      <c r="BB472" s="151"/>
      <c r="BC472" s="151"/>
      <c r="BD472" s="152"/>
    </row>
    <row r="473" spans="5:56" ht="15.75" customHeight="1" x14ac:dyDescent="0.2">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c r="AA473" s="150"/>
      <c r="AB473" s="150"/>
      <c r="AC473" s="150"/>
      <c r="AD473" s="150"/>
      <c r="AE473" s="150"/>
      <c r="AF473" s="150"/>
      <c r="AG473" s="150"/>
      <c r="AH473" s="150"/>
      <c r="AI473" s="150"/>
      <c r="AJ473" s="150"/>
      <c r="AK473" s="150"/>
      <c r="AL473" s="150"/>
      <c r="AM473" s="150"/>
      <c r="AN473" s="150"/>
      <c r="AO473" s="150"/>
      <c r="AP473" s="150"/>
      <c r="AQ473" s="150"/>
      <c r="AR473" s="150"/>
      <c r="AS473" s="150"/>
      <c r="AT473" s="150"/>
      <c r="AU473" s="150"/>
      <c r="AV473" s="150"/>
      <c r="BA473" s="150"/>
      <c r="BB473" s="151"/>
      <c r="BC473" s="151"/>
      <c r="BD473" s="152"/>
    </row>
    <row r="474" spans="5:56" ht="15.75" customHeight="1" x14ac:dyDescent="0.2">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c r="AA474" s="150"/>
      <c r="AB474" s="150"/>
      <c r="AC474" s="150"/>
      <c r="AD474" s="150"/>
      <c r="AE474" s="150"/>
      <c r="AF474" s="150"/>
      <c r="AG474" s="150"/>
      <c r="AH474" s="150"/>
      <c r="AI474" s="150"/>
      <c r="AJ474" s="150"/>
      <c r="AK474" s="150"/>
      <c r="AL474" s="150"/>
      <c r="AM474" s="150"/>
      <c r="AN474" s="150"/>
      <c r="AO474" s="150"/>
      <c r="AP474" s="150"/>
      <c r="AQ474" s="150"/>
      <c r="AR474" s="150"/>
      <c r="AS474" s="150"/>
      <c r="AT474" s="150"/>
      <c r="AU474" s="150"/>
      <c r="AV474" s="150"/>
      <c r="BA474" s="150"/>
      <c r="BB474" s="151"/>
      <c r="BC474" s="151"/>
      <c r="BD474" s="152"/>
    </row>
    <row r="475" spans="5:56" ht="15.75" customHeight="1" x14ac:dyDescent="0.2">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c r="AA475" s="150"/>
      <c r="AB475" s="150"/>
      <c r="AC475" s="150"/>
      <c r="AD475" s="150"/>
      <c r="AE475" s="150"/>
      <c r="AF475" s="150"/>
      <c r="AG475" s="150"/>
      <c r="AH475" s="150"/>
      <c r="AI475" s="150"/>
      <c r="AJ475" s="150"/>
      <c r="AK475" s="150"/>
      <c r="AL475" s="150"/>
      <c r="AM475" s="150"/>
      <c r="AN475" s="150"/>
      <c r="AO475" s="150"/>
      <c r="AP475" s="150"/>
      <c r="AQ475" s="150"/>
      <c r="AR475" s="150"/>
      <c r="AS475" s="150"/>
      <c r="AT475" s="150"/>
      <c r="AU475" s="150"/>
      <c r="AV475" s="150"/>
      <c r="BA475" s="150"/>
      <c r="BB475" s="151"/>
      <c r="BC475" s="151"/>
      <c r="BD475" s="152"/>
    </row>
    <row r="476" spans="5:56" ht="15.75" customHeight="1" x14ac:dyDescent="0.2">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c r="AA476" s="150"/>
      <c r="AB476" s="150"/>
      <c r="AC476" s="150"/>
      <c r="AD476" s="150"/>
      <c r="AE476" s="150"/>
      <c r="AF476" s="150"/>
      <c r="AG476" s="150"/>
      <c r="AH476" s="150"/>
      <c r="AI476" s="150"/>
      <c r="AJ476" s="150"/>
      <c r="AK476" s="150"/>
      <c r="AL476" s="150"/>
      <c r="AM476" s="150"/>
      <c r="AN476" s="150"/>
      <c r="AO476" s="150"/>
      <c r="AP476" s="150"/>
      <c r="AQ476" s="150"/>
      <c r="AR476" s="150"/>
      <c r="AS476" s="150"/>
      <c r="AT476" s="150"/>
      <c r="AU476" s="150"/>
      <c r="AV476" s="150"/>
      <c r="BA476" s="150"/>
      <c r="BB476" s="151"/>
      <c r="BC476" s="151"/>
      <c r="BD476" s="152"/>
    </row>
    <row r="477" spans="5:56" ht="15.75" customHeight="1" x14ac:dyDescent="0.2">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c r="AA477" s="150"/>
      <c r="AB477" s="150"/>
      <c r="AC477" s="150"/>
      <c r="AD477" s="150"/>
      <c r="AE477" s="150"/>
      <c r="AF477" s="150"/>
      <c r="AG477" s="150"/>
      <c r="AH477" s="150"/>
      <c r="AI477" s="150"/>
      <c r="AJ477" s="150"/>
      <c r="AK477" s="150"/>
      <c r="AL477" s="150"/>
      <c r="AM477" s="150"/>
      <c r="AN477" s="150"/>
      <c r="AO477" s="150"/>
      <c r="AP477" s="150"/>
      <c r="AQ477" s="150"/>
      <c r="AR477" s="150"/>
      <c r="AS477" s="150"/>
      <c r="AT477" s="150"/>
      <c r="AU477" s="150"/>
      <c r="AV477" s="150"/>
      <c r="BA477" s="150"/>
      <c r="BB477" s="151"/>
      <c r="BC477" s="151"/>
      <c r="BD477" s="152"/>
    </row>
    <row r="478" spans="5:56" ht="15.75" customHeight="1" x14ac:dyDescent="0.2">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c r="AA478" s="150"/>
      <c r="AB478" s="150"/>
      <c r="AC478" s="150"/>
      <c r="AD478" s="150"/>
      <c r="AE478" s="150"/>
      <c r="AF478" s="150"/>
      <c r="AG478" s="150"/>
      <c r="AH478" s="150"/>
      <c r="AI478" s="150"/>
      <c r="AJ478" s="150"/>
      <c r="AK478" s="150"/>
      <c r="AL478" s="150"/>
      <c r="AM478" s="150"/>
      <c r="AN478" s="150"/>
      <c r="AO478" s="150"/>
      <c r="AP478" s="150"/>
      <c r="AQ478" s="150"/>
      <c r="AR478" s="150"/>
      <c r="AS478" s="150"/>
      <c r="AT478" s="150"/>
      <c r="AU478" s="150"/>
      <c r="AV478" s="150"/>
      <c r="BA478" s="150"/>
      <c r="BB478" s="151"/>
      <c r="BC478" s="151"/>
      <c r="BD478" s="152"/>
    </row>
    <row r="479" spans="5:56" ht="15.75" customHeight="1" x14ac:dyDescent="0.2">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c r="AA479" s="150"/>
      <c r="AB479" s="150"/>
      <c r="AC479" s="150"/>
      <c r="AD479" s="150"/>
      <c r="AE479" s="150"/>
      <c r="AF479" s="150"/>
      <c r="AG479" s="150"/>
      <c r="AH479" s="150"/>
      <c r="AI479" s="150"/>
      <c r="AJ479" s="150"/>
      <c r="AK479" s="150"/>
      <c r="AL479" s="150"/>
      <c r="AM479" s="150"/>
      <c r="AN479" s="150"/>
      <c r="AO479" s="150"/>
      <c r="AP479" s="150"/>
      <c r="AQ479" s="150"/>
      <c r="AR479" s="150"/>
      <c r="AS479" s="150"/>
      <c r="AT479" s="150"/>
      <c r="AU479" s="150"/>
      <c r="AV479" s="150"/>
      <c r="BA479" s="150"/>
      <c r="BB479" s="151"/>
      <c r="BC479" s="151"/>
      <c r="BD479" s="152"/>
    </row>
    <row r="480" spans="5:56" ht="15.75" customHeight="1" x14ac:dyDescent="0.2">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c r="AA480" s="150"/>
      <c r="AB480" s="150"/>
      <c r="AC480" s="150"/>
      <c r="AD480" s="150"/>
      <c r="AE480" s="150"/>
      <c r="AF480" s="150"/>
      <c r="AG480" s="150"/>
      <c r="AH480" s="150"/>
      <c r="AI480" s="150"/>
      <c r="AJ480" s="150"/>
      <c r="AK480" s="150"/>
      <c r="AL480" s="150"/>
      <c r="AM480" s="150"/>
      <c r="AN480" s="150"/>
      <c r="AO480" s="150"/>
      <c r="AP480" s="150"/>
      <c r="AQ480" s="150"/>
      <c r="AR480" s="150"/>
      <c r="AS480" s="150"/>
      <c r="AT480" s="150"/>
      <c r="AU480" s="150"/>
      <c r="AV480" s="150"/>
      <c r="BA480" s="150"/>
      <c r="BB480" s="151"/>
      <c r="BC480" s="151"/>
      <c r="BD480" s="152"/>
    </row>
    <row r="481" spans="5:56" ht="15.75" customHeight="1" x14ac:dyDescent="0.2">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c r="AA481" s="150"/>
      <c r="AB481" s="150"/>
      <c r="AC481" s="150"/>
      <c r="AD481" s="150"/>
      <c r="AE481" s="150"/>
      <c r="AF481" s="150"/>
      <c r="AG481" s="150"/>
      <c r="AH481" s="150"/>
      <c r="AI481" s="150"/>
      <c r="AJ481" s="150"/>
      <c r="AK481" s="150"/>
      <c r="AL481" s="150"/>
      <c r="AM481" s="150"/>
      <c r="AN481" s="150"/>
      <c r="AO481" s="150"/>
      <c r="AP481" s="150"/>
      <c r="AQ481" s="150"/>
      <c r="AR481" s="150"/>
      <c r="AS481" s="150"/>
      <c r="AT481" s="150"/>
      <c r="AU481" s="150"/>
      <c r="AV481" s="150"/>
      <c r="BA481" s="150"/>
      <c r="BB481" s="151"/>
      <c r="BC481" s="151"/>
      <c r="BD481" s="152"/>
    </row>
    <row r="482" spans="5:56" ht="15.75" customHeight="1" x14ac:dyDescent="0.2">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c r="AA482" s="150"/>
      <c r="AB482" s="150"/>
      <c r="AC482" s="150"/>
      <c r="AD482" s="150"/>
      <c r="AE482" s="150"/>
      <c r="AF482" s="150"/>
      <c r="AG482" s="150"/>
      <c r="AH482" s="150"/>
      <c r="AI482" s="150"/>
      <c r="AJ482" s="150"/>
      <c r="AK482" s="150"/>
      <c r="AL482" s="150"/>
      <c r="AM482" s="150"/>
      <c r="AN482" s="150"/>
      <c r="AO482" s="150"/>
      <c r="AP482" s="150"/>
      <c r="AQ482" s="150"/>
      <c r="AR482" s="150"/>
      <c r="AS482" s="150"/>
      <c r="AT482" s="150"/>
      <c r="AU482" s="150"/>
      <c r="AV482" s="150"/>
      <c r="BA482" s="150"/>
      <c r="BB482" s="151"/>
      <c r="BC482" s="151"/>
      <c r="BD482" s="152"/>
    </row>
    <row r="483" spans="5:56" ht="15.75" customHeight="1" x14ac:dyDescent="0.2">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c r="AA483" s="150"/>
      <c r="AB483" s="150"/>
      <c r="AC483" s="150"/>
      <c r="AD483" s="150"/>
      <c r="AE483" s="150"/>
      <c r="AF483" s="150"/>
      <c r="AG483" s="150"/>
      <c r="AH483" s="150"/>
      <c r="AI483" s="150"/>
      <c r="AJ483" s="150"/>
      <c r="AK483" s="150"/>
      <c r="AL483" s="150"/>
      <c r="AM483" s="150"/>
      <c r="AN483" s="150"/>
      <c r="AO483" s="150"/>
      <c r="AP483" s="150"/>
      <c r="AQ483" s="150"/>
      <c r="AR483" s="150"/>
      <c r="AS483" s="150"/>
      <c r="AT483" s="150"/>
      <c r="AU483" s="150"/>
      <c r="AV483" s="150"/>
      <c r="BA483" s="150"/>
      <c r="BB483" s="151"/>
      <c r="BC483" s="151"/>
      <c r="BD483" s="152"/>
    </row>
    <row r="484" spans="5:56" ht="15.75" customHeight="1" x14ac:dyDescent="0.2">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c r="AA484" s="150"/>
      <c r="AB484" s="150"/>
      <c r="AC484" s="150"/>
      <c r="AD484" s="150"/>
      <c r="AE484" s="150"/>
      <c r="AF484" s="150"/>
      <c r="AG484" s="150"/>
      <c r="AH484" s="150"/>
      <c r="AI484" s="150"/>
      <c r="AJ484" s="150"/>
      <c r="AK484" s="150"/>
      <c r="AL484" s="150"/>
      <c r="AM484" s="150"/>
      <c r="AN484" s="150"/>
      <c r="AO484" s="150"/>
      <c r="AP484" s="150"/>
      <c r="AQ484" s="150"/>
      <c r="AR484" s="150"/>
      <c r="AS484" s="150"/>
      <c r="AT484" s="150"/>
      <c r="AU484" s="150"/>
      <c r="AV484" s="150"/>
      <c r="BA484" s="150"/>
      <c r="BB484" s="151"/>
      <c r="BC484" s="151"/>
      <c r="BD484" s="152"/>
    </row>
    <row r="485" spans="5:56" ht="15.75" customHeight="1" x14ac:dyDescent="0.2">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c r="AA485" s="150"/>
      <c r="AB485" s="150"/>
      <c r="AC485" s="150"/>
      <c r="AD485" s="150"/>
      <c r="AE485" s="150"/>
      <c r="AF485" s="150"/>
      <c r="AG485" s="150"/>
      <c r="AH485" s="150"/>
      <c r="AI485" s="150"/>
      <c r="AJ485" s="150"/>
      <c r="AK485" s="150"/>
      <c r="AL485" s="150"/>
      <c r="AM485" s="150"/>
      <c r="AN485" s="150"/>
      <c r="AO485" s="150"/>
      <c r="AP485" s="150"/>
      <c r="AQ485" s="150"/>
      <c r="AR485" s="150"/>
      <c r="AS485" s="150"/>
      <c r="AT485" s="150"/>
      <c r="AU485" s="150"/>
      <c r="AV485" s="150"/>
      <c r="BA485" s="150"/>
      <c r="BB485" s="151"/>
      <c r="BC485" s="151"/>
      <c r="BD485" s="152"/>
    </row>
    <row r="486" spans="5:56" ht="15.75" customHeight="1" x14ac:dyDescent="0.2">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c r="AA486" s="150"/>
      <c r="AB486" s="150"/>
      <c r="AC486" s="150"/>
      <c r="AD486" s="150"/>
      <c r="AE486" s="150"/>
      <c r="AF486" s="150"/>
      <c r="AG486" s="150"/>
      <c r="AH486" s="150"/>
      <c r="AI486" s="150"/>
      <c r="AJ486" s="150"/>
      <c r="AK486" s="150"/>
      <c r="AL486" s="150"/>
      <c r="AM486" s="150"/>
      <c r="AN486" s="150"/>
      <c r="AO486" s="150"/>
      <c r="AP486" s="150"/>
      <c r="AQ486" s="150"/>
      <c r="AR486" s="150"/>
      <c r="AS486" s="150"/>
      <c r="AT486" s="150"/>
      <c r="AU486" s="150"/>
      <c r="AV486" s="150"/>
      <c r="BA486" s="150"/>
      <c r="BB486" s="151"/>
      <c r="BC486" s="151"/>
      <c r="BD486" s="152"/>
    </row>
    <row r="487" spans="5:56" ht="15.75" customHeight="1" x14ac:dyDescent="0.2">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c r="AA487" s="150"/>
      <c r="AB487" s="150"/>
      <c r="AC487" s="150"/>
      <c r="AD487" s="150"/>
      <c r="AE487" s="150"/>
      <c r="AF487" s="150"/>
      <c r="AG487" s="150"/>
      <c r="AH487" s="150"/>
      <c r="AI487" s="150"/>
      <c r="AJ487" s="150"/>
      <c r="AK487" s="150"/>
      <c r="AL487" s="150"/>
      <c r="AM487" s="150"/>
      <c r="AN487" s="150"/>
      <c r="AO487" s="150"/>
      <c r="AP487" s="150"/>
      <c r="AQ487" s="150"/>
      <c r="AR487" s="150"/>
      <c r="AS487" s="150"/>
      <c r="AT487" s="150"/>
      <c r="AU487" s="150"/>
      <c r="AV487" s="150"/>
      <c r="BA487" s="150"/>
      <c r="BB487" s="151"/>
      <c r="BC487" s="151"/>
      <c r="BD487" s="152"/>
    </row>
    <row r="488" spans="5:56" ht="15.75" customHeight="1" x14ac:dyDescent="0.2">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c r="AA488" s="150"/>
      <c r="AB488" s="150"/>
      <c r="AC488" s="150"/>
      <c r="AD488" s="150"/>
      <c r="AE488" s="150"/>
      <c r="AF488" s="150"/>
      <c r="AG488" s="150"/>
      <c r="AH488" s="150"/>
      <c r="AI488" s="150"/>
      <c r="AJ488" s="150"/>
      <c r="AK488" s="150"/>
      <c r="AL488" s="150"/>
      <c r="AM488" s="150"/>
      <c r="AN488" s="150"/>
      <c r="AO488" s="150"/>
      <c r="AP488" s="150"/>
      <c r="AQ488" s="150"/>
      <c r="AR488" s="150"/>
      <c r="AS488" s="150"/>
      <c r="AT488" s="150"/>
      <c r="AU488" s="150"/>
      <c r="AV488" s="150"/>
      <c r="BA488" s="150"/>
      <c r="BB488" s="151"/>
      <c r="BC488" s="151"/>
      <c r="BD488" s="152"/>
    </row>
    <row r="489" spans="5:56" ht="15.75" customHeight="1" x14ac:dyDescent="0.2">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c r="AA489" s="150"/>
      <c r="AB489" s="150"/>
      <c r="AC489" s="150"/>
      <c r="AD489" s="150"/>
      <c r="AE489" s="150"/>
      <c r="AF489" s="150"/>
      <c r="AG489" s="150"/>
      <c r="AH489" s="150"/>
      <c r="AI489" s="150"/>
      <c r="AJ489" s="150"/>
      <c r="AK489" s="150"/>
      <c r="AL489" s="150"/>
      <c r="AM489" s="150"/>
      <c r="AN489" s="150"/>
      <c r="AO489" s="150"/>
      <c r="AP489" s="150"/>
      <c r="AQ489" s="150"/>
      <c r="AR489" s="150"/>
      <c r="AS489" s="150"/>
      <c r="AT489" s="150"/>
      <c r="AU489" s="150"/>
      <c r="AV489" s="150"/>
      <c r="BA489" s="150"/>
      <c r="BB489" s="151"/>
      <c r="BC489" s="151"/>
      <c r="BD489" s="152"/>
    </row>
    <row r="490" spans="5:56" ht="15.75" customHeight="1" x14ac:dyDescent="0.2">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c r="AA490" s="150"/>
      <c r="AB490" s="150"/>
      <c r="AC490" s="150"/>
      <c r="AD490" s="150"/>
      <c r="AE490" s="150"/>
      <c r="AF490" s="150"/>
      <c r="AG490" s="150"/>
      <c r="AH490" s="150"/>
      <c r="AI490" s="150"/>
      <c r="AJ490" s="150"/>
      <c r="AK490" s="150"/>
      <c r="AL490" s="150"/>
      <c r="AM490" s="150"/>
      <c r="AN490" s="150"/>
      <c r="AO490" s="150"/>
      <c r="AP490" s="150"/>
      <c r="AQ490" s="150"/>
      <c r="AR490" s="150"/>
      <c r="AS490" s="150"/>
      <c r="AT490" s="150"/>
      <c r="AU490" s="150"/>
      <c r="AV490" s="150"/>
      <c r="BA490" s="150"/>
      <c r="BB490" s="151"/>
      <c r="BC490" s="151"/>
      <c r="BD490" s="152"/>
    </row>
    <row r="491" spans="5:56" ht="15.75" customHeight="1" x14ac:dyDescent="0.2">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c r="AA491" s="150"/>
      <c r="AB491" s="150"/>
      <c r="AC491" s="150"/>
      <c r="AD491" s="150"/>
      <c r="AE491" s="150"/>
      <c r="AF491" s="150"/>
      <c r="AG491" s="150"/>
      <c r="AH491" s="150"/>
      <c r="AI491" s="150"/>
      <c r="AJ491" s="150"/>
      <c r="AK491" s="150"/>
      <c r="AL491" s="150"/>
      <c r="AM491" s="150"/>
      <c r="AN491" s="150"/>
      <c r="AO491" s="150"/>
      <c r="AP491" s="150"/>
      <c r="AQ491" s="150"/>
      <c r="AR491" s="150"/>
      <c r="AS491" s="150"/>
      <c r="AT491" s="150"/>
      <c r="AU491" s="150"/>
      <c r="AV491" s="150"/>
      <c r="BA491" s="150"/>
      <c r="BB491" s="151"/>
      <c r="BC491" s="151"/>
      <c r="BD491" s="152"/>
    </row>
    <row r="492" spans="5:56" ht="15.75" customHeight="1" x14ac:dyDescent="0.2">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c r="AA492" s="150"/>
      <c r="AB492" s="150"/>
      <c r="AC492" s="150"/>
      <c r="AD492" s="150"/>
      <c r="AE492" s="150"/>
      <c r="AF492" s="150"/>
      <c r="AG492" s="150"/>
      <c r="AH492" s="150"/>
      <c r="AI492" s="150"/>
      <c r="AJ492" s="150"/>
      <c r="AK492" s="150"/>
      <c r="AL492" s="150"/>
      <c r="AM492" s="150"/>
      <c r="AN492" s="150"/>
      <c r="AO492" s="150"/>
      <c r="AP492" s="150"/>
      <c r="AQ492" s="150"/>
      <c r="AR492" s="150"/>
      <c r="AS492" s="150"/>
      <c r="AT492" s="150"/>
      <c r="AU492" s="150"/>
      <c r="AV492" s="150"/>
      <c r="BA492" s="150"/>
      <c r="BB492" s="151"/>
      <c r="BC492" s="151"/>
      <c r="BD492" s="152"/>
    </row>
    <row r="493" spans="5:56" ht="15.75" customHeight="1" x14ac:dyDescent="0.2">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c r="AA493" s="150"/>
      <c r="AB493" s="150"/>
      <c r="AC493" s="150"/>
      <c r="AD493" s="150"/>
      <c r="AE493" s="150"/>
      <c r="AF493" s="150"/>
      <c r="AG493" s="150"/>
      <c r="AH493" s="150"/>
      <c r="AI493" s="150"/>
      <c r="AJ493" s="150"/>
      <c r="AK493" s="150"/>
      <c r="AL493" s="150"/>
      <c r="AM493" s="150"/>
      <c r="AN493" s="150"/>
      <c r="AO493" s="150"/>
      <c r="AP493" s="150"/>
      <c r="AQ493" s="150"/>
      <c r="AR493" s="150"/>
      <c r="AS493" s="150"/>
      <c r="AT493" s="150"/>
      <c r="AU493" s="150"/>
      <c r="AV493" s="150"/>
      <c r="BA493" s="150"/>
      <c r="BB493" s="151"/>
      <c r="BC493" s="151"/>
      <c r="BD493" s="152"/>
    </row>
    <row r="494" spans="5:56" ht="15.75" customHeight="1" x14ac:dyDescent="0.2">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c r="AA494" s="150"/>
      <c r="AB494" s="150"/>
      <c r="AC494" s="150"/>
      <c r="AD494" s="150"/>
      <c r="AE494" s="150"/>
      <c r="AF494" s="150"/>
      <c r="AG494" s="150"/>
      <c r="AH494" s="150"/>
      <c r="AI494" s="150"/>
      <c r="AJ494" s="150"/>
      <c r="AK494" s="150"/>
      <c r="AL494" s="150"/>
      <c r="AM494" s="150"/>
      <c r="AN494" s="150"/>
      <c r="AO494" s="150"/>
      <c r="AP494" s="150"/>
      <c r="AQ494" s="150"/>
      <c r="AR494" s="150"/>
      <c r="AS494" s="150"/>
      <c r="AT494" s="150"/>
      <c r="AU494" s="150"/>
      <c r="AV494" s="150"/>
      <c r="BA494" s="150"/>
      <c r="BB494" s="151"/>
      <c r="BC494" s="151"/>
      <c r="BD494" s="152"/>
    </row>
    <row r="495" spans="5:56" ht="15.75" customHeight="1" x14ac:dyDescent="0.2">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c r="AA495" s="150"/>
      <c r="AB495" s="150"/>
      <c r="AC495" s="150"/>
      <c r="AD495" s="150"/>
      <c r="AE495" s="150"/>
      <c r="AF495" s="150"/>
      <c r="AG495" s="150"/>
      <c r="AH495" s="150"/>
      <c r="AI495" s="150"/>
      <c r="AJ495" s="150"/>
      <c r="AK495" s="150"/>
      <c r="AL495" s="150"/>
      <c r="AM495" s="150"/>
      <c r="AN495" s="150"/>
      <c r="AO495" s="150"/>
      <c r="AP495" s="150"/>
      <c r="AQ495" s="150"/>
      <c r="AR495" s="150"/>
      <c r="AS495" s="150"/>
      <c r="AT495" s="150"/>
      <c r="AU495" s="150"/>
      <c r="AV495" s="150"/>
      <c r="BA495" s="150"/>
      <c r="BB495" s="151"/>
      <c r="BC495" s="151"/>
      <c r="BD495" s="152"/>
    </row>
    <row r="496" spans="5:56" ht="15.75" customHeight="1" x14ac:dyDescent="0.2">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c r="AA496" s="150"/>
      <c r="AB496" s="150"/>
      <c r="AC496" s="150"/>
      <c r="AD496" s="150"/>
      <c r="AE496" s="150"/>
      <c r="AF496" s="150"/>
      <c r="AG496" s="150"/>
      <c r="AH496" s="150"/>
      <c r="AI496" s="150"/>
      <c r="AJ496" s="150"/>
      <c r="AK496" s="150"/>
      <c r="AL496" s="150"/>
      <c r="AM496" s="150"/>
      <c r="AN496" s="150"/>
      <c r="AO496" s="150"/>
      <c r="AP496" s="150"/>
      <c r="AQ496" s="150"/>
      <c r="AR496" s="150"/>
      <c r="AS496" s="150"/>
      <c r="AT496" s="150"/>
      <c r="AU496" s="150"/>
      <c r="AV496" s="150"/>
      <c r="BA496" s="150"/>
      <c r="BB496" s="151"/>
      <c r="BC496" s="151"/>
      <c r="BD496" s="152"/>
    </row>
    <row r="497" spans="5:56" ht="15.75" customHeight="1" x14ac:dyDescent="0.2">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c r="AA497" s="150"/>
      <c r="AB497" s="150"/>
      <c r="AC497" s="150"/>
      <c r="AD497" s="150"/>
      <c r="AE497" s="150"/>
      <c r="AF497" s="150"/>
      <c r="AG497" s="150"/>
      <c r="AH497" s="150"/>
      <c r="AI497" s="150"/>
      <c r="AJ497" s="150"/>
      <c r="AK497" s="150"/>
      <c r="AL497" s="150"/>
      <c r="AM497" s="150"/>
      <c r="AN497" s="150"/>
      <c r="AO497" s="150"/>
      <c r="AP497" s="150"/>
      <c r="AQ497" s="150"/>
      <c r="AR497" s="150"/>
      <c r="AS497" s="150"/>
      <c r="AT497" s="150"/>
      <c r="AU497" s="150"/>
      <c r="AV497" s="150"/>
      <c r="BA497" s="150"/>
      <c r="BB497" s="151"/>
      <c r="BC497" s="151"/>
      <c r="BD497" s="152"/>
    </row>
    <row r="498" spans="5:56" ht="15.75" customHeight="1" x14ac:dyDescent="0.2">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c r="AA498" s="150"/>
      <c r="AB498" s="150"/>
      <c r="AC498" s="150"/>
      <c r="AD498" s="150"/>
      <c r="AE498" s="150"/>
      <c r="AF498" s="150"/>
      <c r="AG498" s="150"/>
      <c r="AH498" s="150"/>
      <c r="AI498" s="150"/>
      <c r="AJ498" s="150"/>
      <c r="AK498" s="150"/>
      <c r="AL498" s="150"/>
      <c r="AM498" s="150"/>
      <c r="AN498" s="150"/>
      <c r="AO498" s="150"/>
      <c r="AP498" s="150"/>
      <c r="AQ498" s="150"/>
      <c r="AR498" s="150"/>
      <c r="AS498" s="150"/>
      <c r="AT498" s="150"/>
      <c r="AU498" s="150"/>
      <c r="AV498" s="150"/>
      <c r="BA498" s="150"/>
      <c r="BB498" s="151"/>
      <c r="BC498" s="151"/>
      <c r="BD498" s="152"/>
    </row>
    <row r="499" spans="5:56" ht="15.75" customHeight="1" x14ac:dyDescent="0.2">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c r="AA499" s="150"/>
      <c r="AB499" s="150"/>
      <c r="AC499" s="150"/>
      <c r="AD499" s="150"/>
      <c r="AE499" s="150"/>
      <c r="AF499" s="150"/>
      <c r="AG499" s="150"/>
      <c r="AH499" s="150"/>
      <c r="AI499" s="150"/>
      <c r="AJ499" s="150"/>
      <c r="AK499" s="150"/>
      <c r="AL499" s="150"/>
      <c r="AM499" s="150"/>
      <c r="AN499" s="150"/>
      <c r="AO499" s="150"/>
      <c r="AP499" s="150"/>
      <c r="AQ499" s="150"/>
      <c r="AR499" s="150"/>
      <c r="AS499" s="150"/>
      <c r="AT499" s="150"/>
      <c r="AU499" s="150"/>
      <c r="AV499" s="150"/>
      <c r="BA499" s="150"/>
      <c r="BB499" s="151"/>
      <c r="BC499" s="151"/>
      <c r="BD499" s="152"/>
    </row>
    <row r="500" spans="5:56" ht="15.75" customHeight="1" x14ac:dyDescent="0.2">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c r="AA500" s="150"/>
      <c r="AB500" s="150"/>
      <c r="AC500" s="150"/>
      <c r="AD500" s="150"/>
      <c r="AE500" s="150"/>
      <c r="AF500" s="150"/>
      <c r="AG500" s="150"/>
      <c r="AH500" s="150"/>
      <c r="AI500" s="150"/>
      <c r="AJ500" s="150"/>
      <c r="AK500" s="150"/>
      <c r="AL500" s="150"/>
      <c r="AM500" s="150"/>
      <c r="AN500" s="150"/>
      <c r="AO500" s="150"/>
      <c r="AP500" s="150"/>
      <c r="AQ500" s="150"/>
      <c r="AR500" s="150"/>
      <c r="AS500" s="150"/>
      <c r="AT500" s="150"/>
      <c r="AU500" s="150"/>
      <c r="AV500" s="150"/>
      <c r="BA500" s="150"/>
      <c r="BB500" s="151"/>
      <c r="BC500" s="151"/>
      <c r="BD500" s="152"/>
    </row>
    <row r="501" spans="5:56" ht="15.75" customHeight="1" x14ac:dyDescent="0.2">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c r="AA501" s="150"/>
      <c r="AB501" s="150"/>
      <c r="AC501" s="150"/>
      <c r="AD501" s="150"/>
      <c r="AE501" s="150"/>
      <c r="AF501" s="150"/>
      <c r="AG501" s="150"/>
      <c r="AH501" s="150"/>
      <c r="AI501" s="150"/>
      <c r="AJ501" s="150"/>
      <c r="AK501" s="150"/>
      <c r="AL501" s="150"/>
      <c r="AM501" s="150"/>
      <c r="AN501" s="150"/>
      <c r="AO501" s="150"/>
      <c r="AP501" s="150"/>
      <c r="AQ501" s="150"/>
      <c r="AR501" s="150"/>
      <c r="AS501" s="150"/>
      <c r="AT501" s="150"/>
      <c r="AU501" s="150"/>
      <c r="AV501" s="150"/>
      <c r="BA501" s="150"/>
      <c r="BB501" s="151"/>
      <c r="BC501" s="151"/>
      <c r="BD501" s="152"/>
    </row>
    <row r="502" spans="5:56" ht="15.75" customHeight="1" x14ac:dyDescent="0.2">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c r="AA502" s="150"/>
      <c r="AB502" s="150"/>
      <c r="AC502" s="150"/>
      <c r="AD502" s="150"/>
      <c r="AE502" s="150"/>
      <c r="AF502" s="150"/>
      <c r="AG502" s="150"/>
      <c r="AH502" s="150"/>
      <c r="AI502" s="150"/>
      <c r="AJ502" s="150"/>
      <c r="AK502" s="150"/>
      <c r="AL502" s="150"/>
      <c r="AM502" s="150"/>
      <c r="AN502" s="150"/>
      <c r="AO502" s="150"/>
      <c r="AP502" s="150"/>
      <c r="AQ502" s="150"/>
      <c r="AR502" s="150"/>
      <c r="AS502" s="150"/>
      <c r="AT502" s="150"/>
      <c r="AU502" s="150"/>
      <c r="AV502" s="150"/>
      <c r="BA502" s="150"/>
      <c r="BB502" s="151"/>
      <c r="BC502" s="151"/>
      <c r="BD502" s="152"/>
    </row>
    <row r="503" spans="5:56" ht="15.75" customHeight="1" x14ac:dyDescent="0.2">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c r="AA503" s="150"/>
      <c r="AB503" s="150"/>
      <c r="AC503" s="150"/>
      <c r="AD503" s="150"/>
      <c r="AE503" s="150"/>
      <c r="AF503" s="150"/>
      <c r="AG503" s="150"/>
      <c r="AH503" s="150"/>
      <c r="AI503" s="150"/>
      <c r="AJ503" s="150"/>
      <c r="AK503" s="150"/>
      <c r="AL503" s="150"/>
      <c r="AM503" s="150"/>
      <c r="AN503" s="150"/>
      <c r="AO503" s="150"/>
      <c r="AP503" s="150"/>
      <c r="AQ503" s="150"/>
      <c r="AR503" s="150"/>
      <c r="AS503" s="150"/>
      <c r="AT503" s="150"/>
      <c r="AU503" s="150"/>
      <c r="AV503" s="150"/>
      <c r="BA503" s="150"/>
      <c r="BB503" s="151"/>
      <c r="BC503" s="151"/>
      <c r="BD503" s="152"/>
    </row>
    <row r="504" spans="5:56" ht="15.75" customHeight="1" x14ac:dyDescent="0.2">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c r="AA504" s="150"/>
      <c r="AB504" s="150"/>
      <c r="AC504" s="150"/>
      <c r="AD504" s="150"/>
      <c r="AE504" s="150"/>
      <c r="AF504" s="150"/>
      <c r="AG504" s="150"/>
      <c r="AH504" s="150"/>
      <c r="AI504" s="150"/>
      <c r="AJ504" s="150"/>
      <c r="AK504" s="150"/>
      <c r="AL504" s="150"/>
      <c r="AM504" s="150"/>
      <c r="AN504" s="150"/>
      <c r="AO504" s="150"/>
      <c r="AP504" s="150"/>
      <c r="AQ504" s="150"/>
      <c r="AR504" s="150"/>
      <c r="AS504" s="150"/>
      <c r="AT504" s="150"/>
      <c r="AU504" s="150"/>
      <c r="AV504" s="150"/>
      <c r="BA504" s="150"/>
      <c r="BB504" s="151"/>
      <c r="BC504" s="151"/>
      <c r="BD504" s="152"/>
    </row>
    <row r="505" spans="5:56" ht="15.75" customHeight="1" x14ac:dyDescent="0.2">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c r="AA505" s="150"/>
      <c r="AB505" s="150"/>
      <c r="AC505" s="150"/>
      <c r="AD505" s="150"/>
      <c r="AE505" s="150"/>
      <c r="AF505" s="150"/>
      <c r="AG505" s="150"/>
      <c r="AH505" s="150"/>
      <c r="AI505" s="150"/>
      <c r="AJ505" s="150"/>
      <c r="AK505" s="150"/>
      <c r="AL505" s="150"/>
      <c r="AM505" s="150"/>
      <c r="AN505" s="150"/>
      <c r="AO505" s="150"/>
      <c r="AP505" s="150"/>
      <c r="AQ505" s="150"/>
      <c r="AR505" s="150"/>
      <c r="AS505" s="150"/>
      <c r="AT505" s="150"/>
      <c r="AU505" s="150"/>
      <c r="AV505" s="150"/>
      <c r="BA505" s="150"/>
      <c r="BB505" s="151"/>
      <c r="BC505" s="151"/>
      <c r="BD505" s="152"/>
    </row>
    <row r="506" spans="5:56" ht="15.75" customHeight="1" x14ac:dyDescent="0.2">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c r="AA506" s="150"/>
      <c r="AB506" s="150"/>
      <c r="AC506" s="150"/>
      <c r="AD506" s="150"/>
      <c r="AE506" s="150"/>
      <c r="AF506" s="150"/>
      <c r="AG506" s="150"/>
      <c r="AH506" s="150"/>
      <c r="AI506" s="150"/>
      <c r="AJ506" s="150"/>
      <c r="AK506" s="150"/>
      <c r="AL506" s="150"/>
      <c r="AM506" s="150"/>
      <c r="AN506" s="150"/>
      <c r="AO506" s="150"/>
      <c r="AP506" s="150"/>
      <c r="AQ506" s="150"/>
      <c r="AR506" s="150"/>
      <c r="AS506" s="150"/>
      <c r="AT506" s="150"/>
      <c r="AU506" s="150"/>
      <c r="AV506" s="150"/>
      <c r="BA506" s="150"/>
      <c r="BB506" s="151"/>
      <c r="BC506" s="151"/>
      <c r="BD506" s="152"/>
    </row>
    <row r="507" spans="5:56" ht="15.75" customHeight="1" x14ac:dyDescent="0.2">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c r="AA507" s="150"/>
      <c r="AB507" s="150"/>
      <c r="AC507" s="150"/>
      <c r="AD507" s="150"/>
      <c r="AE507" s="150"/>
      <c r="AF507" s="150"/>
      <c r="AG507" s="150"/>
      <c r="AH507" s="150"/>
      <c r="AI507" s="150"/>
      <c r="AJ507" s="150"/>
      <c r="AK507" s="150"/>
      <c r="AL507" s="150"/>
      <c r="AM507" s="150"/>
      <c r="AN507" s="150"/>
      <c r="AO507" s="150"/>
      <c r="AP507" s="150"/>
      <c r="AQ507" s="150"/>
      <c r="AR507" s="150"/>
      <c r="AS507" s="150"/>
      <c r="AT507" s="150"/>
      <c r="AU507" s="150"/>
      <c r="AV507" s="150"/>
      <c r="BA507" s="150"/>
      <c r="BB507" s="151"/>
      <c r="BC507" s="151"/>
      <c r="BD507" s="152"/>
    </row>
    <row r="508" spans="5:56" ht="15.75" customHeight="1" x14ac:dyDescent="0.2">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c r="AA508" s="150"/>
      <c r="AB508" s="150"/>
      <c r="AC508" s="150"/>
      <c r="AD508" s="150"/>
      <c r="AE508" s="150"/>
      <c r="AF508" s="150"/>
      <c r="AG508" s="150"/>
      <c r="AH508" s="150"/>
      <c r="AI508" s="150"/>
      <c r="AJ508" s="150"/>
      <c r="AK508" s="150"/>
      <c r="AL508" s="150"/>
      <c r="AM508" s="150"/>
      <c r="AN508" s="150"/>
      <c r="AO508" s="150"/>
      <c r="AP508" s="150"/>
      <c r="AQ508" s="150"/>
      <c r="AR508" s="150"/>
      <c r="AS508" s="150"/>
      <c r="AT508" s="150"/>
      <c r="AU508" s="150"/>
      <c r="AV508" s="150"/>
      <c r="BA508" s="150"/>
      <c r="BB508" s="151"/>
      <c r="BC508" s="151"/>
      <c r="BD508" s="152"/>
    </row>
    <row r="509" spans="5:56" ht="15.75" customHeight="1" x14ac:dyDescent="0.2">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c r="AA509" s="150"/>
      <c r="AB509" s="150"/>
      <c r="AC509" s="150"/>
      <c r="AD509" s="150"/>
      <c r="AE509" s="150"/>
      <c r="AF509" s="150"/>
      <c r="AG509" s="150"/>
      <c r="AH509" s="150"/>
      <c r="AI509" s="150"/>
      <c r="AJ509" s="150"/>
      <c r="AK509" s="150"/>
      <c r="AL509" s="150"/>
      <c r="AM509" s="150"/>
      <c r="AN509" s="150"/>
      <c r="AO509" s="150"/>
      <c r="AP509" s="150"/>
      <c r="AQ509" s="150"/>
      <c r="AR509" s="150"/>
      <c r="AS509" s="150"/>
      <c r="AT509" s="150"/>
      <c r="AU509" s="150"/>
      <c r="AV509" s="150"/>
      <c r="BA509" s="150"/>
      <c r="BB509" s="151"/>
      <c r="BC509" s="151"/>
      <c r="BD509" s="152"/>
    </row>
    <row r="510" spans="5:56" ht="15.75" customHeight="1" x14ac:dyDescent="0.2">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c r="AA510" s="150"/>
      <c r="AB510" s="150"/>
      <c r="AC510" s="150"/>
      <c r="AD510" s="150"/>
      <c r="AE510" s="150"/>
      <c r="AF510" s="150"/>
      <c r="AG510" s="150"/>
      <c r="AH510" s="150"/>
      <c r="AI510" s="150"/>
      <c r="AJ510" s="150"/>
      <c r="AK510" s="150"/>
      <c r="AL510" s="150"/>
      <c r="AM510" s="150"/>
      <c r="AN510" s="150"/>
      <c r="AO510" s="150"/>
      <c r="AP510" s="150"/>
      <c r="AQ510" s="150"/>
      <c r="AR510" s="150"/>
      <c r="AS510" s="150"/>
      <c r="AT510" s="150"/>
      <c r="AU510" s="150"/>
      <c r="AV510" s="150"/>
      <c r="BA510" s="150"/>
      <c r="BB510" s="151"/>
      <c r="BC510" s="151"/>
      <c r="BD510" s="152"/>
    </row>
    <row r="511" spans="5:56" ht="15.75" customHeight="1" x14ac:dyDescent="0.2">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c r="AA511" s="150"/>
      <c r="AB511" s="150"/>
      <c r="AC511" s="150"/>
      <c r="AD511" s="150"/>
      <c r="AE511" s="150"/>
      <c r="AF511" s="150"/>
      <c r="AG511" s="150"/>
      <c r="AH511" s="150"/>
      <c r="AI511" s="150"/>
      <c r="AJ511" s="150"/>
      <c r="AK511" s="150"/>
      <c r="AL511" s="150"/>
      <c r="AM511" s="150"/>
      <c r="AN511" s="150"/>
      <c r="AO511" s="150"/>
      <c r="AP511" s="150"/>
      <c r="AQ511" s="150"/>
      <c r="AR511" s="150"/>
      <c r="AS511" s="150"/>
      <c r="AT511" s="150"/>
      <c r="AU511" s="150"/>
      <c r="AV511" s="150"/>
      <c r="BA511" s="150"/>
      <c r="BB511" s="151"/>
      <c r="BC511" s="151"/>
      <c r="BD511" s="152"/>
    </row>
    <row r="512" spans="5:56" ht="15.75" customHeight="1" x14ac:dyDescent="0.2">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c r="AA512" s="150"/>
      <c r="AB512" s="150"/>
      <c r="AC512" s="150"/>
      <c r="AD512" s="150"/>
      <c r="AE512" s="150"/>
      <c r="AF512" s="150"/>
      <c r="AG512" s="150"/>
      <c r="AH512" s="150"/>
      <c r="AI512" s="150"/>
      <c r="AJ512" s="150"/>
      <c r="AK512" s="150"/>
      <c r="AL512" s="150"/>
      <c r="AM512" s="150"/>
      <c r="AN512" s="150"/>
      <c r="AO512" s="150"/>
      <c r="AP512" s="150"/>
      <c r="AQ512" s="150"/>
      <c r="AR512" s="150"/>
      <c r="AS512" s="150"/>
      <c r="AT512" s="150"/>
      <c r="AU512" s="150"/>
      <c r="AV512" s="150"/>
      <c r="BA512" s="150"/>
      <c r="BB512" s="151"/>
      <c r="BC512" s="151"/>
      <c r="BD512" s="152"/>
    </row>
    <row r="513" spans="5:56" ht="15.75" customHeight="1" x14ac:dyDescent="0.2">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c r="AA513" s="150"/>
      <c r="AB513" s="150"/>
      <c r="AC513" s="150"/>
      <c r="AD513" s="150"/>
      <c r="AE513" s="150"/>
      <c r="AF513" s="150"/>
      <c r="AG513" s="150"/>
      <c r="AH513" s="150"/>
      <c r="AI513" s="150"/>
      <c r="AJ513" s="150"/>
      <c r="AK513" s="150"/>
      <c r="AL513" s="150"/>
      <c r="AM513" s="150"/>
      <c r="AN513" s="150"/>
      <c r="AO513" s="150"/>
      <c r="AP513" s="150"/>
      <c r="AQ513" s="150"/>
      <c r="AR513" s="150"/>
      <c r="AS513" s="150"/>
      <c r="AT513" s="150"/>
      <c r="AU513" s="150"/>
      <c r="AV513" s="150"/>
      <c r="BA513" s="150"/>
      <c r="BB513" s="151"/>
      <c r="BC513" s="151"/>
      <c r="BD513" s="152"/>
    </row>
    <row r="514" spans="5:56" ht="15.75" customHeight="1" x14ac:dyDescent="0.2">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c r="AA514" s="150"/>
      <c r="AB514" s="150"/>
      <c r="AC514" s="150"/>
      <c r="AD514" s="150"/>
      <c r="AE514" s="150"/>
      <c r="AF514" s="150"/>
      <c r="AG514" s="150"/>
      <c r="AH514" s="150"/>
      <c r="AI514" s="150"/>
      <c r="AJ514" s="150"/>
      <c r="AK514" s="150"/>
      <c r="AL514" s="150"/>
      <c r="AM514" s="150"/>
      <c r="AN514" s="150"/>
      <c r="AO514" s="150"/>
      <c r="AP514" s="150"/>
      <c r="AQ514" s="150"/>
      <c r="AR514" s="150"/>
      <c r="AS514" s="150"/>
      <c r="AT514" s="150"/>
      <c r="AU514" s="150"/>
      <c r="AV514" s="150"/>
      <c r="BA514" s="150"/>
      <c r="BB514" s="151"/>
      <c r="BC514" s="151"/>
      <c r="BD514" s="152"/>
    </row>
    <row r="515" spans="5:56" ht="15.75" customHeight="1" x14ac:dyDescent="0.2">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c r="AA515" s="150"/>
      <c r="AB515" s="150"/>
      <c r="AC515" s="150"/>
      <c r="AD515" s="150"/>
      <c r="AE515" s="150"/>
      <c r="AF515" s="150"/>
      <c r="AG515" s="150"/>
      <c r="AH515" s="150"/>
      <c r="AI515" s="150"/>
      <c r="AJ515" s="150"/>
      <c r="AK515" s="150"/>
      <c r="AL515" s="150"/>
      <c r="AM515" s="150"/>
      <c r="AN515" s="150"/>
      <c r="AO515" s="150"/>
      <c r="AP515" s="150"/>
      <c r="AQ515" s="150"/>
      <c r="AR515" s="150"/>
      <c r="AS515" s="150"/>
      <c r="AT515" s="150"/>
      <c r="AU515" s="150"/>
      <c r="AV515" s="150"/>
      <c r="BA515" s="150"/>
      <c r="BB515" s="151"/>
      <c r="BC515" s="151"/>
      <c r="BD515" s="152"/>
    </row>
    <row r="516" spans="5:56" ht="15.75" customHeight="1" x14ac:dyDescent="0.2">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c r="AA516" s="150"/>
      <c r="AB516" s="150"/>
      <c r="AC516" s="150"/>
      <c r="AD516" s="150"/>
      <c r="AE516" s="150"/>
      <c r="AF516" s="150"/>
      <c r="AG516" s="150"/>
      <c r="AH516" s="150"/>
      <c r="AI516" s="150"/>
      <c r="AJ516" s="150"/>
      <c r="AK516" s="150"/>
      <c r="AL516" s="150"/>
      <c r="AM516" s="150"/>
      <c r="AN516" s="150"/>
      <c r="AO516" s="150"/>
      <c r="AP516" s="150"/>
      <c r="AQ516" s="150"/>
      <c r="AR516" s="150"/>
      <c r="AS516" s="150"/>
      <c r="AT516" s="150"/>
      <c r="AU516" s="150"/>
      <c r="AV516" s="150"/>
      <c r="BA516" s="150"/>
      <c r="BB516" s="151"/>
      <c r="BC516" s="151"/>
      <c r="BD516" s="152"/>
    </row>
    <row r="517" spans="5:56" ht="15.75" customHeight="1" x14ac:dyDescent="0.2">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c r="AA517" s="150"/>
      <c r="AB517" s="150"/>
      <c r="AC517" s="150"/>
      <c r="AD517" s="150"/>
      <c r="AE517" s="150"/>
      <c r="AF517" s="150"/>
      <c r="AG517" s="150"/>
      <c r="AH517" s="150"/>
      <c r="AI517" s="150"/>
      <c r="AJ517" s="150"/>
      <c r="AK517" s="150"/>
      <c r="AL517" s="150"/>
      <c r="AM517" s="150"/>
      <c r="AN517" s="150"/>
      <c r="AO517" s="150"/>
      <c r="AP517" s="150"/>
      <c r="AQ517" s="150"/>
      <c r="AR517" s="150"/>
      <c r="AS517" s="150"/>
      <c r="AT517" s="150"/>
      <c r="AU517" s="150"/>
      <c r="AV517" s="150"/>
      <c r="BA517" s="150"/>
      <c r="BB517" s="151"/>
      <c r="BC517" s="151"/>
      <c r="BD517" s="152"/>
    </row>
    <row r="518" spans="5:56" ht="15.75" customHeight="1" x14ac:dyDescent="0.2">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c r="AA518" s="150"/>
      <c r="AB518" s="150"/>
      <c r="AC518" s="150"/>
      <c r="AD518" s="150"/>
      <c r="AE518" s="150"/>
      <c r="AF518" s="150"/>
      <c r="AG518" s="150"/>
      <c r="AH518" s="150"/>
      <c r="AI518" s="150"/>
      <c r="AJ518" s="150"/>
      <c r="AK518" s="150"/>
      <c r="AL518" s="150"/>
      <c r="AM518" s="150"/>
      <c r="AN518" s="150"/>
      <c r="AO518" s="150"/>
      <c r="AP518" s="150"/>
      <c r="AQ518" s="150"/>
      <c r="AR518" s="150"/>
      <c r="AS518" s="150"/>
      <c r="AT518" s="150"/>
      <c r="AU518" s="150"/>
      <c r="AV518" s="150"/>
      <c r="BA518" s="150"/>
      <c r="BB518" s="151"/>
      <c r="BC518" s="151"/>
      <c r="BD518" s="152"/>
    </row>
    <row r="519" spans="5:56" ht="15.75" customHeight="1" x14ac:dyDescent="0.2">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c r="AA519" s="150"/>
      <c r="AB519" s="150"/>
      <c r="AC519" s="150"/>
      <c r="AD519" s="150"/>
      <c r="AE519" s="150"/>
      <c r="AF519" s="150"/>
      <c r="AG519" s="150"/>
      <c r="AH519" s="150"/>
      <c r="AI519" s="150"/>
      <c r="AJ519" s="150"/>
      <c r="AK519" s="150"/>
      <c r="AL519" s="150"/>
      <c r="AM519" s="150"/>
      <c r="AN519" s="150"/>
      <c r="AO519" s="150"/>
      <c r="AP519" s="150"/>
      <c r="AQ519" s="150"/>
      <c r="AR519" s="150"/>
      <c r="AS519" s="150"/>
      <c r="AT519" s="150"/>
      <c r="AU519" s="150"/>
      <c r="AV519" s="150"/>
      <c r="BA519" s="150"/>
      <c r="BB519" s="151"/>
      <c r="BC519" s="151"/>
      <c r="BD519" s="152"/>
    </row>
    <row r="520" spans="5:56" ht="15.75" customHeight="1" x14ac:dyDescent="0.2">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c r="AA520" s="150"/>
      <c r="AB520" s="150"/>
      <c r="AC520" s="150"/>
      <c r="AD520" s="150"/>
      <c r="AE520" s="150"/>
      <c r="AF520" s="150"/>
      <c r="AG520" s="150"/>
      <c r="AH520" s="150"/>
      <c r="AI520" s="150"/>
      <c r="AJ520" s="150"/>
      <c r="AK520" s="150"/>
      <c r="AL520" s="150"/>
      <c r="AM520" s="150"/>
      <c r="AN520" s="150"/>
      <c r="AO520" s="150"/>
      <c r="AP520" s="150"/>
      <c r="AQ520" s="150"/>
      <c r="AR520" s="150"/>
      <c r="AS520" s="150"/>
      <c r="AT520" s="150"/>
      <c r="AU520" s="150"/>
      <c r="AV520" s="150"/>
      <c r="BA520" s="150"/>
      <c r="BB520" s="151"/>
      <c r="BC520" s="151"/>
      <c r="BD520" s="152"/>
    </row>
    <row r="521" spans="5:56" ht="15.75" customHeight="1" x14ac:dyDescent="0.2">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c r="AA521" s="150"/>
      <c r="AB521" s="150"/>
      <c r="AC521" s="150"/>
      <c r="AD521" s="150"/>
      <c r="AE521" s="150"/>
      <c r="AF521" s="150"/>
      <c r="AG521" s="150"/>
      <c r="AH521" s="150"/>
      <c r="AI521" s="150"/>
      <c r="AJ521" s="150"/>
      <c r="AK521" s="150"/>
      <c r="AL521" s="150"/>
      <c r="AM521" s="150"/>
      <c r="AN521" s="150"/>
      <c r="AO521" s="150"/>
      <c r="AP521" s="150"/>
      <c r="AQ521" s="150"/>
      <c r="AR521" s="150"/>
      <c r="AS521" s="150"/>
      <c r="AT521" s="150"/>
      <c r="AU521" s="150"/>
      <c r="AV521" s="150"/>
      <c r="BA521" s="150"/>
      <c r="BB521" s="151"/>
      <c r="BC521" s="151"/>
      <c r="BD521" s="152"/>
    </row>
    <row r="522" spans="5:56" ht="15.75" customHeight="1" x14ac:dyDescent="0.2">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c r="AA522" s="150"/>
      <c r="AB522" s="150"/>
      <c r="AC522" s="150"/>
      <c r="AD522" s="150"/>
      <c r="AE522" s="150"/>
      <c r="AF522" s="150"/>
      <c r="AG522" s="150"/>
      <c r="AH522" s="150"/>
      <c r="AI522" s="150"/>
      <c r="AJ522" s="150"/>
      <c r="AK522" s="150"/>
      <c r="AL522" s="150"/>
      <c r="AM522" s="150"/>
      <c r="AN522" s="150"/>
      <c r="AO522" s="150"/>
      <c r="AP522" s="150"/>
      <c r="AQ522" s="150"/>
      <c r="AR522" s="150"/>
      <c r="AS522" s="150"/>
      <c r="AT522" s="150"/>
      <c r="AU522" s="150"/>
      <c r="AV522" s="150"/>
      <c r="BA522" s="150"/>
      <c r="BB522" s="151"/>
      <c r="BC522" s="151"/>
      <c r="BD522" s="152"/>
    </row>
    <row r="523" spans="5:56" ht="15.75" customHeight="1" x14ac:dyDescent="0.2">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c r="AA523" s="150"/>
      <c r="AB523" s="150"/>
      <c r="AC523" s="150"/>
      <c r="AD523" s="150"/>
      <c r="AE523" s="150"/>
      <c r="AF523" s="150"/>
      <c r="AG523" s="150"/>
      <c r="AH523" s="150"/>
      <c r="AI523" s="150"/>
      <c r="AJ523" s="150"/>
      <c r="AK523" s="150"/>
      <c r="AL523" s="150"/>
      <c r="AM523" s="150"/>
      <c r="AN523" s="150"/>
      <c r="AO523" s="150"/>
      <c r="AP523" s="150"/>
      <c r="AQ523" s="150"/>
      <c r="AR523" s="150"/>
      <c r="AS523" s="150"/>
      <c r="AT523" s="150"/>
      <c r="AU523" s="150"/>
      <c r="AV523" s="150"/>
      <c r="BA523" s="150"/>
      <c r="BB523" s="151"/>
      <c r="BC523" s="151"/>
      <c r="BD523" s="152"/>
    </row>
    <row r="524" spans="5:56" ht="15.75" customHeight="1" x14ac:dyDescent="0.2">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c r="AA524" s="150"/>
      <c r="AB524" s="150"/>
      <c r="AC524" s="150"/>
      <c r="AD524" s="150"/>
      <c r="AE524" s="150"/>
      <c r="AF524" s="150"/>
      <c r="AG524" s="150"/>
      <c r="AH524" s="150"/>
      <c r="AI524" s="150"/>
      <c r="AJ524" s="150"/>
      <c r="AK524" s="150"/>
      <c r="AL524" s="150"/>
      <c r="AM524" s="150"/>
      <c r="AN524" s="150"/>
      <c r="AO524" s="150"/>
      <c r="AP524" s="150"/>
      <c r="AQ524" s="150"/>
      <c r="AR524" s="150"/>
      <c r="AS524" s="150"/>
      <c r="AT524" s="150"/>
      <c r="AU524" s="150"/>
      <c r="AV524" s="150"/>
      <c r="BA524" s="150"/>
      <c r="BB524" s="151"/>
      <c r="BC524" s="151"/>
      <c r="BD524" s="152"/>
    </row>
    <row r="525" spans="5:56" ht="15.75" customHeight="1" x14ac:dyDescent="0.2">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c r="AA525" s="150"/>
      <c r="AB525" s="150"/>
      <c r="AC525" s="150"/>
      <c r="AD525" s="150"/>
      <c r="AE525" s="150"/>
      <c r="AF525" s="150"/>
      <c r="AG525" s="150"/>
      <c r="AH525" s="150"/>
      <c r="AI525" s="150"/>
      <c r="AJ525" s="150"/>
      <c r="AK525" s="150"/>
      <c r="AL525" s="150"/>
      <c r="AM525" s="150"/>
      <c r="AN525" s="150"/>
      <c r="AO525" s="150"/>
      <c r="AP525" s="150"/>
      <c r="AQ525" s="150"/>
      <c r="AR525" s="150"/>
      <c r="AS525" s="150"/>
      <c r="AT525" s="150"/>
      <c r="AU525" s="150"/>
      <c r="AV525" s="150"/>
      <c r="BA525" s="150"/>
      <c r="BB525" s="151"/>
      <c r="BC525" s="151"/>
      <c r="BD525" s="152"/>
    </row>
    <row r="526" spans="5:56" ht="15.75" customHeight="1" x14ac:dyDescent="0.2">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c r="AA526" s="150"/>
      <c r="AB526" s="150"/>
      <c r="AC526" s="150"/>
      <c r="AD526" s="150"/>
      <c r="AE526" s="150"/>
      <c r="AF526" s="150"/>
      <c r="AG526" s="150"/>
      <c r="AH526" s="150"/>
      <c r="AI526" s="150"/>
      <c r="AJ526" s="150"/>
      <c r="AK526" s="150"/>
      <c r="AL526" s="150"/>
      <c r="AM526" s="150"/>
      <c r="AN526" s="150"/>
      <c r="AO526" s="150"/>
      <c r="AP526" s="150"/>
      <c r="AQ526" s="150"/>
      <c r="AR526" s="150"/>
      <c r="AS526" s="150"/>
      <c r="AT526" s="150"/>
      <c r="AU526" s="150"/>
      <c r="AV526" s="150"/>
      <c r="BA526" s="150"/>
      <c r="BB526" s="151"/>
      <c r="BC526" s="151"/>
      <c r="BD526" s="152"/>
    </row>
    <row r="527" spans="5:56" ht="15.75" customHeight="1" x14ac:dyDescent="0.2">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c r="AA527" s="150"/>
      <c r="AB527" s="150"/>
      <c r="AC527" s="150"/>
      <c r="AD527" s="150"/>
      <c r="AE527" s="150"/>
      <c r="AF527" s="150"/>
      <c r="AG527" s="150"/>
      <c r="AH527" s="150"/>
      <c r="AI527" s="150"/>
      <c r="AJ527" s="150"/>
      <c r="AK527" s="150"/>
      <c r="AL527" s="150"/>
      <c r="AM527" s="150"/>
      <c r="AN527" s="150"/>
      <c r="AO527" s="150"/>
      <c r="AP527" s="150"/>
      <c r="AQ527" s="150"/>
      <c r="AR527" s="150"/>
      <c r="AS527" s="150"/>
      <c r="AT527" s="150"/>
      <c r="AU527" s="150"/>
      <c r="AV527" s="150"/>
      <c r="BA527" s="150"/>
      <c r="BB527" s="151"/>
      <c r="BC527" s="151"/>
      <c r="BD527" s="152"/>
    </row>
    <row r="528" spans="5:56" ht="15.75" customHeight="1" x14ac:dyDescent="0.2">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c r="AA528" s="150"/>
      <c r="AB528" s="150"/>
      <c r="AC528" s="150"/>
      <c r="AD528" s="150"/>
      <c r="AE528" s="150"/>
      <c r="AF528" s="150"/>
      <c r="AG528" s="150"/>
      <c r="AH528" s="150"/>
      <c r="AI528" s="150"/>
      <c r="AJ528" s="150"/>
      <c r="AK528" s="150"/>
      <c r="AL528" s="150"/>
      <c r="AM528" s="150"/>
      <c r="AN528" s="150"/>
      <c r="AO528" s="150"/>
      <c r="AP528" s="150"/>
      <c r="AQ528" s="150"/>
      <c r="AR528" s="150"/>
      <c r="AS528" s="150"/>
      <c r="AT528" s="150"/>
      <c r="AU528" s="150"/>
      <c r="AV528" s="150"/>
      <c r="BA528" s="150"/>
      <c r="BB528" s="151"/>
      <c r="BC528" s="151"/>
      <c r="BD528" s="152"/>
    </row>
    <row r="529" spans="5:56" ht="15.75" customHeight="1" x14ac:dyDescent="0.2">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c r="AA529" s="150"/>
      <c r="AB529" s="150"/>
      <c r="AC529" s="150"/>
      <c r="AD529" s="150"/>
      <c r="AE529" s="150"/>
      <c r="AF529" s="150"/>
      <c r="AG529" s="150"/>
      <c r="AH529" s="150"/>
      <c r="AI529" s="150"/>
      <c r="AJ529" s="150"/>
      <c r="AK529" s="150"/>
      <c r="AL529" s="150"/>
      <c r="AM529" s="150"/>
      <c r="AN529" s="150"/>
      <c r="AO529" s="150"/>
      <c r="AP529" s="150"/>
      <c r="AQ529" s="150"/>
      <c r="AR529" s="150"/>
      <c r="AS529" s="150"/>
      <c r="AT529" s="150"/>
      <c r="AU529" s="150"/>
      <c r="AV529" s="150"/>
      <c r="BA529" s="150"/>
      <c r="BB529" s="151"/>
      <c r="BC529" s="151"/>
      <c r="BD529" s="152"/>
    </row>
    <row r="530" spans="5:56" ht="15.75" customHeight="1" x14ac:dyDescent="0.2">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c r="AA530" s="150"/>
      <c r="AB530" s="150"/>
      <c r="AC530" s="150"/>
      <c r="AD530" s="150"/>
      <c r="AE530" s="150"/>
      <c r="AF530" s="150"/>
      <c r="AG530" s="150"/>
      <c r="AH530" s="150"/>
      <c r="AI530" s="150"/>
      <c r="AJ530" s="150"/>
      <c r="AK530" s="150"/>
      <c r="AL530" s="150"/>
      <c r="AM530" s="150"/>
      <c r="AN530" s="150"/>
      <c r="AO530" s="150"/>
      <c r="AP530" s="150"/>
      <c r="AQ530" s="150"/>
      <c r="AR530" s="150"/>
      <c r="AS530" s="150"/>
      <c r="AT530" s="150"/>
      <c r="AU530" s="150"/>
      <c r="AV530" s="150"/>
      <c r="BA530" s="150"/>
      <c r="BB530" s="151"/>
      <c r="BC530" s="151"/>
      <c r="BD530" s="152"/>
    </row>
    <row r="531" spans="5:56" ht="15.75" customHeight="1" x14ac:dyDescent="0.2">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c r="AA531" s="150"/>
      <c r="AB531" s="150"/>
      <c r="AC531" s="150"/>
      <c r="AD531" s="150"/>
      <c r="AE531" s="150"/>
      <c r="AF531" s="150"/>
      <c r="AG531" s="150"/>
      <c r="AH531" s="150"/>
      <c r="AI531" s="150"/>
      <c r="AJ531" s="150"/>
      <c r="AK531" s="150"/>
      <c r="AL531" s="150"/>
      <c r="AM531" s="150"/>
      <c r="AN531" s="150"/>
      <c r="AO531" s="150"/>
      <c r="AP531" s="150"/>
      <c r="AQ531" s="150"/>
      <c r="AR531" s="150"/>
      <c r="AS531" s="150"/>
      <c r="AT531" s="150"/>
      <c r="AU531" s="150"/>
      <c r="AV531" s="150"/>
      <c r="BA531" s="150"/>
      <c r="BB531" s="151"/>
      <c r="BC531" s="151"/>
      <c r="BD531" s="152"/>
    </row>
    <row r="532" spans="5:56" ht="15.75" customHeight="1" x14ac:dyDescent="0.2">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c r="AA532" s="150"/>
      <c r="AB532" s="150"/>
      <c r="AC532" s="150"/>
      <c r="AD532" s="150"/>
      <c r="AE532" s="150"/>
      <c r="AF532" s="150"/>
      <c r="AG532" s="150"/>
      <c r="AH532" s="150"/>
      <c r="AI532" s="150"/>
      <c r="AJ532" s="150"/>
      <c r="AK532" s="150"/>
      <c r="AL532" s="150"/>
      <c r="AM532" s="150"/>
      <c r="AN532" s="150"/>
      <c r="AO532" s="150"/>
      <c r="AP532" s="150"/>
      <c r="AQ532" s="150"/>
      <c r="AR532" s="150"/>
      <c r="AS532" s="150"/>
      <c r="AT532" s="150"/>
      <c r="AU532" s="150"/>
      <c r="AV532" s="150"/>
      <c r="BA532" s="150"/>
      <c r="BB532" s="151"/>
      <c r="BC532" s="151"/>
      <c r="BD532" s="152"/>
    </row>
    <row r="533" spans="5:56" ht="15.75" customHeight="1" x14ac:dyDescent="0.2">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c r="AA533" s="150"/>
      <c r="AB533" s="150"/>
      <c r="AC533" s="150"/>
      <c r="AD533" s="150"/>
      <c r="AE533" s="150"/>
      <c r="AF533" s="150"/>
      <c r="AG533" s="150"/>
      <c r="AH533" s="150"/>
      <c r="AI533" s="150"/>
      <c r="AJ533" s="150"/>
      <c r="AK533" s="150"/>
      <c r="AL533" s="150"/>
      <c r="AM533" s="150"/>
      <c r="AN533" s="150"/>
      <c r="AO533" s="150"/>
      <c r="AP533" s="150"/>
      <c r="AQ533" s="150"/>
      <c r="AR533" s="150"/>
      <c r="AS533" s="150"/>
      <c r="AT533" s="150"/>
      <c r="AU533" s="150"/>
      <c r="AV533" s="150"/>
      <c r="BA533" s="150"/>
      <c r="BB533" s="151"/>
      <c r="BC533" s="151"/>
      <c r="BD533" s="152"/>
    </row>
    <row r="534" spans="5:56" ht="15.75" customHeight="1" x14ac:dyDescent="0.2">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c r="AA534" s="150"/>
      <c r="AB534" s="150"/>
      <c r="AC534" s="150"/>
      <c r="AD534" s="150"/>
      <c r="AE534" s="150"/>
      <c r="AF534" s="150"/>
      <c r="AG534" s="150"/>
      <c r="AH534" s="150"/>
      <c r="AI534" s="150"/>
      <c r="AJ534" s="150"/>
      <c r="AK534" s="150"/>
      <c r="AL534" s="150"/>
      <c r="AM534" s="150"/>
      <c r="AN534" s="150"/>
      <c r="AO534" s="150"/>
      <c r="AP534" s="150"/>
      <c r="AQ534" s="150"/>
      <c r="AR534" s="150"/>
      <c r="AS534" s="150"/>
      <c r="AT534" s="150"/>
      <c r="AU534" s="150"/>
      <c r="AV534" s="150"/>
      <c r="BA534" s="150"/>
      <c r="BB534" s="151"/>
      <c r="BC534" s="151"/>
      <c r="BD534" s="152"/>
    </row>
    <row r="535" spans="5:56" ht="15.75" customHeight="1" x14ac:dyDescent="0.2">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c r="AA535" s="150"/>
      <c r="AB535" s="150"/>
      <c r="AC535" s="150"/>
      <c r="AD535" s="150"/>
      <c r="AE535" s="150"/>
      <c r="AF535" s="150"/>
      <c r="AG535" s="150"/>
      <c r="AH535" s="150"/>
      <c r="AI535" s="150"/>
      <c r="AJ535" s="150"/>
      <c r="AK535" s="150"/>
      <c r="AL535" s="150"/>
      <c r="AM535" s="150"/>
      <c r="AN535" s="150"/>
      <c r="AO535" s="150"/>
      <c r="AP535" s="150"/>
      <c r="AQ535" s="150"/>
      <c r="AR535" s="150"/>
      <c r="AS535" s="150"/>
      <c r="AT535" s="150"/>
      <c r="AU535" s="150"/>
      <c r="AV535" s="150"/>
      <c r="BA535" s="150"/>
      <c r="BB535" s="151"/>
      <c r="BC535" s="151"/>
      <c r="BD535" s="152"/>
    </row>
    <row r="536" spans="5:56" ht="15.75" customHeight="1" x14ac:dyDescent="0.2">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c r="AA536" s="150"/>
      <c r="AB536" s="150"/>
      <c r="AC536" s="150"/>
      <c r="AD536" s="150"/>
      <c r="AE536" s="150"/>
      <c r="AF536" s="150"/>
      <c r="AG536" s="150"/>
      <c r="AH536" s="150"/>
      <c r="AI536" s="150"/>
      <c r="AJ536" s="150"/>
      <c r="AK536" s="150"/>
      <c r="AL536" s="150"/>
      <c r="AM536" s="150"/>
      <c r="AN536" s="150"/>
      <c r="AO536" s="150"/>
      <c r="AP536" s="150"/>
      <c r="AQ536" s="150"/>
      <c r="AR536" s="150"/>
      <c r="AS536" s="150"/>
      <c r="AT536" s="150"/>
      <c r="AU536" s="150"/>
      <c r="AV536" s="150"/>
      <c r="BA536" s="150"/>
      <c r="BB536" s="151"/>
      <c r="BC536" s="151"/>
      <c r="BD536" s="152"/>
    </row>
    <row r="537" spans="5:56" ht="15.75" customHeight="1" x14ac:dyDescent="0.2">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c r="AA537" s="150"/>
      <c r="AB537" s="150"/>
      <c r="AC537" s="150"/>
      <c r="AD537" s="150"/>
      <c r="AE537" s="150"/>
      <c r="AF537" s="150"/>
      <c r="AG537" s="150"/>
      <c r="AH537" s="150"/>
      <c r="AI537" s="150"/>
      <c r="AJ537" s="150"/>
      <c r="AK537" s="150"/>
      <c r="AL537" s="150"/>
      <c r="AM537" s="150"/>
      <c r="AN537" s="150"/>
      <c r="AO537" s="150"/>
      <c r="AP537" s="150"/>
      <c r="AQ537" s="150"/>
      <c r="AR537" s="150"/>
      <c r="AS537" s="150"/>
      <c r="AT537" s="150"/>
      <c r="AU537" s="150"/>
      <c r="AV537" s="150"/>
      <c r="BA537" s="150"/>
      <c r="BB537" s="151"/>
      <c r="BC537" s="151"/>
      <c r="BD537" s="152"/>
    </row>
    <row r="538" spans="5:56" ht="15.75" customHeight="1" x14ac:dyDescent="0.2">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c r="AA538" s="150"/>
      <c r="AB538" s="150"/>
      <c r="AC538" s="150"/>
      <c r="AD538" s="150"/>
      <c r="AE538" s="150"/>
      <c r="AF538" s="150"/>
      <c r="AG538" s="150"/>
      <c r="AH538" s="150"/>
      <c r="AI538" s="150"/>
      <c r="AJ538" s="150"/>
      <c r="AK538" s="150"/>
      <c r="AL538" s="150"/>
      <c r="AM538" s="150"/>
      <c r="AN538" s="150"/>
      <c r="AO538" s="150"/>
      <c r="AP538" s="150"/>
      <c r="AQ538" s="150"/>
      <c r="AR538" s="150"/>
      <c r="AS538" s="150"/>
      <c r="AT538" s="150"/>
      <c r="AU538" s="150"/>
      <c r="AV538" s="150"/>
      <c r="BA538" s="150"/>
      <c r="BB538" s="151"/>
      <c r="BC538" s="151"/>
      <c r="BD538" s="152"/>
    </row>
    <row r="539" spans="5:56" ht="15.75" customHeight="1" x14ac:dyDescent="0.2">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c r="AA539" s="150"/>
      <c r="AB539" s="150"/>
      <c r="AC539" s="150"/>
      <c r="AD539" s="150"/>
      <c r="AE539" s="150"/>
      <c r="AF539" s="150"/>
      <c r="AG539" s="150"/>
      <c r="AH539" s="150"/>
      <c r="AI539" s="150"/>
      <c r="AJ539" s="150"/>
      <c r="AK539" s="150"/>
      <c r="AL539" s="150"/>
      <c r="AM539" s="150"/>
      <c r="AN539" s="150"/>
      <c r="AO539" s="150"/>
      <c r="AP539" s="150"/>
      <c r="AQ539" s="150"/>
      <c r="AR539" s="150"/>
      <c r="AS539" s="150"/>
      <c r="AT539" s="150"/>
      <c r="AU539" s="150"/>
      <c r="AV539" s="150"/>
      <c r="BA539" s="150"/>
      <c r="BB539" s="151"/>
      <c r="BC539" s="151"/>
      <c r="BD539" s="152"/>
    </row>
    <row r="540" spans="5:56" ht="15.75" customHeight="1" x14ac:dyDescent="0.2">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c r="AA540" s="150"/>
      <c r="AB540" s="150"/>
      <c r="AC540" s="150"/>
      <c r="AD540" s="150"/>
      <c r="AE540" s="150"/>
      <c r="AF540" s="150"/>
      <c r="AG540" s="150"/>
      <c r="AH540" s="150"/>
      <c r="AI540" s="150"/>
      <c r="AJ540" s="150"/>
      <c r="AK540" s="150"/>
      <c r="AL540" s="150"/>
      <c r="AM540" s="150"/>
      <c r="AN540" s="150"/>
      <c r="AO540" s="150"/>
      <c r="AP540" s="150"/>
      <c r="AQ540" s="150"/>
      <c r="AR540" s="150"/>
      <c r="AS540" s="150"/>
      <c r="AT540" s="150"/>
      <c r="AU540" s="150"/>
      <c r="AV540" s="150"/>
      <c r="BA540" s="150"/>
      <c r="BB540" s="151"/>
      <c r="BC540" s="151"/>
      <c r="BD540" s="152"/>
    </row>
    <row r="541" spans="5:56" ht="15.75" customHeight="1" x14ac:dyDescent="0.2">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c r="AA541" s="150"/>
      <c r="AB541" s="150"/>
      <c r="AC541" s="150"/>
      <c r="AD541" s="150"/>
      <c r="AE541" s="150"/>
      <c r="AF541" s="150"/>
      <c r="AG541" s="150"/>
      <c r="AH541" s="150"/>
      <c r="AI541" s="150"/>
      <c r="AJ541" s="150"/>
      <c r="AK541" s="150"/>
      <c r="AL541" s="150"/>
      <c r="AM541" s="150"/>
      <c r="AN541" s="150"/>
      <c r="AO541" s="150"/>
      <c r="AP541" s="150"/>
      <c r="AQ541" s="150"/>
      <c r="AR541" s="150"/>
      <c r="AS541" s="150"/>
      <c r="AT541" s="150"/>
      <c r="AU541" s="150"/>
      <c r="AV541" s="150"/>
      <c r="BA541" s="150"/>
      <c r="BB541" s="151"/>
      <c r="BC541" s="151"/>
      <c r="BD541" s="152"/>
    </row>
    <row r="542" spans="5:56" ht="15.75" customHeight="1" x14ac:dyDescent="0.2">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c r="AA542" s="150"/>
      <c r="AB542" s="150"/>
      <c r="AC542" s="150"/>
      <c r="AD542" s="150"/>
      <c r="AE542" s="150"/>
      <c r="AF542" s="150"/>
      <c r="AG542" s="150"/>
      <c r="AH542" s="150"/>
      <c r="AI542" s="150"/>
      <c r="AJ542" s="150"/>
      <c r="AK542" s="150"/>
      <c r="AL542" s="150"/>
      <c r="AM542" s="150"/>
      <c r="AN542" s="150"/>
      <c r="AO542" s="150"/>
      <c r="AP542" s="150"/>
      <c r="AQ542" s="150"/>
      <c r="AR542" s="150"/>
      <c r="AS542" s="150"/>
      <c r="AT542" s="150"/>
      <c r="AU542" s="150"/>
      <c r="AV542" s="150"/>
      <c r="BA542" s="150"/>
      <c r="BB542" s="151"/>
      <c r="BC542" s="151"/>
      <c r="BD542" s="152"/>
    </row>
    <row r="543" spans="5:56" ht="15.75" customHeight="1" x14ac:dyDescent="0.2">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c r="AA543" s="150"/>
      <c r="AB543" s="150"/>
      <c r="AC543" s="150"/>
      <c r="AD543" s="150"/>
      <c r="AE543" s="150"/>
      <c r="AF543" s="150"/>
      <c r="AG543" s="150"/>
      <c r="AH543" s="150"/>
      <c r="AI543" s="150"/>
      <c r="AJ543" s="150"/>
      <c r="AK543" s="150"/>
      <c r="AL543" s="150"/>
      <c r="AM543" s="150"/>
      <c r="AN543" s="150"/>
      <c r="AO543" s="150"/>
      <c r="AP543" s="150"/>
      <c r="AQ543" s="150"/>
      <c r="AR543" s="150"/>
      <c r="AS543" s="150"/>
      <c r="AT543" s="150"/>
      <c r="AU543" s="150"/>
      <c r="AV543" s="150"/>
      <c r="BA543" s="150"/>
      <c r="BB543" s="151"/>
      <c r="BC543" s="151"/>
      <c r="BD543" s="152"/>
    </row>
    <row r="544" spans="5:56" ht="15.75" customHeight="1" x14ac:dyDescent="0.2">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c r="AA544" s="150"/>
      <c r="AB544" s="150"/>
      <c r="AC544" s="150"/>
      <c r="AD544" s="150"/>
      <c r="AE544" s="150"/>
      <c r="AF544" s="150"/>
      <c r="AG544" s="150"/>
      <c r="AH544" s="150"/>
      <c r="AI544" s="150"/>
      <c r="AJ544" s="150"/>
      <c r="AK544" s="150"/>
      <c r="AL544" s="150"/>
      <c r="AM544" s="150"/>
      <c r="AN544" s="150"/>
      <c r="AO544" s="150"/>
      <c r="AP544" s="150"/>
      <c r="AQ544" s="150"/>
      <c r="AR544" s="150"/>
      <c r="AS544" s="150"/>
      <c r="AT544" s="150"/>
      <c r="AU544" s="150"/>
      <c r="AV544" s="150"/>
      <c r="BA544" s="150"/>
      <c r="BB544" s="151"/>
      <c r="BC544" s="151"/>
      <c r="BD544" s="152"/>
    </row>
    <row r="545" spans="5:56" ht="15.75" customHeight="1" x14ac:dyDescent="0.2">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c r="AA545" s="150"/>
      <c r="AB545" s="150"/>
      <c r="AC545" s="150"/>
      <c r="AD545" s="150"/>
      <c r="AE545" s="150"/>
      <c r="AF545" s="150"/>
      <c r="AG545" s="150"/>
      <c r="AH545" s="150"/>
      <c r="AI545" s="150"/>
      <c r="AJ545" s="150"/>
      <c r="AK545" s="150"/>
      <c r="AL545" s="150"/>
      <c r="AM545" s="150"/>
      <c r="AN545" s="150"/>
      <c r="AO545" s="150"/>
      <c r="AP545" s="150"/>
      <c r="AQ545" s="150"/>
      <c r="AR545" s="150"/>
      <c r="AS545" s="150"/>
      <c r="AT545" s="150"/>
      <c r="AU545" s="150"/>
      <c r="AV545" s="150"/>
      <c r="BA545" s="150"/>
      <c r="BB545" s="151"/>
      <c r="BC545" s="151"/>
      <c r="BD545" s="152"/>
    </row>
    <row r="546" spans="5:56" ht="15.75" customHeight="1" x14ac:dyDescent="0.2">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c r="AA546" s="150"/>
      <c r="AB546" s="150"/>
      <c r="AC546" s="150"/>
      <c r="AD546" s="150"/>
      <c r="AE546" s="150"/>
      <c r="AF546" s="150"/>
      <c r="AG546" s="150"/>
      <c r="AH546" s="150"/>
      <c r="AI546" s="150"/>
      <c r="AJ546" s="150"/>
      <c r="AK546" s="150"/>
      <c r="AL546" s="150"/>
      <c r="AM546" s="150"/>
      <c r="AN546" s="150"/>
      <c r="AO546" s="150"/>
      <c r="AP546" s="150"/>
      <c r="AQ546" s="150"/>
      <c r="AR546" s="150"/>
      <c r="AS546" s="150"/>
      <c r="AT546" s="150"/>
      <c r="AU546" s="150"/>
      <c r="AV546" s="150"/>
      <c r="BA546" s="150"/>
      <c r="BB546" s="151"/>
      <c r="BC546" s="151"/>
      <c r="BD546" s="152"/>
    </row>
    <row r="547" spans="5:56" ht="15.75" customHeight="1" x14ac:dyDescent="0.2">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c r="AA547" s="150"/>
      <c r="AB547" s="150"/>
      <c r="AC547" s="150"/>
      <c r="AD547" s="150"/>
      <c r="AE547" s="150"/>
      <c r="AF547" s="150"/>
      <c r="AG547" s="150"/>
      <c r="AH547" s="150"/>
      <c r="AI547" s="150"/>
      <c r="AJ547" s="150"/>
      <c r="AK547" s="150"/>
      <c r="AL547" s="150"/>
      <c r="AM547" s="150"/>
      <c r="AN547" s="150"/>
      <c r="AO547" s="150"/>
      <c r="AP547" s="150"/>
      <c r="AQ547" s="150"/>
      <c r="AR547" s="150"/>
      <c r="AS547" s="150"/>
      <c r="AT547" s="150"/>
      <c r="AU547" s="150"/>
      <c r="AV547" s="150"/>
      <c r="BA547" s="150"/>
      <c r="BB547" s="151"/>
      <c r="BC547" s="151"/>
      <c r="BD547" s="152"/>
    </row>
    <row r="548" spans="5:56" ht="15.75" customHeight="1" x14ac:dyDescent="0.2">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c r="AA548" s="150"/>
      <c r="AB548" s="150"/>
      <c r="AC548" s="150"/>
      <c r="AD548" s="150"/>
      <c r="AE548" s="150"/>
      <c r="AF548" s="150"/>
      <c r="AG548" s="150"/>
      <c r="AH548" s="150"/>
      <c r="AI548" s="150"/>
      <c r="AJ548" s="150"/>
      <c r="AK548" s="150"/>
      <c r="AL548" s="150"/>
      <c r="AM548" s="150"/>
      <c r="AN548" s="150"/>
      <c r="AO548" s="150"/>
      <c r="AP548" s="150"/>
      <c r="AQ548" s="150"/>
      <c r="AR548" s="150"/>
      <c r="AS548" s="150"/>
      <c r="AT548" s="150"/>
      <c r="AU548" s="150"/>
      <c r="AV548" s="150"/>
      <c r="BA548" s="150"/>
      <c r="BB548" s="151"/>
      <c r="BC548" s="151"/>
      <c r="BD548" s="152"/>
    </row>
    <row r="549" spans="5:56" ht="15.75" customHeight="1" x14ac:dyDescent="0.2">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c r="AA549" s="150"/>
      <c r="AB549" s="150"/>
      <c r="AC549" s="150"/>
      <c r="AD549" s="150"/>
      <c r="AE549" s="150"/>
      <c r="AF549" s="150"/>
      <c r="AG549" s="150"/>
      <c r="AH549" s="150"/>
      <c r="AI549" s="150"/>
      <c r="AJ549" s="150"/>
      <c r="AK549" s="150"/>
      <c r="AL549" s="150"/>
      <c r="AM549" s="150"/>
      <c r="AN549" s="150"/>
      <c r="AO549" s="150"/>
      <c r="AP549" s="150"/>
      <c r="AQ549" s="150"/>
      <c r="AR549" s="150"/>
      <c r="AS549" s="150"/>
      <c r="AT549" s="150"/>
      <c r="AU549" s="150"/>
      <c r="AV549" s="150"/>
      <c r="BA549" s="150"/>
      <c r="BB549" s="151"/>
      <c r="BC549" s="151"/>
      <c r="BD549" s="152"/>
    </row>
    <row r="550" spans="5:56" ht="15.75" customHeight="1" x14ac:dyDescent="0.2">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c r="AA550" s="150"/>
      <c r="AB550" s="150"/>
      <c r="AC550" s="150"/>
      <c r="AD550" s="150"/>
      <c r="AE550" s="150"/>
      <c r="AF550" s="150"/>
      <c r="AG550" s="150"/>
      <c r="AH550" s="150"/>
      <c r="AI550" s="150"/>
      <c r="AJ550" s="150"/>
      <c r="AK550" s="150"/>
      <c r="AL550" s="150"/>
      <c r="AM550" s="150"/>
      <c r="AN550" s="150"/>
      <c r="AO550" s="150"/>
      <c r="AP550" s="150"/>
      <c r="AQ550" s="150"/>
      <c r="AR550" s="150"/>
      <c r="AS550" s="150"/>
      <c r="AT550" s="150"/>
      <c r="AU550" s="150"/>
      <c r="AV550" s="150"/>
      <c r="BA550" s="150"/>
      <c r="BB550" s="151"/>
      <c r="BC550" s="151"/>
      <c r="BD550" s="152"/>
    </row>
    <row r="551" spans="5:56" ht="15.75" customHeight="1" x14ac:dyDescent="0.2">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c r="AA551" s="150"/>
      <c r="AB551" s="150"/>
      <c r="AC551" s="150"/>
      <c r="AD551" s="150"/>
      <c r="AE551" s="150"/>
      <c r="AF551" s="150"/>
      <c r="AG551" s="150"/>
      <c r="AH551" s="150"/>
      <c r="AI551" s="150"/>
      <c r="AJ551" s="150"/>
      <c r="AK551" s="150"/>
      <c r="AL551" s="150"/>
      <c r="AM551" s="150"/>
      <c r="AN551" s="150"/>
      <c r="AO551" s="150"/>
      <c r="AP551" s="150"/>
      <c r="AQ551" s="150"/>
      <c r="AR551" s="150"/>
      <c r="AS551" s="150"/>
      <c r="AT551" s="150"/>
      <c r="AU551" s="150"/>
      <c r="AV551" s="150"/>
      <c r="BA551" s="150"/>
      <c r="BB551" s="151"/>
      <c r="BC551" s="151"/>
      <c r="BD551" s="152"/>
    </row>
    <row r="552" spans="5:56" ht="15.75" customHeight="1" x14ac:dyDescent="0.2">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c r="AA552" s="150"/>
      <c r="AB552" s="150"/>
      <c r="AC552" s="150"/>
      <c r="AD552" s="150"/>
      <c r="AE552" s="150"/>
      <c r="AF552" s="150"/>
      <c r="AG552" s="150"/>
      <c r="AH552" s="150"/>
      <c r="AI552" s="150"/>
      <c r="AJ552" s="150"/>
      <c r="AK552" s="150"/>
      <c r="AL552" s="150"/>
      <c r="AM552" s="150"/>
      <c r="AN552" s="150"/>
      <c r="AO552" s="150"/>
      <c r="AP552" s="150"/>
      <c r="AQ552" s="150"/>
      <c r="AR552" s="150"/>
      <c r="AS552" s="150"/>
      <c r="AT552" s="150"/>
      <c r="AU552" s="150"/>
      <c r="AV552" s="150"/>
      <c r="BA552" s="150"/>
      <c r="BB552" s="151"/>
      <c r="BC552" s="151"/>
      <c r="BD552" s="152"/>
    </row>
    <row r="553" spans="5:56" ht="15.75" customHeight="1" x14ac:dyDescent="0.2">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c r="AA553" s="150"/>
      <c r="AB553" s="150"/>
      <c r="AC553" s="150"/>
      <c r="AD553" s="150"/>
      <c r="AE553" s="150"/>
      <c r="AF553" s="150"/>
      <c r="AG553" s="150"/>
      <c r="AH553" s="150"/>
      <c r="AI553" s="150"/>
      <c r="AJ553" s="150"/>
      <c r="AK553" s="150"/>
      <c r="AL553" s="150"/>
      <c r="AM553" s="150"/>
      <c r="AN553" s="150"/>
      <c r="AO553" s="150"/>
      <c r="AP553" s="150"/>
      <c r="AQ553" s="150"/>
      <c r="AR553" s="150"/>
      <c r="AS553" s="150"/>
      <c r="AT553" s="150"/>
      <c r="AU553" s="150"/>
      <c r="AV553" s="150"/>
      <c r="BA553" s="150"/>
      <c r="BB553" s="151"/>
      <c r="BC553" s="151"/>
      <c r="BD553" s="152"/>
    </row>
    <row r="554" spans="5:56" ht="15.75" customHeight="1" x14ac:dyDescent="0.2">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c r="AA554" s="150"/>
      <c r="AB554" s="150"/>
      <c r="AC554" s="150"/>
      <c r="AD554" s="150"/>
      <c r="AE554" s="150"/>
      <c r="AF554" s="150"/>
      <c r="AG554" s="150"/>
      <c r="AH554" s="150"/>
      <c r="AI554" s="150"/>
      <c r="AJ554" s="150"/>
      <c r="AK554" s="150"/>
      <c r="AL554" s="150"/>
      <c r="AM554" s="150"/>
      <c r="AN554" s="150"/>
      <c r="AO554" s="150"/>
      <c r="AP554" s="150"/>
      <c r="AQ554" s="150"/>
      <c r="AR554" s="150"/>
      <c r="AS554" s="150"/>
      <c r="AT554" s="150"/>
      <c r="AU554" s="150"/>
      <c r="AV554" s="150"/>
      <c r="BA554" s="150"/>
      <c r="BB554" s="151"/>
      <c r="BC554" s="151"/>
      <c r="BD554" s="152"/>
    </row>
    <row r="555" spans="5:56" ht="15.75" customHeight="1" x14ac:dyDescent="0.2">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c r="AA555" s="150"/>
      <c r="AB555" s="150"/>
      <c r="AC555" s="150"/>
      <c r="AD555" s="150"/>
      <c r="AE555" s="150"/>
      <c r="AF555" s="150"/>
      <c r="AG555" s="150"/>
      <c r="AH555" s="150"/>
      <c r="AI555" s="150"/>
      <c r="AJ555" s="150"/>
      <c r="AK555" s="150"/>
      <c r="AL555" s="150"/>
      <c r="AM555" s="150"/>
      <c r="AN555" s="150"/>
      <c r="AO555" s="150"/>
      <c r="AP555" s="150"/>
      <c r="AQ555" s="150"/>
      <c r="AR555" s="150"/>
      <c r="AS555" s="150"/>
      <c r="AT555" s="150"/>
      <c r="AU555" s="150"/>
      <c r="AV555" s="150"/>
      <c r="BA555" s="150"/>
      <c r="BB555" s="151"/>
      <c r="BC555" s="151"/>
      <c r="BD555" s="152"/>
    </row>
    <row r="556" spans="5:56" ht="15.75" customHeight="1" x14ac:dyDescent="0.2">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c r="AA556" s="150"/>
      <c r="AB556" s="150"/>
      <c r="AC556" s="150"/>
      <c r="AD556" s="150"/>
      <c r="AE556" s="150"/>
      <c r="AF556" s="150"/>
      <c r="AG556" s="150"/>
      <c r="AH556" s="150"/>
      <c r="AI556" s="150"/>
      <c r="AJ556" s="150"/>
      <c r="AK556" s="150"/>
      <c r="AL556" s="150"/>
      <c r="AM556" s="150"/>
      <c r="AN556" s="150"/>
      <c r="AO556" s="150"/>
      <c r="AP556" s="150"/>
      <c r="AQ556" s="150"/>
      <c r="AR556" s="150"/>
      <c r="AS556" s="150"/>
      <c r="AT556" s="150"/>
      <c r="AU556" s="150"/>
      <c r="AV556" s="150"/>
      <c r="BA556" s="150"/>
      <c r="BB556" s="151"/>
      <c r="BC556" s="151"/>
      <c r="BD556" s="152"/>
    </row>
    <row r="557" spans="5:56" ht="15.75" customHeight="1" x14ac:dyDescent="0.2">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c r="AA557" s="150"/>
      <c r="AB557" s="150"/>
      <c r="AC557" s="150"/>
      <c r="AD557" s="150"/>
      <c r="AE557" s="150"/>
      <c r="AF557" s="150"/>
      <c r="AG557" s="150"/>
      <c r="AH557" s="150"/>
      <c r="AI557" s="150"/>
      <c r="AJ557" s="150"/>
      <c r="AK557" s="150"/>
      <c r="AL557" s="150"/>
      <c r="AM557" s="150"/>
      <c r="AN557" s="150"/>
      <c r="AO557" s="150"/>
      <c r="AP557" s="150"/>
      <c r="AQ557" s="150"/>
      <c r="AR557" s="150"/>
      <c r="AS557" s="150"/>
      <c r="AT557" s="150"/>
      <c r="AU557" s="150"/>
      <c r="AV557" s="150"/>
      <c r="BA557" s="150"/>
      <c r="BB557" s="151"/>
      <c r="BC557" s="151"/>
      <c r="BD557" s="152"/>
    </row>
    <row r="558" spans="5:56" ht="15.75" customHeight="1" x14ac:dyDescent="0.2">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c r="AA558" s="150"/>
      <c r="AB558" s="150"/>
      <c r="AC558" s="150"/>
      <c r="AD558" s="150"/>
      <c r="AE558" s="150"/>
      <c r="AF558" s="150"/>
      <c r="AG558" s="150"/>
      <c r="AH558" s="150"/>
      <c r="AI558" s="150"/>
      <c r="AJ558" s="150"/>
      <c r="AK558" s="150"/>
      <c r="AL558" s="150"/>
      <c r="AM558" s="150"/>
      <c r="AN558" s="150"/>
      <c r="AO558" s="150"/>
      <c r="AP558" s="150"/>
      <c r="AQ558" s="150"/>
      <c r="AR558" s="150"/>
      <c r="AS558" s="150"/>
      <c r="AT558" s="150"/>
      <c r="AU558" s="150"/>
      <c r="AV558" s="150"/>
      <c r="BA558" s="150"/>
      <c r="BB558" s="151"/>
      <c r="BC558" s="151"/>
      <c r="BD558" s="152"/>
    </row>
    <row r="559" spans="5:56" ht="15.75" customHeight="1" x14ac:dyDescent="0.2">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c r="AA559" s="150"/>
      <c r="AB559" s="150"/>
      <c r="AC559" s="150"/>
      <c r="AD559" s="150"/>
      <c r="AE559" s="150"/>
      <c r="AF559" s="150"/>
      <c r="AG559" s="150"/>
      <c r="AH559" s="150"/>
      <c r="AI559" s="150"/>
      <c r="AJ559" s="150"/>
      <c r="AK559" s="150"/>
      <c r="AL559" s="150"/>
      <c r="AM559" s="150"/>
      <c r="AN559" s="150"/>
      <c r="AO559" s="150"/>
      <c r="AP559" s="150"/>
      <c r="AQ559" s="150"/>
      <c r="AR559" s="150"/>
      <c r="AS559" s="150"/>
      <c r="AT559" s="150"/>
      <c r="AU559" s="150"/>
      <c r="AV559" s="150"/>
      <c r="BA559" s="150"/>
      <c r="BB559" s="151"/>
      <c r="BC559" s="151"/>
      <c r="BD559" s="152"/>
    </row>
    <row r="560" spans="5:56" ht="15.75" customHeight="1" x14ac:dyDescent="0.2">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c r="AA560" s="150"/>
      <c r="AB560" s="150"/>
      <c r="AC560" s="150"/>
      <c r="AD560" s="150"/>
      <c r="AE560" s="150"/>
      <c r="AF560" s="150"/>
      <c r="AG560" s="150"/>
      <c r="AH560" s="150"/>
      <c r="AI560" s="150"/>
      <c r="AJ560" s="150"/>
      <c r="AK560" s="150"/>
      <c r="AL560" s="150"/>
      <c r="AM560" s="150"/>
      <c r="AN560" s="150"/>
      <c r="AO560" s="150"/>
      <c r="AP560" s="150"/>
      <c r="AQ560" s="150"/>
      <c r="AR560" s="150"/>
      <c r="AS560" s="150"/>
      <c r="AT560" s="150"/>
      <c r="AU560" s="150"/>
      <c r="AV560" s="150"/>
      <c r="BA560" s="150"/>
      <c r="BB560" s="151"/>
      <c r="BC560" s="151"/>
      <c r="BD560" s="152"/>
    </row>
    <row r="561" spans="5:56" ht="15.75" customHeight="1" x14ac:dyDescent="0.2">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c r="AA561" s="150"/>
      <c r="AB561" s="150"/>
      <c r="AC561" s="150"/>
      <c r="AD561" s="150"/>
      <c r="AE561" s="150"/>
      <c r="AF561" s="150"/>
      <c r="AG561" s="150"/>
      <c r="AH561" s="150"/>
      <c r="AI561" s="150"/>
      <c r="AJ561" s="150"/>
      <c r="AK561" s="150"/>
      <c r="AL561" s="150"/>
      <c r="AM561" s="150"/>
      <c r="AN561" s="150"/>
      <c r="AO561" s="150"/>
      <c r="AP561" s="150"/>
      <c r="AQ561" s="150"/>
      <c r="AR561" s="150"/>
      <c r="AS561" s="150"/>
      <c r="AT561" s="150"/>
      <c r="AU561" s="150"/>
      <c r="AV561" s="150"/>
      <c r="BA561" s="150"/>
      <c r="BB561" s="151"/>
      <c r="BC561" s="151"/>
      <c r="BD561" s="152"/>
    </row>
    <row r="562" spans="5:56" ht="15.75" customHeight="1" x14ac:dyDescent="0.2">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c r="AA562" s="150"/>
      <c r="AB562" s="150"/>
      <c r="AC562" s="150"/>
      <c r="AD562" s="150"/>
      <c r="AE562" s="150"/>
      <c r="AF562" s="150"/>
      <c r="AG562" s="150"/>
      <c r="AH562" s="150"/>
      <c r="AI562" s="150"/>
      <c r="AJ562" s="150"/>
      <c r="AK562" s="150"/>
      <c r="AL562" s="150"/>
      <c r="AM562" s="150"/>
      <c r="AN562" s="150"/>
      <c r="AO562" s="150"/>
      <c r="AP562" s="150"/>
      <c r="AQ562" s="150"/>
      <c r="AR562" s="150"/>
      <c r="AS562" s="150"/>
      <c r="AT562" s="150"/>
      <c r="AU562" s="150"/>
      <c r="AV562" s="150"/>
      <c r="BA562" s="150"/>
      <c r="BB562" s="151"/>
      <c r="BC562" s="151"/>
      <c r="BD562" s="152"/>
    </row>
    <row r="563" spans="5:56" ht="15.75" customHeight="1" x14ac:dyDescent="0.2">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c r="AA563" s="150"/>
      <c r="AB563" s="150"/>
      <c r="AC563" s="150"/>
      <c r="AD563" s="150"/>
      <c r="AE563" s="150"/>
      <c r="AF563" s="150"/>
      <c r="AG563" s="150"/>
      <c r="AH563" s="150"/>
      <c r="AI563" s="150"/>
      <c r="AJ563" s="150"/>
      <c r="AK563" s="150"/>
      <c r="AL563" s="150"/>
      <c r="AM563" s="150"/>
      <c r="AN563" s="150"/>
      <c r="AO563" s="150"/>
      <c r="AP563" s="150"/>
      <c r="AQ563" s="150"/>
      <c r="AR563" s="150"/>
      <c r="AS563" s="150"/>
      <c r="AT563" s="150"/>
      <c r="AU563" s="150"/>
      <c r="AV563" s="150"/>
      <c r="BA563" s="150"/>
      <c r="BB563" s="151"/>
      <c r="BC563" s="151"/>
      <c r="BD563" s="152"/>
    </row>
    <row r="564" spans="5:56" ht="15.75" customHeight="1" x14ac:dyDescent="0.2">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c r="AA564" s="150"/>
      <c r="AB564" s="150"/>
      <c r="AC564" s="150"/>
      <c r="AD564" s="150"/>
      <c r="AE564" s="150"/>
      <c r="AF564" s="150"/>
      <c r="AG564" s="150"/>
      <c r="AH564" s="150"/>
      <c r="AI564" s="150"/>
      <c r="AJ564" s="150"/>
      <c r="AK564" s="150"/>
      <c r="AL564" s="150"/>
      <c r="AM564" s="150"/>
      <c r="AN564" s="150"/>
      <c r="AO564" s="150"/>
      <c r="AP564" s="150"/>
      <c r="AQ564" s="150"/>
      <c r="AR564" s="150"/>
      <c r="AS564" s="150"/>
      <c r="AT564" s="150"/>
      <c r="AU564" s="150"/>
      <c r="AV564" s="150"/>
      <c r="BA564" s="150"/>
      <c r="BB564" s="151"/>
      <c r="BC564" s="151"/>
      <c r="BD564" s="152"/>
    </row>
    <row r="565" spans="5:56" ht="15.75" customHeight="1" x14ac:dyDescent="0.2">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c r="AA565" s="150"/>
      <c r="AB565" s="150"/>
      <c r="AC565" s="150"/>
      <c r="AD565" s="150"/>
      <c r="AE565" s="150"/>
      <c r="AF565" s="150"/>
      <c r="AG565" s="150"/>
      <c r="AH565" s="150"/>
      <c r="AI565" s="150"/>
      <c r="AJ565" s="150"/>
      <c r="AK565" s="150"/>
      <c r="AL565" s="150"/>
      <c r="AM565" s="150"/>
      <c r="AN565" s="150"/>
      <c r="AO565" s="150"/>
      <c r="AP565" s="150"/>
      <c r="AQ565" s="150"/>
      <c r="AR565" s="150"/>
      <c r="AS565" s="150"/>
      <c r="AT565" s="150"/>
      <c r="AU565" s="150"/>
      <c r="AV565" s="150"/>
      <c r="BA565" s="150"/>
      <c r="BB565" s="151"/>
      <c r="BC565" s="151"/>
      <c r="BD565" s="152"/>
    </row>
    <row r="566" spans="5:56" ht="15.75" customHeight="1" x14ac:dyDescent="0.2">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c r="AA566" s="150"/>
      <c r="AB566" s="150"/>
      <c r="AC566" s="150"/>
      <c r="AD566" s="150"/>
      <c r="AE566" s="150"/>
      <c r="AF566" s="150"/>
      <c r="AG566" s="150"/>
      <c r="AH566" s="150"/>
      <c r="AI566" s="150"/>
      <c r="AJ566" s="150"/>
      <c r="AK566" s="150"/>
      <c r="AL566" s="150"/>
      <c r="AM566" s="150"/>
      <c r="AN566" s="150"/>
      <c r="AO566" s="150"/>
      <c r="AP566" s="150"/>
      <c r="AQ566" s="150"/>
      <c r="AR566" s="150"/>
      <c r="AS566" s="150"/>
      <c r="AT566" s="150"/>
      <c r="AU566" s="150"/>
      <c r="AV566" s="150"/>
      <c r="BA566" s="150"/>
      <c r="BB566" s="151"/>
      <c r="BC566" s="151"/>
      <c r="BD566" s="152"/>
    </row>
    <row r="567" spans="5:56" ht="15.75" customHeight="1" x14ac:dyDescent="0.2">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c r="AA567" s="150"/>
      <c r="AB567" s="150"/>
      <c r="AC567" s="150"/>
      <c r="AD567" s="150"/>
      <c r="AE567" s="150"/>
      <c r="AF567" s="150"/>
      <c r="AG567" s="150"/>
      <c r="AH567" s="150"/>
      <c r="AI567" s="150"/>
      <c r="AJ567" s="150"/>
      <c r="AK567" s="150"/>
      <c r="AL567" s="150"/>
      <c r="AM567" s="150"/>
      <c r="AN567" s="150"/>
      <c r="AO567" s="150"/>
      <c r="AP567" s="150"/>
      <c r="AQ567" s="150"/>
      <c r="AR567" s="150"/>
      <c r="AS567" s="150"/>
      <c r="AT567" s="150"/>
      <c r="AU567" s="150"/>
      <c r="AV567" s="150"/>
      <c r="BA567" s="150"/>
      <c r="BB567" s="151"/>
      <c r="BC567" s="151"/>
      <c r="BD567" s="152"/>
    </row>
    <row r="568" spans="5:56" ht="15.75" customHeight="1" x14ac:dyDescent="0.2">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c r="AA568" s="150"/>
      <c r="AB568" s="150"/>
      <c r="AC568" s="150"/>
      <c r="AD568" s="150"/>
      <c r="AE568" s="150"/>
      <c r="AF568" s="150"/>
      <c r="AG568" s="150"/>
      <c r="AH568" s="150"/>
      <c r="AI568" s="150"/>
      <c r="AJ568" s="150"/>
      <c r="AK568" s="150"/>
      <c r="AL568" s="150"/>
      <c r="AM568" s="150"/>
      <c r="AN568" s="150"/>
      <c r="AO568" s="150"/>
      <c r="AP568" s="150"/>
      <c r="AQ568" s="150"/>
      <c r="AR568" s="150"/>
      <c r="AS568" s="150"/>
      <c r="AT568" s="150"/>
      <c r="AU568" s="150"/>
      <c r="AV568" s="150"/>
      <c r="BA568" s="150"/>
      <c r="BB568" s="151"/>
      <c r="BC568" s="151"/>
      <c r="BD568" s="152"/>
    </row>
    <row r="569" spans="5:56" ht="15.75" customHeight="1" x14ac:dyDescent="0.2">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c r="AA569" s="150"/>
      <c r="AB569" s="150"/>
      <c r="AC569" s="150"/>
      <c r="AD569" s="150"/>
      <c r="AE569" s="150"/>
      <c r="AF569" s="150"/>
      <c r="AG569" s="150"/>
      <c r="AH569" s="150"/>
      <c r="AI569" s="150"/>
      <c r="AJ569" s="150"/>
      <c r="AK569" s="150"/>
      <c r="AL569" s="150"/>
      <c r="AM569" s="150"/>
      <c r="AN569" s="150"/>
      <c r="AO569" s="150"/>
      <c r="AP569" s="150"/>
      <c r="AQ569" s="150"/>
      <c r="AR569" s="150"/>
      <c r="AS569" s="150"/>
      <c r="AT569" s="150"/>
      <c r="AU569" s="150"/>
      <c r="AV569" s="150"/>
      <c r="BA569" s="150"/>
      <c r="BB569" s="151"/>
      <c r="BC569" s="151"/>
      <c r="BD569" s="152"/>
    </row>
    <row r="570" spans="5:56" ht="15.75" customHeight="1" x14ac:dyDescent="0.2">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c r="AA570" s="150"/>
      <c r="AB570" s="150"/>
      <c r="AC570" s="150"/>
      <c r="AD570" s="150"/>
      <c r="AE570" s="150"/>
      <c r="AF570" s="150"/>
      <c r="AG570" s="150"/>
      <c r="AH570" s="150"/>
      <c r="AI570" s="150"/>
      <c r="AJ570" s="150"/>
      <c r="AK570" s="150"/>
      <c r="AL570" s="150"/>
      <c r="AM570" s="150"/>
      <c r="AN570" s="150"/>
      <c r="AO570" s="150"/>
      <c r="AP570" s="150"/>
      <c r="AQ570" s="150"/>
      <c r="AR570" s="150"/>
      <c r="AS570" s="150"/>
      <c r="AT570" s="150"/>
      <c r="AU570" s="150"/>
      <c r="AV570" s="150"/>
      <c r="BA570" s="150"/>
      <c r="BB570" s="151"/>
      <c r="BC570" s="151"/>
      <c r="BD570" s="152"/>
    </row>
    <row r="571" spans="5:56" ht="15.75" customHeight="1" x14ac:dyDescent="0.2">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c r="AA571" s="150"/>
      <c r="AB571" s="150"/>
      <c r="AC571" s="150"/>
      <c r="AD571" s="150"/>
      <c r="AE571" s="150"/>
      <c r="AF571" s="150"/>
      <c r="AG571" s="150"/>
      <c r="AH571" s="150"/>
      <c r="AI571" s="150"/>
      <c r="AJ571" s="150"/>
      <c r="AK571" s="150"/>
      <c r="AL571" s="150"/>
      <c r="AM571" s="150"/>
      <c r="AN571" s="150"/>
      <c r="AO571" s="150"/>
      <c r="AP571" s="150"/>
      <c r="AQ571" s="150"/>
      <c r="AR571" s="150"/>
      <c r="AS571" s="150"/>
      <c r="AT571" s="150"/>
      <c r="AU571" s="150"/>
      <c r="AV571" s="150"/>
      <c r="BA571" s="150"/>
      <c r="BB571" s="151"/>
      <c r="BC571" s="151"/>
      <c r="BD571" s="152"/>
    </row>
    <row r="572" spans="5:56" ht="15.75" customHeight="1" x14ac:dyDescent="0.2">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c r="AA572" s="150"/>
      <c r="AB572" s="150"/>
      <c r="AC572" s="150"/>
      <c r="AD572" s="150"/>
      <c r="AE572" s="150"/>
      <c r="AF572" s="150"/>
      <c r="AG572" s="150"/>
      <c r="AH572" s="150"/>
      <c r="AI572" s="150"/>
      <c r="AJ572" s="150"/>
      <c r="AK572" s="150"/>
      <c r="AL572" s="150"/>
      <c r="AM572" s="150"/>
      <c r="AN572" s="150"/>
      <c r="AO572" s="150"/>
      <c r="AP572" s="150"/>
      <c r="AQ572" s="150"/>
      <c r="AR572" s="150"/>
      <c r="AS572" s="150"/>
      <c r="AT572" s="150"/>
      <c r="AU572" s="150"/>
      <c r="AV572" s="150"/>
      <c r="BA572" s="150"/>
      <c r="BB572" s="151"/>
      <c r="BC572" s="151"/>
      <c r="BD572" s="152"/>
    </row>
    <row r="573" spans="5:56" ht="15.75" customHeight="1" x14ac:dyDescent="0.2">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c r="AA573" s="150"/>
      <c r="AB573" s="150"/>
      <c r="AC573" s="150"/>
      <c r="AD573" s="150"/>
      <c r="AE573" s="150"/>
      <c r="AF573" s="150"/>
      <c r="AG573" s="150"/>
      <c r="AH573" s="150"/>
      <c r="AI573" s="150"/>
      <c r="AJ573" s="150"/>
      <c r="AK573" s="150"/>
      <c r="AL573" s="150"/>
      <c r="AM573" s="150"/>
      <c r="AN573" s="150"/>
      <c r="AO573" s="150"/>
      <c r="AP573" s="150"/>
      <c r="AQ573" s="150"/>
      <c r="AR573" s="150"/>
      <c r="AS573" s="150"/>
      <c r="AT573" s="150"/>
      <c r="AU573" s="150"/>
      <c r="AV573" s="150"/>
      <c r="BA573" s="150"/>
      <c r="BB573" s="151"/>
      <c r="BC573" s="151"/>
      <c r="BD573" s="152"/>
    </row>
    <row r="574" spans="5:56" ht="15.75" customHeight="1" x14ac:dyDescent="0.2">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c r="AA574" s="150"/>
      <c r="AB574" s="150"/>
      <c r="AC574" s="150"/>
      <c r="AD574" s="150"/>
      <c r="AE574" s="150"/>
      <c r="AF574" s="150"/>
      <c r="AG574" s="150"/>
      <c r="AH574" s="150"/>
      <c r="AI574" s="150"/>
      <c r="AJ574" s="150"/>
      <c r="AK574" s="150"/>
      <c r="AL574" s="150"/>
      <c r="AM574" s="150"/>
      <c r="AN574" s="150"/>
      <c r="AO574" s="150"/>
      <c r="AP574" s="150"/>
      <c r="AQ574" s="150"/>
      <c r="AR574" s="150"/>
      <c r="AS574" s="150"/>
      <c r="AT574" s="150"/>
      <c r="AU574" s="150"/>
      <c r="AV574" s="150"/>
      <c r="BA574" s="150"/>
      <c r="BB574" s="151"/>
      <c r="BC574" s="151"/>
      <c r="BD574" s="152"/>
    </row>
    <row r="575" spans="5:56" ht="15.75" customHeight="1" x14ac:dyDescent="0.2">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c r="AA575" s="150"/>
      <c r="AB575" s="150"/>
      <c r="AC575" s="150"/>
      <c r="AD575" s="150"/>
      <c r="AE575" s="150"/>
      <c r="AF575" s="150"/>
      <c r="AG575" s="150"/>
      <c r="AH575" s="150"/>
      <c r="AI575" s="150"/>
      <c r="AJ575" s="150"/>
      <c r="AK575" s="150"/>
      <c r="AL575" s="150"/>
      <c r="AM575" s="150"/>
      <c r="AN575" s="150"/>
      <c r="AO575" s="150"/>
      <c r="AP575" s="150"/>
      <c r="AQ575" s="150"/>
      <c r="AR575" s="150"/>
      <c r="AS575" s="150"/>
      <c r="AT575" s="150"/>
      <c r="AU575" s="150"/>
      <c r="AV575" s="150"/>
      <c r="BA575" s="150"/>
      <c r="BB575" s="151"/>
      <c r="BC575" s="151"/>
      <c r="BD575" s="152"/>
    </row>
    <row r="576" spans="5:56" ht="15.75" customHeight="1" x14ac:dyDescent="0.2">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c r="AA576" s="150"/>
      <c r="AB576" s="150"/>
      <c r="AC576" s="150"/>
      <c r="AD576" s="150"/>
      <c r="AE576" s="150"/>
      <c r="AF576" s="150"/>
      <c r="AG576" s="150"/>
      <c r="AH576" s="150"/>
      <c r="AI576" s="150"/>
      <c r="AJ576" s="150"/>
      <c r="AK576" s="150"/>
      <c r="AL576" s="150"/>
      <c r="AM576" s="150"/>
      <c r="AN576" s="150"/>
      <c r="AO576" s="150"/>
      <c r="AP576" s="150"/>
      <c r="AQ576" s="150"/>
      <c r="AR576" s="150"/>
      <c r="AS576" s="150"/>
      <c r="AT576" s="150"/>
      <c r="AU576" s="150"/>
      <c r="AV576" s="150"/>
      <c r="BA576" s="150"/>
      <c r="BB576" s="151"/>
      <c r="BC576" s="151"/>
      <c r="BD576" s="152"/>
    </row>
    <row r="577" spans="5:56" ht="15.75" customHeight="1" x14ac:dyDescent="0.2">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c r="AA577" s="150"/>
      <c r="AB577" s="150"/>
      <c r="AC577" s="150"/>
      <c r="AD577" s="150"/>
      <c r="AE577" s="150"/>
      <c r="AF577" s="150"/>
      <c r="AG577" s="150"/>
      <c r="AH577" s="150"/>
      <c r="AI577" s="150"/>
      <c r="AJ577" s="150"/>
      <c r="AK577" s="150"/>
      <c r="AL577" s="150"/>
      <c r="AM577" s="150"/>
      <c r="AN577" s="150"/>
      <c r="AO577" s="150"/>
      <c r="AP577" s="150"/>
      <c r="AQ577" s="150"/>
      <c r="AR577" s="150"/>
      <c r="AS577" s="150"/>
      <c r="AT577" s="150"/>
      <c r="AU577" s="150"/>
      <c r="AV577" s="150"/>
      <c r="BA577" s="150"/>
      <c r="BB577" s="151"/>
      <c r="BC577" s="151"/>
      <c r="BD577" s="152"/>
    </row>
    <row r="578" spans="5:56" ht="15.75" customHeight="1" x14ac:dyDescent="0.2">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c r="AA578" s="150"/>
      <c r="AB578" s="150"/>
      <c r="AC578" s="150"/>
      <c r="AD578" s="150"/>
      <c r="AE578" s="150"/>
      <c r="AF578" s="150"/>
      <c r="AG578" s="150"/>
      <c r="AH578" s="150"/>
      <c r="AI578" s="150"/>
      <c r="AJ578" s="150"/>
      <c r="AK578" s="150"/>
      <c r="AL578" s="150"/>
      <c r="AM578" s="150"/>
      <c r="AN578" s="150"/>
      <c r="AO578" s="150"/>
      <c r="AP578" s="150"/>
      <c r="AQ578" s="150"/>
      <c r="AR578" s="150"/>
      <c r="AS578" s="150"/>
      <c r="AT578" s="150"/>
      <c r="AU578" s="150"/>
      <c r="AV578" s="150"/>
      <c r="BA578" s="150"/>
      <c r="BB578" s="151"/>
      <c r="BC578" s="151"/>
      <c r="BD578" s="152"/>
    </row>
    <row r="579" spans="5:56" ht="15.75" customHeight="1" x14ac:dyDescent="0.2">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c r="AA579" s="150"/>
      <c r="AB579" s="150"/>
      <c r="AC579" s="150"/>
      <c r="AD579" s="150"/>
      <c r="AE579" s="150"/>
      <c r="AF579" s="150"/>
      <c r="AG579" s="150"/>
      <c r="AH579" s="150"/>
      <c r="AI579" s="150"/>
      <c r="AJ579" s="150"/>
      <c r="AK579" s="150"/>
      <c r="AL579" s="150"/>
      <c r="AM579" s="150"/>
      <c r="AN579" s="150"/>
      <c r="AO579" s="150"/>
      <c r="AP579" s="150"/>
      <c r="AQ579" s="150"/>
      <c r="AR579" s="150"/>
      <c r="AS579" s="150"/>
      <c r="AT579" s="150"/>
      <c r="AU579" s="150"/>
      <c r="AV579" s="150"/>
      <c r="BA579" s="150"/>
      <c r="BB579" s="151"/>
      <c r="BC579" s="151"/>
      <c r="BD579" s="152"/>
    </row>
    <row r="580" spans="5:56" ht="15.75" customHeight="1" x14ac:dyDescent="0.2">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c r="AA580" s="150"/>
      <c r="AB580" s="150"/>
      <c r="AC580" s="150"/>
      <c r="AD580" s="150"/>
      <c r="AE580" s="150"/>
      <c r="AF580" s="150"/>
      <c r="AG580" s="150"/>
      <c r="AH580" s="150"/>
      <c r="AI580" s="150"/>
      <c r="AJ580" s="150"/>
      <c r="AK580" s="150"/>
      <c r="AL580" s="150"/>
      <c r="AM580" s="150"/>
      <c r="AN580" s="150"/>
      <c r="AO580" s="150"/>
      <c r="AP580" s="150"/>
      <c r="AQ580" s="150"/>
      <c r="AR580" s="150"/>
      <c r="AS580" s="150"/>
      <c r="AT580" s="150"/>
      <c r="AU580" s="150"/>
      <c r="AV580" s="150"/>
      <c r="BA580" s="150"/>
      <c r="BB580" s="151"/>
      <c r="BC580" s="151"/>
      <c r="BD580" s="152"/>
    </row>
    <row r="581" spans="5:56" ht="15.75" customHeight="1" x14ac:dyDescent="0.2">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c r="AA581" s="150"/>
      <c r="AB581" s="150"/>
      <c r="AC581" s="150"/>
      <c r="AD581" s="150"/>
      <c r="AE581" s="150"/>
      <c r="AF581" s="150"/>
      <c r="AG581" s="150"/>
      <c r="AH581" s="150"/>
      <c r="AI581" s="150"/>
      <c r="AJ581" s="150"/>
      <c r="AK581" s="150"/>
      <c r="AL581" s="150"/>
      <c r="AM581" s="150"/>
      <c r="AN581" s="150"/>
      <c r="AO581" s="150"/>
      <c r="AP581" s="150"/>
      <c r="AQ581" s="150"/>
      <c r="AR581" s="150"/>
      <c r="AS581" s="150"/>
      <c r="AT581" s="150"/>
      <c r="AU581" s="150"/>
      <c r="AV581" s="150"/>
      <c r="BA581" s="150"/>
      <c r="BB581" s="151"/>
      <c r="BC581" s="151"/>
      <c r="BD581" s="152"/>
    </row>
    <row r="582" spans="5:56" ht="15.75" customHeight="1" x14ac:dyDescent="0.2">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c r="AA582" s="150"/>
      <c r="AB582" s="150"/>
      <c r="AC582" s="150"/>
      <c r="AD582" s="150"/>
      <c r="AE582" s="150"/>
      <c r="AF582" s="150"/>
      <c r="AG582" s="150"/>
      <c r="AH582" s="150"/>
      <c r="AI582" s="150"/>
      <c r="AJ582" s="150"/>
      <c r="AK582" s="150"/>
      <c r="AL582" s="150"/>
      <c r="AM582" s="150"/>
      <c r="AN582" s="150"/>
      <c r="AO582" s="150"/>
      <c r="AP582" s="150"/>
      <c r="AQ582" s="150"/>
      <c r="AR582" s="150"/>
      <c r="AS582" s="150"/>
      <c r="AT582" s="150"/>
      <c r="AU582" s="150"/>
      <c r="AV582" s="150"/>
      <c r="BA582" s="150"/>
      <c r="BB582" s="151"/>
      <c r="BC582" s="151"/>
      <c r="BD582" s="152"/>
    </row>
    <row r="583" spans="5:56" ht="15.75" customHeight="1" x14ac:dyDescent="0.2">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c r="AA583" s="150"/>
      <c r="AB583" s="150"/>
      <c r="AC583" s="150"/>
      <c r="AD583" s="150"/>
      <c r="AE583" s="150"/>
      <c r="AF583" s="150"/>
      <c r="AG583" s="150"/>
      <c r="AH583" s="150"/>
      <c r="AI583" s="150"/>
      <c r="AJ583" s="150"/>
      <c r="AK583" s="150"/>
      <c r="AL583" s="150"/>
      <c r="AM583" s="150"/>
      <c r="AN583" s="150"/>
      <c r="AO583" s="150"/>
      <c r="AP583" s="150"/>
      <c r="AQ583" s="150"/>
      <c r="AR583" s="150"/>
      <c r="AS583" s="150"/>
      <c r="AT583" s="150"/>
      <c r="AU583" s="150"/>
      <c r="AV583" s="150"/>
      <c r="BA583" s="150"/>
      <c r="BB583" s="151"/>
      <c r="BC583" s="151"/>
      <c r="BD583" s="152"/>
    </row>
    <row r="584" spans="5:56" ht="15.75" customHeight="1" x14ac:dyDescent="0.2">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c r="AA584" s="150"/>
      <c r="AB584" s="150"/>
      <c r="AC584" s="150"/>
      <c r="AD584" s="150"/>
      <c r="AE584" s="150"/>
      <c r="AF584" s="150"/>
      <c r="AG584" s="150"/>
      <c r="AH584" s="150"/>
      <c r="AI584" s="150"/>
      <c r="AJ584" s="150"/>
      <c r="AK584" s="150"/>
      <c r="AL584" s="150"/>
      <c r="AM584" s="150"/>
      <c r="AN584" s="150"/>
      <c r="AO584" s="150"/>
      <c r="AP584" s="150"/>
      <c r="AQ584" s="150"/>
      <c r="AR584" s="150"/>
      <c r="AS584" s="150"/>
      <c r="AT584" s="150"/>
      <c r="AU584" s="150"/>
      <c r="AV584" s="150"/>
      <c r="BA584" s="150"/>
      <c r="BB584" s="151"/>
      <c r="BC584" s="151"/>
      <c r="BD584" s="152"/>
    </row>
    <row r="585" spans="5:56" ht="15.75" customHeight="1" x14ac:dyDescent="0.2">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c r="AA585" s="150"/>
      <c r="AB585" s="150"/>
      <c r="AC585" s="150"/>
      <c r="AD585" s="150"/>
      <c r="AE585" s="150"/>
      <c r="AF585" s="150"/>
      <c r="AG585" s="150"/>
      <c r="AH585" s="150"/>
      <c r="AI585" s="150"/>
      <c r="AJ585" s="150"/>
      <c r="AK585" s="150"/>
      <c r="AL585" s="150"/>
      <c r="AM585" s="150"/>
      <c r="AN585" s="150"/>
      <c r="AO585" s="150"/>
      <c r="AP585" s="150"/>
      <c r="AQ585" s="150"/>
      <c r="AR585" s="150"/>
      <c r="AS585" s="150"/>
      <c r="AT585" s="150"/>
      <c r="AU585" s="150"/>
      <c r="AV585" s="150"/>
      <c r="BA585" s="150"/>
      <c r="BB585" s="151"/>
      <c r="BC585" s="151"/>
      <c r="BD585" s="152"/>
    </row>
    <row r="586" spans="5:56" ht="15.75" customHeight="1" x14ac:dyDescent="0.2">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c r="AA586" s="150"/>
      <c r="AB586" s="150"/>
      <c r="AC586" s="150"/>
      <c r="AD586" s="150"/>
      <c r="AE586" s="150"/>
      <c r="AF586" s="150"/>
      <c r="AG586" s="150"/>
      <c r="AH586" s="150"/>
      <c r="AI586" s="150"/>
      <c r="AJ586" s="150"/>
      <c r="AK586" s="150"/>
      <c r="AL586" s="150"/>
      <c r="AM586" s="150"/>
      <c r="AN586" s="150"/>
      <c r="AO586" s="150"/>
      <c r="AP586" s="150"/>
      <c r="AQ586" s="150"/>
      <c r="AR586" s="150"/>
      <c r="AS586" s="150"/>
      <c r="AT586" s="150"/>
      <c r="AU586" s="150"/>
      <c r="AV586" s="150"/>
      <c r="BA586" s="150"/>
      <c r="BB586" s="151"/>
      <c r="BC586" s="151"/>
      <c r="BD586" s="152"/>
    </row>
    <row r="587" spans="5:56" ht="15.75" customHeight="1" x14ac:dyDescent="0.2">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c r="AA587" s="150"/>
      <c r="AB587" s="150"/>
      <c r="AC587" s="150"/>
      <c r="AD587" s="150"/>
      <c r="AE587" s="150"/>
      <c r="AF587" s="150"/>
      <c r="AG587" s="150"/>
      <c r="AH587" s="150"/>
      <c r="AI587" s="150"/>
      <c r="AJ587" s="150"/>
      <c r="AK587" s="150"/>
      <c r="AL587" s="150"/>
      <c r="AM587" s="150"/>
      <c r="AN587" s="150"/>
      <c r="AO587" s="150"/>
      <c r="AP587" s="150"/>
      <c r="AQ587" s="150"/>
      <c r="AR587" s="150"/>
      <c r="AS587" s="150"/>
      <c r="AT587" s="150"/>
      <c r="AU587" s="150"/>
      <c r="AV587" s="150"/>
      <c r="BA587" s="150"/>
      <c r="BB587" s="151"/>
      <c r="BC587" s="151"/>
      <c r="BD587" s="152"/>
    </row>
    <row r="588" spans="5:56" ht="15.75" customHeight="1" x14ac:dyDescent="0.2">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c r="AA588" s="150"/>
      <c r="AB588" s="150"/>
      <c r="AC588" s="150"/>
      <c r="AD588" s="150"/>
      <c r="AE588" s="150"/>
      <c r="AF588" s="150"/>
      <c r="AG588" s="150"/>
      <c r="AH588" s="150"/>
      <c r="AI588" s="150"/>
      <c r="AJ588" s="150"/>
      <c r="AK588" s="150"/>
      <c r="AL588" s="150"/>
      <c r="AM588" s="150"/>
      <c r="AN588" s="150"/>
      <c r="AO588" s="150"/>
      <c r="AP588" s="150"/>
      <c r="AQ588" s="150"/>
      <c r="AR588" s="150"/>
      <c r="AS588" s="150"/>
      <c r="AT588" s="150"/>
      <c r="AU588" s="150"/>
      <c r="AV588" s="150"/>
      <c r="BA588" s="150"/>
      <c r="BB588" s="151"/>
      <c r="BC588" s="151"/>
      <c r="BD588" s="152"/>
    </row>
    <row r="589" spans="5:56" ht="15.75" customHeight="1" x14ac:dyDescent="0.2">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c r="AA589" s="150"/>
      <c r="AB589" s="150"/>
      <c r="AC589" s="150"/>
      <c r="AD589" s="150"/>
      <c r="AE589" s="150"/>
      <c r="AF589" s="150"/>
      <c r="AG589" s="150"/>
      <c r="AH589" s="150"/>
      <c r="AI589" s="150"/>
      <c r="AJ589" s="150"/>
      <c r="AK589" s="150"/>
      <c r="AL589" s="150"/>
      <c r="AM589" s="150"/>
      <c r="AN589" s="150"/>
      <c r="AO589" s="150"/>
      <c r="AP589" s="150"/>
      <c r="AQ589" s="150"/>
      <c r="AR589" s="150"/>
      <c r="AS589" s="150"/>
      <c r="AT589" s="150"/>
      <c r="AU589" s="150"/>
      <c r="AV589" s="150"/>
      <c r="BA589" s="150"/>
      <c r="BB589" s="151"/>
      <c r="BC589" s="151"/>
      <c r="BD589" s="152"/>
    </row>
    <row r="590" spans="5:56" ht="15.75" customHeight="1" x14ac:dyDescent="0.2">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c r="AA590" s="150"/>
      <c r="AB590" s="150"/>
      <c r="AC590" s="150"/>
      <c r="AD590" s="150"/>
      <c r="AE590" s="150"/>
      <c r="AF590" s="150"/>
      <c r="AG590" s="150"/>
      <c r="AH590" s="150"/>
      <c r="AI590" s="150"/>
      <c r="AJ590" s="150"/>
      <c r="AK590" s="150"/>
      <c r="AL590" s="150"/>
      <c r="AM590" s="150"/>
      <c r="AN590" s="150"/>
      <c r="AO590" s="150"/>
      <c r="AP590" s="150"/>
      <c r="AQ590" s="150"/>
      <c r="AR590" s="150"/>
      <c r="AS590" s="150"/>
      <c r="AT590" s="150"/>
      <c r="AU590" s="150"/>
      <c r="AV590" s="150"/>
      <c r="BA590" s="150"/>
      <c r="BB590" s="151"/>
      <c r="BC590" s="151"/>
      <c r="BD590" s="152"/>
    </row>
    <row r="591" spans="5:56" ht="15.75" customHeight="1" x14ac:dyDescent="0.2">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c r="AA591" s="150"/>
      <c r="AB591" s="150"/>
      <c r="AC591" s="150"/>
      <c r="AD591" s="150"/>
      <c r="AE591" s="150"/>
      <c r="AF591" s="150"/>
      <c r="AG591" s="150"/>
      <c r="AH591" s="150"/>
      <c r="AI591" s="150"/>
      <c r="AJ591" s="150"/>
      <c r="AK591" s="150"/>
      <c r="AL591" s="150"/>
      <c r="AM591" s="150"/>
      <c r="AN591" s="150"/>
      <c r="AO591" s="150"/>
      <c r="AP591" s="150"/>
      <c r="AQ591" s="150"/>
      <c r="AR591" s="150"/>
      <c r="AS591" s="150"/>
      <c r="AT591" s="150"/>
      <c r="AU591" s="150"/>
      <c r="AV591" s="150"/>
      <c r="BA591" s="150"/>
      <c r="BB591" s="151"/>
      <c r="BC591" s="151"/>
      <c r="BD591" s="152"/>
    </row>
    <row r="592" spans="5:56" ht="15.75" customHeight="1" x14ac:dyDescent="0.2">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c r="AA592" s="150"/>
      <c r="AB592" s="150"/>
      <c r="AC592" s="150"/>
      <c r="AD592" s="150"/>
      <c r="AE592" s="150"/>
      <c r="AF592" s="150"/>
      <c r="AG592" s="150"/>
      <c r="AH592" s="150"/>
      <c r="AI592" s="150"/>
      <c r="AJ592" s="150"/>
      <c r="AK592" s="150"/>
      <c r="AL592" s="150"/>
      <c r="AM592" s="150"/>
      <c r="AN592" s="150"/>
      <c r="AO592" s="150"/>
      <c r="AP592" s="150"/>
      <c r="AQ592" s="150"/>
      <c r="AR592" s="150"/>
      <c r="AS592" s="150"/>
      <c r="AT592" s="150"/>
      <c r="AU592" s="150"/>
      <c r="AV592" s="150"/>
      <c r="BA592" s="150"/>
      <c r="BB592" s="151"/>
      <c r="BC592" s="151"/>
      <c r="BD592" s="152"/>
    </row>
    <row r="593" spans="5:56" ht="15.75" customHeight="1" x14ac:dyDescent="0.2">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c r="AA593" s="150"/>
      <c r="AB593" s="150"/>
      <c r="AC593" s="150"/>
      <c r="AD593" s="150"/>
      <c r="AE593" s="150"/>
      <c r="AF593" s="150"/>
      <c r="AG593" s="150"/>
      <c r="AH593" s="150"/>
      <c r="AI593" s="150"/>
      <c r="AJ593" s="150"/>
      <c r="AK593" s="150"/>
      <c r="AL593" s="150"/>
      <c r="AM593" s="150"/>
      <c r="AN593" s="150"/>
      <c r="AO593" s="150"/>
      <c r="AP593" s="150"/>
      <c r="AQ593" s="150"/>
      <c r="AR593" s="150"/>
      <c r="AS593" s="150"/>
      <c r="AT593" s="150"/>
      <c r="AU593" s="150"/>
      <c r="AV593" s="150"/>
      <c r="BA593" s="150"/>
      <c r="BB593" s="151"/>
      <c r="BC593" s="151"/>
      <c r="BD593" s="152"/>
    </row>
    <row r="594" spans="5:56" ht="15.75" customHeight="1" x14ac:dyDescent="0.2">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c r="AA594" s="150"/>
      <c r="AB594" s="150"/>
      <c r="AC594" s="150"/>
      <c r="AD594" s="150"/>
      <c r="AE594" s="150"/>
      <c r="AF594" s="150"/>
      <c r="AG594" s="150"/>
      <c r="AH594" s="150"/>
      <c r="AI594" s="150"/>
      <c r="AJ594" s="150"/>
      <c r="AK594" s="150"/>
      <c r="AL594" s="150"/>
      <c r="AM594" s="150"/>
      <c r="AN594" s="150"/>
      <c r="AO594" s="150"/>
      <c r="AP594" s="150"/>
      <c r="AQ594" s="150"/>
      <c r="AR594" s="150"/>
      <c r="AS594" s="150"/>
      <c r="AT594" s="150"/>
      <c r="AU594" s="150"/>
      <c r="AV594" s="150"/>
      <c r="BA594" s="150"/>
      <c r="BB594" s="151"/>
      <c r="BC594" s="151"/>
      <c r="BD594" s="152"/>
    </row>
    <row r="595" spans="5:56" ht="15.75" customHeight="1" x14ac:dyDescent="0.2">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c r="AA595" s="150"/>
      <c r="AB595" s="150"/>
      <c r="AC595" s="150"/>
      <c r="AD595" s="150"/>
      <c r="AE595" s="150"/>
      <c r="AF595" s="150"/>
      <c r="AG595" s="150"/>
      <c r="AH595" s="150"/>
      <c r="AI595" s="150"/>
      <c r="AJ595" s="150"/>
      <c r="AK595" s="150"/>
      <c r="AL595" s="150"/>
      <c r="AM595" s="150"/>
      <c r="AN595" s="150"/>
      <c r="AO595" s="150"/>
      <c r="AP595" s="150"/>
      <c r="AQ595" s="150"/>
      <c r="AR595" s="150"/>
      <c r="AS595" s="150"/>
      <c r="AT595" s="150"/>
      <c r="AU595" s="150"/>
      <c r="AV595" s="150"/>
      <c r="BA595" s="150"/>
      <c r="BB595" s="151"/>
      <c r="BC595" s="151"/>
      <c r="BD595" s="152"/>
    </row>
    <row r="596" spans="5:56" ht="15.75" customHeight="1" x14ac:dyDescent="0.2">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c r="AA596" s="150"/>
      <c r="AB596" s="150"/>
      <c r="AC596" s="150"/>
      <c r="AD596" s="150"/>
      <c r="AE596" s="150"/>
      <c r="AF596" s="150"/>
      <c r="AG596" s="150"/>
      <c r="AH596" s="150"/>
      <c r="AI596" s="150"/>
      <c r="AJ596" s="150"/>
      <c r="AK596" s="150"/>
      <c r="AL596" s="150"/>
      <c r="AM596" s="150"/>
      <c r="AN596" s="150"/>
      <c r="AO596" s="150"/>
      <c r="AP596" s="150"/>
      <c r="AQ596" s="150"/>
      <c r="AR596" s="150"/>
      <c r="AS596" s="150"/>
      <c r="AT596" s="150"/>
      <c r="AU596" s="150"/>
      <c r="AV596" s="150"/>
      <c r="BA596" s="150"/>
      <c r="BB596" s="151"/>
      <c r="BC596" s="151"/>
      <c r="BD596" s="152"/>
    </row>
    <row r="597" spans="5:56" ht="15.75" customHeight="1" x14ac:dyDescent="0.2">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c r="AA597" s="150"/>
      <c r="AB597" s="150"/>
      <c r="AC597" s="150"/>
      <c r="AD597" s="150"/>
      <c r="AE597" s="150"/>
      <c r="AF597" s="150"/>
      <c r="AG597" s="150"/>
      <c r="AH597" s="150"/>
      <c r="AI597" s="150"/>
      <c r="AJ597" s="150"/>
      <c r="AK597" s="150"/>
      <c r="AL597" s="150"/>
      <c r="AM597" s="150"/>
      <c r="AN597" s="150"/>
      <c r="AO597" s="150"/>
      <c r="AP597" s="150"/>
      <c r="AQ597" s="150"/>
      <c r="AR597" s="150"/>
      <c r="AS597" s="150"/>
      <c r="AT597" s="150"/>
      <c r="AU597" s="150"/>
      <c r="AV597" s="150"/>
      <c r="BA597" s="150"/>
      <c r="BB597" s="151"/>
      <c r="BC597" s="151"/>
      <c r="BD597" s="152"/>
    </row>
    <row r="598" spans="5:56" ht="15.75" customHeight="1" x14ac:dyDescent="0.2">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c r="AA598" s="150"/>
      <c r="AB598" s="150"/>
      <c r="AC598" s="150"/>
      <c r="AD598" s="150"/>
      <c r="AE598" s="150"/>
      <c r="AF598" s="150"/>
      <c r="AG598" s="150"/>
      <c r="AH598" s="150"/>
      <c r="AI598" s="150"/>
      <c r="AJ598" s="150"/>
      <c r="AK598" s="150"/>
      <c r="AL598" s="150"/>
      <c r="AM598" s="150"/>
      <c r="AN598" s="150"/>
      <c r="AO598" s="150"/>
      <c r="AP598" s="150"/>
      <c r="AQ598" s="150"/>
      <c r="AR598" s="150"/>
      <c r="AS598" s="150"/>
      <c r="AT598" s="150"/>
      <c r="AU598" s="150"/>
      <c r="AV598" s="150"/>
      <c r="BA598" s="150"/>
      <c r="BB598" s="151"/>
      <c r="BC598" s="151"/>
      <c r="BD598" s="152"/>
    </row>
    <row r="599" spans="5:56" ht="15.75" customHeight="1" x14ac:dyDescent="0.2">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c r="AA599" s="150"/>
      <c r="AB599" s="150"/>
      <c r="AC599" s="150"/>
      <c r="AD599" s="150"/>
      <c r="AE599" s="150"/>
      <c r="AF599" s="150"/>
      <c r="AG599" s="150"/>
      <c r="AH599" s="150"/>
      <c r="AI599" s="150"/>
      <c r="AJ599" s="150"/>
      <c r="AK599" s="150"/>
      <c r="AL599" s="150"/>
      <c r="AM599" s="150"/>
      <c r="AN599" s="150"/>
      <c r="AO599" s="150"/>
      <c r="AP599" s="150"/>
      <c r="AQ599" s="150"/>
      <c r="AR599" s="150"/>
      <c r="AS599" s="150"/>
      <c r="AT599" s="150"/>
      <c r="AU599" s="150"/>
      <c r="AV599" s="150"/>
      <c r="BA599" s="150"/>
      <c r="BB599" s="151"/>
      <c r="BC599" s="151"/>
      <c r="BD599" s="152"/>
    </row>
    <row r="600" spans="5:56" ht="15.75" customHeight="1" x14ac:dyDescent="0.2">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c r="AA600" s="150"/>
      <c r="AB600" s="150"/>
      <c r="AC600" s="150"/>
      <c r="AD600" s="150"/>
      <c r="AE600" s="150"/>
      <c r="AF600" s="150"/>
      <c r="AG600" s="150"/>
      <c r="AH600" s="150"/>
      <c r="AI600" s="150"/>
      <c r="AJ600" s="150"/>
      <c r="AK600" s="150"/>
      <c r="AL600" s="150"/>
      <c r="AM600" s="150"/>
      <c r="AN600" s="150"/>
      <c r="AO600" s="150"/>
      <c r="AP600" s="150"/>
      <c r="AQ600" s="150"/>
      <c r="AR600" s="150"/>
      <c r="AS600" s="150"/>
      <c r="AT600" s="150"/>
      <c r="AU600" s="150"/>
      <c r="AV600" s="150"/>
      <c r="BA600" s="150"/>
      <c r="BB600" s="151"/>
      <c r="BC600" s="151"/>
      <c r="BD600" s="152"/>
    </row>
    <row r="601" spans="5:56" ht="15.75" customHeight="1" x14ac:dyDescent="0.2">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c r="AA601" s="150"/>
      <c r="AB601" s="150"/>
      <c r="AC601" s="150"/>
      <c r="AD601" s="150"/>
      <c r="AE601" s="150"/>
      <c r="AF601" s="150"/>
      <c r="AG601" s="150"/>
      <c r="AH601" s="150"/>
      <c r="AI601" s="150"/>
      <c r="AJ601" s="150"/>
      <c r="AK601" s="150"/>
      <c r="AL601" s="150"/>
      <c r="AM601" s="150"/>
      <c r="AN601" s="150"/>
      <c r="AO601" s="150"/>
      <c r="AP601" s="150"/>
      <c r="AQ601" s="150"/>
      <c r="AR601" s="150"/>
      <c r="AS601" s="150"/>
      <c r="AT601" s="150"/>
      <c r="AU601" s="150"/>
      <c r="AV601" s="150"/>
      <c r="BA601" s="150"/>
      <c r="BB601" s="151"/>
      <c r="BC601" s="151"/>
      <c r="BD601" s="152"/>
    </row>
    <row r="602" spans="5:56" ht="15.75" customHeight="1" x14ac:dyDescent="0.2">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c r="AA602" s="150"/>
      <c r="AB602" s="150"/>
      <c r="AC602" s="150"/>
      <c r="AD602" s="150"/>
      <c r="AE602" s="150"/>
      <c r="AF602" s="150"/>
      <c r="AG602" s="150"/>
      <c r="AH602" s="150"/>
      <c r="AI602" s="150"/>
      <c r="AJ602" s="150"/>
      <c r="AK602" s="150"/>
      <c r="AL602" s="150"/>
      <c r="AM602" s="150"/>
      <c r="AN602" s="150"/>
      <c r="AO602" s="150"/>
      <c r="AP602" s="150"/>
      <c r="AQ602" s="150"/>
      <c r="AR602" s="150"/>
      <c r="AS602" s="150"/>
      <c r="AT602" s="150"/>
      <c r="AU602" s="150"/>
      <c r="AV602" s="150"/>
      <c r="BA602" s="150"/>
      <c r="BB602" s="151"/>
      <c r="BC602" s="151"/>
      <c r="BD602" s="152"/>
    </row>
    <row r="603" spans="5:56" ht="15.75" customHeight="1" x14ac:dyDescent="0.2">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c r="AA603" s="150"/>
      <c r="AB603" s="150"/>
      <c r="AC603" s="150"/>
      <c r="AD603" s="150"/>
      <c r="AE603" s="150"/>
      <c r="AF603" s="150"/>
      <c r="AG603" s="150"/>
      <c r="AH603" s="150"/>
      <c r="AI603" s="150"/>
      <c r="AJ603" s="150"/>
      <c r="AK603" s="150"/>
      <c r="AL603" s="150"/>
      <c r="AM603" s="150"/>
      <c r="AN603" s="150"/>
      <c r="AO603" s="150"/>
      <c r="AP603" s="150"/>
      <c r="AQ603" s="150"/>
      <c r="AR603" s="150"/>
      <c r="AS603" s="150"/>
      <c r="AT603" s="150"/>
      <c r="AU603" s="150"/>
      <c r="AV603" s="150"/>
      <c r="BA603" s="150"/>
      <c r="BB603" s="151"/>
      <c r="BC603" s="151"/>
      <c r="BD603" s="152"/>
    </row>
    <row r="604" spans="5:56" ht="15.75" customHeight="1" x14ac:dyDescent="0.2">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c r="AA604" s="150"/>
      <c r="AB604" s="150"/>
      <c r="AC604" s="150"/>
      <c r="AD604" s="150"/>
      <c r="AE604" s="150"/>
      <c r="AF604" s="150"/>
      <c r="AG604" s="150"/>
      <c r="AH604" s="150"/>
      <c r="AI604" s="150"/>
      <c r="AJ604" s="150"/>
      <c r="AK604" s="150"/>
      <c r="AL604" s="150"/>
      <c r="AM604" s="150"/>
      <c r="AN604" s="150"/>
      <c r="AO604" s="150"/>
      <c r="AP604" s="150"/>
      <c r="AQ604" s="150"/>
      <c r="AR604" s="150"/>
      <c r="AS604" s="150"/>
      <c r="AT604" s="150"/>
      <c r="AU604" s="150"/>
      <c r="AV604" s="150"/>
      <c r="BA604" s="150"/>
      <c r="BB604" s="151"/>
      <c r="BC604" s="151"/>
      <c r="BD604" s="152"/>
    </row>
    <row r="605" spans="5:56" ht="15.75" customHeight="1" x14ac:dyDescent="0.2">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c r="AA605" s="150"/>
      <c r="AB605" s="150"/>
      <c r="AC605" s="150"/>
      <c r="AD605" s="150"/>
      <c r="AE605" s="150"/>
      <c r="AF605" s="150"/>
      <c r="AG605" s="150"/>
      <c r="AH605" s="150"/>
      <c r="AI605" s="150"/>
      <c r="AJ605" s="150"/>
      <c r="AK605" s="150"/>
      <c r="AL605" s="150"/>
      <c r="AM605" s="150"/>
      <c r="AN605" s="150"/>
      <c r="AO605" s="150"/>
      <c r="AP605" s="150"/>
      <c r="AQ605" s="150"/>
      <c r="AR605" s="150"/>
      <c r="AS605" s="150"/>
      <c r="AT605" s="150"/>
      <c r="AU605" s="150"/>
      <c r="AV605" s="150"/>
      <c r="BA605" s="150"/>
      <c r="BB605" s="151"/>
      <c r="BC605" s="151"/>
      <c r="BD605" s="152"/>
    </row>
    <row r="606" spans="5:56" ht="15.75" customHeight="1" x14ac:dyDescent="0.2">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c r="AA606" s="150"/>
      <c r="AB606" s="150"/>
      <c r="AC606" s="150"/>
      <c r="AD606" s="150"/>
      <c r="AE606" s="150"/>
      <c r="AF606" s="150"/>
      <c r="AG606" s="150"/>
      <c r="AH606" s="150"/>
      <c r="AI606" s="150"/>
      <c r="AJ606" s="150"/>
      <c r="AK606" s="150"/>
      <c r="AL606" s="150"/>
      <c r="AM606" s="150"/>
      <c r="AN606" s="150"/>
      <c r="AO606" s="150"/>
      <c r="AP606" s="150"/>
      <c r="AQ606" s="150"/>
      <c r="AR606" s="150"/>
      <c r="AS606" s="150"/>
      <c r="AT606" s="150"/>
      <c r="AU606" s="150"/>
      <c r="AV606" s="150"/>
      <c r="BA606" s="150"/>
      <c r="BB606" s="151"/>
      <c r="BC606" s="151"/>
      <c r="BD606" s="152"/>
    </row>
    <row r="607" spans="5:56" ht="15.75" customHeight="1" x14ac:dyDescent="0.2">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c r="AA607" s="150"/>
      <c r="AB607" s="150"/>
      <c r="AC607" s="150"/>
      <c r="AD607" s="150"/>
      <c r="AE607" s="150"/>
      <c r="AF607" s="150"/>
      <c r="AG607" s="150"/>
      <c r="AH607" s="150"/>
      <c r="AI607" s="150"/>
      <c r="AJ607" s="150"/>
      <c r="AK607" s="150"/>
      <c r="AL607" s="150"/>
      <c r="AM607" s="150"/>
      <c r="AN607" s="150"/>
      <c r="AO607" s="150"/>
      <c r="AP607" s="150"/>
      <c r="AQ607" s="150"/>
      <c r="AR607" s="150"/>
      <c r="AS607" s="150"/>
      <c r="AT607" s="150"/>
      <c r="AU607" s="150"/>
      <c r="AV607" s="150"/>
      <c r="BA607" s="150"/>
      <c r="BB607" s="151"/>
      <c r="BC607" s="151"/>
      <c r="BD607" s="152"/>
    </row>
    <row r="608" spans="5:56" ht="15.75" customHeight="1" x14ac:dyDescent="0.2">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c r="AA608" s="150"/>
      <c r="AB608" s="150"/>
      <c r="AC608" s="150"/>
      <c r="AD608" s="150"/>
      <c r="AE608" s="150"/>
      <c r="AF608" s="150"/>
      <c r="AG608" s="150"/>
      <c r="AH608" s="150"/>
      <c r="AI608" s="150"/>
      <c r="AJ608" s="150"/>
      <c r="AK608" s="150"/>
      <c r="AL608" s="150"/>
      <c r="AM608" s="150"/>
      <c r="AN608" s="150"/>
      <c r="AO608" s="150"/>
      <c r="AP608" s="150"/>
      <c r="AQ608" s="150"/>
      <c r="AR608" s="150"/>
      <c r="AS608" s="150"/>
      <c r="AT608" s="150"/>
      <c r="AU608" s="150"/>
      <c r="AV608" s="150"/>
      <c r="BA608" s="150"/>
      <c r="BB608" s="151"/>
      <c r="BC608" s="151"/>
      <c r="BD608" s="152"/>
    </row>
    <row r="609" spans="5:56" ht="15.75" customHeight="1" x14ac:dyDescent="0.2">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c r="AA609" s="150"/>
      <c r="AB609" s="150"/>
      <c r="AC609" s="150"/>
      <c r="AD609" s="150"/>
      <c r="AE609" s="150"/>
      <c r="AF609" s="150"/>
      <c r="AG609" s="150"/>
      <c r="AH609" s="150"/>
      <c r="AI609" s="150"/>
      <c r="AJ609" s="150"/>
      <c r="AK609" s="150"/>
      <c r="AL609" s="150"/>
      <c r="AM609" s="150"/>
      <c r="AN609" s="150"/>
      <c r="AO609" s="150"/>
      <c r="AP609" s="150"/>
      <c r="AQ609" s="150"/>
      <c r="AR609" s="150"/>
      <c r="AS609" s="150"/>
      <c r="AT609" s="150"/>
      <c r="AU609" s="150"/>
      <c r="AV609" s="150"/>
      <c r="BA609" s="150"/>
      <c r="BB609" s="151"/>
      <c r="BC609" s="151"/>
      <c r="BD609" s="152"/>
    </row>
    <row r="610" spans="5:56" ht="15.75" customHeight="1" x14ac:dyDescent="0.2">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c r="AA610" s="150"/>
      <c r="AB610" s="150"/>
      <c r="AC610" s="150"/>
      <c r="AD610" s="150"/>
      <c r="AE610" s="150"/>
      <c r="AF610" s="150"/>
      <c r="AG610" s="150"/>
      <c r="AH610" s="150"/>
      <c r="AI610" s="150"/>
      <c r="AJ610" s="150"/>
      <c r="AK610" s="150"/>
      <c r="AL610" s="150"/>
      <c r="AM610" s="150"/>
      <c r="AN610" s="150"/>
      <c r="AO610" s="150"/>
      <c r="AP610" s="150"/>
      <c r="AQ610" s="150"/>
      <c r="AR610" s="150"/>
      <c r="AS610" s="150"/>
      <c r="AT610" s="150"/>
      <c r="AU610" s="150"/>
      <c r="AV610" s="150"/>
      <c r="BA610" s="150"/>
      <c r="BB610" s="151"/>
      <c r="BC610" s="151"/>
      <c r="BD610" s="152"/>
    </row>
    <row r="611" spans="5:56" ht="15.75" customHeight="1" x14ac:dyDescent="0.2">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c r="AA611" s="150"/>
      <c r="AB611" s="150"/>
      <c r="AC611" s="150"/>
      <c r="AD611" s="150"/>
      <c r="AE611" s="150"/>
      <c r="AF611" s="150"/>
      <c r="AG611" s="150"/>
      <c r="AH611" s="150"/>
      <c r="AI611" s="150"/>
      <c r="AJ611" s="150"/>
      <c r="AK611" s="150"/>
      <c r="AL611" s="150"/>
      <c r="AM611" s="150"/>
      <c r="AN611" s="150"/>
      <c r="AO611" s="150"/>
      <c r="AP611" s="150"/>
      <c r="AQ611" s="150"/>
      <c r="AR611" s="150"/>
      <c r="AS611" s="150"/>
      <c r="AT611" s="150"/>
      <c r="AU611" s="150"/>
      <c r="AV611" s="150"/>
      <c r="BA611" s="150"/>
      <c r="BB611" s="151"/>
      <c r="BC611" s="151"/>
      <c r="BD611" s="152"/>
    </row>
    <row r="612" spans="5:56" ht="15.75" customHeight="1" x14ac:dyDescent="0.2">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c r="AA612" s="150"/>
      <c r="AB612" s="150"/>
      <c r="AC612" s="150"/>
      <c r="AD612" s="150"/>
      <c r="AE612" s="150"/>
      <c r="AF612" s="150"/>
      <c r="AG612" s="150"/>
      <c r="AH612" s="150"/>
      <c r="AI612" s="150"/>
      <c r="AJ612" s="150"/>
      <c r="AK612" s="150"/>
      <c r="AL612" s="150"/>
      <c r="AM612" s="150"/>
      <c r="AN612" s="150"/>
      <c r="AO612" s="150"/>
      <c r="AP612" s="150"/>
      <c r="AQ612" s="150"/>
      <c r="AR612" s="150"/>
      <c r="AS612" s="150"/>
      <c r="AT612" s="150"/>
      <c r="AU612" s="150"/>
      <c r="AV612" s="150"/>
      <c r="BA612" s="150"/>
      <c r="BB612" s="151"/>
      <c r="BC612" s="151"/>
      <c r="BD612" s="152"/>
    </row>
    <row r="613" spans="5:56" ht="15.75" customHeight="1" x14ac:dyDescent="0.2">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c r="AA613" s="150"/>
      <c r="AB613" s="150"/>
      <c r="AC613" s="150"/>
      <c r="AD613" s="150"/>
      <c r="AE613" s="150"/>
      <c r="AF613" s="150"/>
      <c r="AG613" s="150"/>
      <c r="AH613" s="150"/>
      <c r="AI613" s="150"/>
      <c r="AJ613" s="150"/>
      <c r="AK613" s="150"/>
      <c r="AL613" s="150"/>
      <c r="AM613" s="150"/>
      <c r="AN613" s="150"/>
      <c r="AO613" s="150"/>
      <c r="AP613" s="150"/>
      <c r="AQ613" s="150"/>
      <c r="AR613" s="150"/>
      <c r="AS613" s="150"/>
      <c r="AT613" s="150"/>
      <c r="AU613" s="150"/>
      <c r="AV613" s="150"/>
      <c r="BA613" s="150"/>
      <c r="BB613" s="151"/>
      <c r="BC613" s="151"/>
      <c r="BD613" s="152"/>
    </row>
    <row r="614" spans="5:56" ht="15.75" customHeight="1" x14ac:dyDescent="0.2">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c r="AA614" s="150"/>
      <c r="AB614" s="150"/>
      <c r="AC614" s="150"/>
      <c r="AD614" s="150"/>
      <c r="AE614" s="150"/>
      <c r="AF614" s="150"/>
      <c r="AG614" s="150"/>
      <c r="AH614" s="150"/>
      <c r="AI614" s="150"/>
      <c r="AJ614" s="150"/>
      <c r="AK614" s="150"/>
      <c r="AL614" s="150"/>
      <c r="AM614" s="150"/>
      <c r="AN614" s="150"/>
      <c r="AO614" s="150"/>
      <c r="AP614" s="150"/>
      <c r="AQ614" s="150"/>
      <c r="AR614" s="150"/>
      <c r="AS614" s="150"/>
      <c r="AT614" s="150"/>
      <c r="AU614" s="150"/>
      <c r="AV614" s="150"/>
      <c r="BA614" s="150"/>
      <c r="BB614" s="151"/>
      <c r="BC614" s="151"/>
      <c r="BD614" s="152"/>
    </row>
    <row r="615" spans="5:56" ht="15.75" customHeight="1" x14ac:dyDescent="0.2">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c r="AA615" s="150"/>
      <c r="AB615" s="150"/>
      <c r="AC615" s="150"/>
      <c r="AD615" s="150"/>
      <c r="AE615" s="150"/>
      <c r="AF615" s="150"/>
      <c r="AG615" s="150"/>
      <c r="AH615" s="150"/>
      <c r="AI615" s="150"/>
      <c r="AJ615" s="150"/>
      <c r="AK615" s="150"/>
      <c r="AL615" s="150"/>
      <c r="AM615" s="150"/>
      <c r="AN615" s="150"/>
      <c r="AO615" s="150"/>
      <c r="AP615" s="150"/>
      <c r="AQ615" s="150"/>
      <c r="AR615" s="150"/>
      <c r="AS615" s="150"/>
      <c r="AT615" s="150"/>
      <c r="AU615" s="150"/>
      <c r="AV615" s="150"/>
      <c r="BA615" s="150"/>
      <c r="BB615" s="151"/>
      <c r="BC615" s="151"/>
      <c r="BD615" s="152"/>
    </row>
    <row r="616" spans="5:56" ht="15.75" customHeight="1" x14ac:dyDescent="0.2">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c r="AA616" s="150"/>
      <c r="AB616" s="150"/>
      <c r="AC616" s="150"/>
      <c r="AD616" s="150"/>
      <c r="AE616" s="150"/>
      <c r="AF616" s="150"/>
      <c r="AG616" s="150"/>
      <c r="AH616" s="150"/>
      <c r="AI616" s="150"/>
      <c r="AJ616" s="150"/>
      <c r="AK616" s="150"/>
      <c r="AL616" s="150"/>
      <c r="AM616" s="150"/>
      <c r="AN616" s="150"/>
      <c r="AO616" s="150"/>
      <c r="AP616" s="150"/>
      <c r="AQ616" s="150"/>
      <c r="AR616" s="150"/>
      <c r="AS616" s="150"/>
      <c r="AT616" s="150"/>
      <c r="AU616" s="150"/>
      <c r="AV616" s="150"/>
      <c r="BA616" s="150"/>
      <c r="BB616" s="151"/>
      <c r="BC616" s="151"/>
      <c r="BD616" s="152"/>
    </row>
    <row r="617" spans="5:56" ht="15.75" customHeight="1" x14ac:dyDescent="0.2">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c r="AA617" s="150"/>
      <c r="AB617" s="150"/>
      <c r="AC617" s="150"/>
      <c r="AD617" s="150"/>
      <c r="AE617" s="150"/>
      <c r="AF617" s="150"/>
      <c r="AG617" s="150"/>
      <c r="AH617" s="150"/>
      <c r="AI617" s="150"/>
      <c r="AJ617" s="150"/>
      <c r="AK617" s="150"/>
      <c r="AL617" s="150"/>
      <c r="AM617" s="150"/>
      <c r="AN617" s="150"/>
      <c r="AO617" s="150"/>
      <c r="AP617" s="150"/>
      <c r="AQ617" s="150"/>
      <c r="AR617" s="150"/>
      <c r="AS617" s="150"/>
      <c r="AT617" s="150"/>
      <c r="AU617" s="150"/>
      <c r="AV617" s="150"/>
      <c r="BA617" s="150"/>
      <c r="BB617" s="151"/>
      <c r="BC617" s="151"/>
      <c r="BD617" s="152"/>
    </row>
    <row r="618" spans="5:56" ht="15.75" customHeight="1" x14ac:dyDescent="0.2">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c r="AA618" s="150"/>
      <c r="AB618" s="150"/>
      <c r="AC618" s="150"/>
      <c r="AD618" s="150"/>
      <c r="AE618" s="150"/>
      <c r="AF618" s="150"/>
      <c r="AG618" s="150"/>
      <c r="AH618" s="150"/>
      <c r="AI618" s="150"/>
      <c r="AJ618" s="150"/>
      <c r="AK618" s="150"/>
      <c r="AL618" s="150"/>
      <c r="AM618" s="150"/>
      <c r="AN618" s="150"/>
      <c r="AO618" s="150"/>
      <c r="AP618" s="150"/>
      <c r="AQ618" s="150"/>
      <c r="AR618" s="150"/>
      <c r="AS618" s="150"/>
      <c r="AT618" s="150"/>
      <c r="AU618" s="150"/>
      <c r="AV618" s="150"/>
      <c r="BA618" s="150"/>
      <c r="BB618" s="151"/>
      <c r="BC618" s="151"/>
      <c r="BD618" s="152"/>
    </row>
    <row r="619" spans="5:56" ht="15.75" customHeight="1" x14ac:dyDescent="0.2">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c r="AA619" s="150"/>
      <c r="AB619" s="150"/>
      <c r="AC619" s="150"/>
      <c r="AD619" s="150"/>
      <c r="AE619" s="150"/>
      <c r="AF619" s="150"/>
      <c r="AG619" s="150"/>
      <c r="AH619" s="150"/>
      <c r="AI619" s="150"/>
      <c r="AJ619" s="150"/>
      <c r="AK619" s="150"/>
      <c r="AL619" s="150"/>
      <c r="AM619" s="150"/>
      <c r="AN619" s="150"/>
      <c r="AO619" s="150"/>
      <c r="AP619" s="150"/>
      <c r="AQ619" s="150"/>
      <c r="AR619" s="150"/>
      <c r="AS619" s="150"/>
      <c r="AT619" s="150"/>
      <c r="AU619" s="150"/>
      <c r="AV619" s="150"/>
      <c r="BA619" s="150"/>
      <c r="BB619" s="151"/>
      <c r="BC619" s="151"/>
      <c r="BD619" s="152"/>
    </row>
    <row r="620" spans="5:56" ht="15.75" customHeight="1" x14ac:dyDescent="0.2">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c r="AA620" s="150"/>
      <c r="AB620" s="150"/>
      <c r="AC620" s="150"/>
      <c r="AD620" s="150"/>
      <c r="AE620" s="150"/>
      <c r="AF620" s="150"/>
      <c r="AG620" s="150"/>
      <c r="AH620" s="150"/>
      <c r="AI620" s="150"/>
      <c r="AJ620" s="150"/>
      <c r="AK620" s="150"/>
      <c r="AL620" s="150"/>
      <c r="AM620" s="150"/>
      <c r="AN620" s="150"/>
      <c r="AO620" s="150"/>
      <c r="AP620" s="150"/>
      <c r="AQ620" s="150"/>
      <c r="AR620" s="150"/>
      <c r="AS620" s="150"/>
      <c r="AT620" s="150"/>
      <c r="AU620" s="150"/>
      <c r="AV620" s="150"/>
      <c r="BA620" s="150"/>
      <c r="BB620" s="151"/>
      <c r="BC620" s="151"/>
      <c r="BD620" s="152"/>
    </row>
    <row r="621" spans="5:56" ht="15.75" customHeight="1" x14ac:dyDescent="0.2">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c r="AA621" s="150"/>
      <c r="AB621" s="150"/>
      <c r="AC621" s="150"/>
      <c r="AD621" s="150"/>
      <c r="AE621" s="150"/>
      <c r="AF621" s="150"/>
      <c r="AG621" s="150"/>
      <c r="AH621" s="150"/>
      <c r="AI621" s="150"/>
      <c r="AJ621" s="150"/>
      <c r="AK621" s="150"/>
      <c r="AL621" s="150"/>
      <c r="AM621" s="150"/>
      <c r="AN621" s="150"/>
      <c r="AO621" s="150"/>
      <c r="AP621" s="150"/>
      <c r="AQ621" s="150"/>
      <c r="AR621" s="150"/>
      <c r="AS621" s="150"/>
      <c r="AT621" s="150"/>
      <c r="AU621" s="150"/>
      <c r="AV621" s="150"/>
      <c r="BA621" s="150"/>
      <c r="BB621" s="151"/>
      <c r="BC621" s="151"/>
      <c r="BD621" s="152"/>
    </row>
    <row r="622" spans="5:56" ht="15.75" customHeight="1" x14ac:dyDescent="0.2">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c r="AA622" s="150"/>
      <c r="AB622" s="150"/>
      <c r="AC622" s="150"/>
      <c r="AD622" s="150"/>
      <c r="AE622" s="150"/>
      <c r="AF622" s="150"/>
      <c r="AG622" s="150"/>
      <c r="AH622" s="150"/>
      <c r="AI622" s="150"/>
      <c r="AJ622" s="150"/>
      <c r="AK622" s="150"/>
      <c r="AL622" s="150"/>
      <c r="AM622" s="150"/>
      <c r="AN622" s="150"/>
      <c r="AO622" s="150"/>
      <c r="AP622" s="150"/>
      <c r="AQ622" s="150"/>
      <c r="AR622" s="150"/>
      <c r="AS622" s="150"/>
      <c r="AT622" s="150"/>
      <c r="AU622" s="150"/>
      <c r="AV622" s="150"/>
      <c r="BA622" s="150"/>
      <c r="BB622" s="151"/>
      <c r="BC622" s="151"/>
      <c r="BD622" s="152"/>
    </row>
    <row r="623" spans="5:56" ht="15.75" customHeight="1" x14ac:dyDescent="0.2">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c r="AA623" s="150"/>
      <c r="AB623" s="150"/>
      <c r="AC623" s="150"/>
      <c r="AD623" s="150"/>
      <c r="AE623" s="150"/>
      <c r="AF623" s="150"/>
      <c r="AG623" s="150"/>
      <c r="AH623" s="150"/>
      <c r="AI623" s="150"/>
      <c r="AJ623" s="150"/>
      <c r="AK623" s="150"/>
      <c r="AL623" s="150"/>
      <c r="AM623" s="150"/>
      <c r="AN623" s="150"/>
      <c r="AO623" s="150"/>
      <c r="AP623" s="150"/>
      <c r="AQ623" s="150"/>
      <c r="AR623" s="150"/>
      <c r="AS623" s="150"/>
      <c r="AT623" s="150"/>
      <c r="AU623" s="150"/>
      <c r="AV623" s="150"/>
      <c r="BA623" s="150"/>
      <c r="BB623" s="151"/>
      <c r="BC623" s="151"/>
      <c r="BD623" s="152"/>
    </row>
    <row r="624" spans="5:56" ht="15.75" customHeight="1" x14ac:dyDescent="0.2">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c r="AA624" s="150"/>
      <c r="AB624" s="150"/>
      <c r="AC624" s="150"/>
      <c r="AD624" s="150"/>
      <c r="AE624" s="150"/>
      <c r="AF624" s="150"/>
      <c r="AG624" s="150"/>
      <c r="AH624" s="150"/>
      <c r="AI624" s="150"/>
      <c r="AJ624" s="150"/>
      <c r="AK624" s="150"/>
      <c r="AL624" s="150"/>
      <c r="AM624" s="150"/>
      <c r="AN624" s="150"/>
      <c r="AO624" s="150"/>
      <c r="AP624" s="150"/>
      <c r="AQ624" s="150"/>
      <c r="AR624" s="150"/>
      <c r="AS624" s="150"/>
      <c r="AT624" s="150"/>
      <c r="AU624" s="150"/>
      <c r="AV624" s="150"/>
      <c r="BA624" s="150"/>
      <c r="BB624" s="151"/>
      <c r="BC624" s="151"/>
      <c r="BD624" s="152"/>
    </row>
    <row r="625" spans="5:56" ht="15.75" customHeight="1" x14ac:dyDescent="0.2">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c r="AA625" s="150"/>
      <c r="AB625" s="150"/>
      <c r="AC625" s="150"/>
      <c r="AD625" s="150"/>
      <c r="AE625" s="150"/>
      <c r="AF625" s="150"/>
      <c r="AG625" s="150"/>
      <c r="AH625" s="150"/>
      <c r="AI625" s="150"/>
      <c r="AJ625" s="150"/>
      <c r="AK625" s="150"/>
      <c r="AL625" s="150"/>
      <c r="AM625" s="150"/>
      <c r="AN625" s="150"/>
      <c r="AO625" s="150"/>
      <c r="AP625" s="150"/>
      <c r="AQ625" s="150"/>
      <c r="AR625" s="150"/>
      <c r="AS625" s="150"/>
      <c r="AT625" s="150"/>
      <c r="AU625" s="150"/>
      <c r="AV625" s="150"/>
      <c r="BA625" s="150"/>
      <c r="BB625" s="151"/>
      <c r="BC625" s="151"/>
      <c r="BD625" s="152"/>
    </row>
    <row r="626" spans="5:56" ht="15.75" customHeight="1" x14ac:dyDescent="0.2">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c r="AA626" s="150"/>
      <c r="AB626" s="150"/>
      <c r="AC626" s="150"/>
      <c r="AD626" s="150"/>
      <c r="AE626" s="150"/>
      <c r="AF626" s="150"/>
      <c r="AG626" s="150"/>
      <c r="AH626" s="150"/>
      <c r="AI626" s="150"/>
      <c r="AJ626" s="150"/>
      <c r="AK626" s="150"/>
      <c r="AL626" s="150"/>
      <c r="AM626" s="150"/>
      <c r="AN626" s="150"/>
      <c r="AO626" s="150"/>
      <c r="AP626" s="150"/>
      <c r="AQ626" s="150"/>
      <c r="AR626" s="150"/>
      <c r="AS626" s="150"/>
      <c r="AT626" s="150"/>
      <c r="AU626" s="150"/>
      <c r="AV626" s="150"/>
      <c r="BA626" s="150"/>
      <c r="BB626" s="151"/>
      <c r="BC626" s="151"/>
      <c r="BD626" s="152"/>
    </row>
    <row r="627" spans="5:56" ht="15.75" customHeight="1" x14ac:dyDescent="0.2">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c r="AA627" s="150"/>
      <c r="AB627" s="150"/>
      <c r="AC627" s="150"/>
      <c r="AD627" s="150"/>
      <c r="AE627" s="150"/>
      <c r="AF627" s="150"/>
      <c r="AG627" s="150"/>
      <c r="AH627" s="150"/>
      <c r="AI627" s="150"/>
      <c r="AJ627" s="150"/>
      <c r="AK627" s="150"/>
      <c r="AL627" s="150"/>
      <c r="AM627" s="150"/>
      <c r="AN627" s="150"/>
      <c r="AO627" s="150"/>
      <c r="AP627" s="150"/>
      <c r="AQ627" s="150"/>
      <c r="AR627" s="150"/>
      <c r="AS627" s="150"/>
      <c r="AT627" s="150"/>
      <c r="AU627" s="150"/>
      <c r="AV627" s="150"/>
      <c r="BA627" s="150"/>
      <c r="BB627" s="151"/>
      <c r="BC627" s="151"/>
      <c r="BD627" s="152"/>
    </row>
    <row r="628" spans="5:56" ht="15.75" customHeight="1" x14ac:dyDescent="0.2">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c r="AA628" s="150"/>
      <c r="AB628" s="150"/>
      <c r="AC628" s="150"/>
      <c r="AD628" s="150"/>
      <c r="AE628" s="150"/>
      <c r="AF628" s="150"/>
      <c r="AG628" s="150"/>
      <c r="AH628" s="150"/>
      <c r="AI628" s="150"/>
      <c r="AJ628" s="150"/>
      <c r="AK628" s="150"/>
      <c r="AL628" s="150"/>
      <c r="AM628" s="150"/>
      <c r="AN628" s="150"/>
      <c r="AO628" s="150"/>
      <c r="AP628" s="150"/>
      <c r="AQ628" s="150"/>
      <c r="AR628" s="150"/>
      <c r="AS628" s="150"/>
      <c r="AT628" s="150"/>
      <c r="AU628" s="150"/>
      <c r="AV628" s="150"/>
      <c r="BA628" s="150"/>
      <c r="BB628" s="151"/>
      <c r="BC628" s="151"/>
      <c r="BD628" s="152"/>
    </row>
    <row r="629" spans="5:56" ht="15.75" customHeight="1" x14ac:dyDescent="0.2">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c r="AA629" s="150"/>
      <c r="AB629" s="150"/>
      <c r="AC629" s="150"/>
      <c r="AD629" s="150"/>
      <c r="AE629" s="150"/>
      <c r="AF629" s="150"/>
      <c r="AG629" s="150"/>
      <c r="AH629" s="150"/>
      <c r="AI629" s="150"/>
      <c r="AJ629" s="150"/>
      <c r="AK629" s="150"/>
      <c r="AL629" s="150"/>
      <c r="AM629" s="150"/>
      <c r="AN629" s="150"/>
      <c r="AO629" s="150"/>
      <c r="AP629" s="150"/>
      <c r="AQ629" s="150"/>
      <c r="AR629" s="150"/>
      <c r="AS629" s="150"/>
      <c r="AT629" s="150"/>
      <c r="AU629" s="150"/>
      <c r="AV629" s="150"/>
      <c r="BA629" s="150"/>
      <c r="BB629" s="151"/>
      <c r="BC629" s="151"/>
      <c r="BD629" s="152"/>
    </row>
    <row r="630" spans="5:56" ht="15.75" customHeight="1" x14ac:dyDescent="0.2">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c r="AA630" s="150"/>
      <c r="AB630" s="150"/>
      <c r="AC630" s="150"/>
      <c r="AD630" s="150"/>
      <c r="AE630" s="150"/>
      <c r="AF630" s="150"/>
      <c r="AG630" s="150"/>
      <c r="AH630" s="150"/>
      <c r="AI630" s="150"/>
      <c r="AJ630" s="150"/>
      <c r="AK630" s="150"/>
      <c r="AL630" s="150"/>
      <c r="AM630" s="150"/>
      <c r="AN630" s="150"/>
      <c r="AO630" s="150"/>
      <c r="AP630" s="150"/>
      <c r="AQ630" s="150"/>
      <c r="AR630" s="150"/>
      <c r="AS630" s="150"/>
      <c r="AT630" s="150"/>
      <c r="AU630" s="150"/>
      <c r="AV630" s="150"/>
      <c r="BA630" s="150"/>
      <c r="BB630" s="151"/>
      <c r="BC630" s="151"/>
      <c r="BD630" s="152"/>
    </row>
    <row r="631" spans="5:56" ht="15.75" customHeight="1" x14ac:dyDescent="0.2">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c r="AA631" s="150"/>
      <c r="AB631" s="150"/>
      <c r="AC631" s="150"/>
      <c r="AD631" s="150"/>
      <c r="AE631" s="150"/>
      <c r="AF631" s="150"/>
      <c r="AG631" s="150"/>
      <c r="AH631" s="150"/>
      <c r="AI631" s="150"/>
      <c r="AJ631" s="150"/>
      <c r="AK631" s="150"/>
      <c r="AL631" s="150"/>
      <c r="AM631" s="150"/>
      <c r="AN631" s="150"/>
      <c r="AO631" s="150"/>
      <c r="AP631" s="150"/>
      <c r="AQ631" s="150"/>
      <c r="AR631" s="150"/>
      <c r="AS631" s="150"/>
      <c r="AT631" s="150"/>
      <c r="AU631" s="150"/>
      <c r="AV631" s="150"/>
      <c r="BA631" s="150"/>
      <c r="BB631" s="151"/>
      <c r="BC631" s="151"/>
      <c r="BD631" s="152"/>
    </row>
    <row r="632" spans="5:56" ht="15.75" customHeight="1" x14ac:dyDescent="0.2">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c r="AA632" s="150"/>
      <c r="AB632" s="150"/>
      <c r="AC632" s="150"/>
      <c r="AD632" s="150"/>
      <c r="AE632" s="150"/>
      <c r="AF632" s="150"/>
      <c r="AG632" s="150"/>
      <c r="AH632" s="150"/>
      <c r="AI632" s="150"/>
      <c r="AJ632" s="150"/>
      <c r="AK632" s="150"/>
      <c r="AL632" s="150"/>
      <c r="AM632" s="150"/>
      <c r="AN632" s="150"/>
      <c r="AO632" s="150"/>
      <c r="AP632" s="150"/>
      <c r="AQ632" s="150"/>
      <c r="AR632" s="150"/>
      <c r="AS632" s="150"/>
      <c r="AT632" s="150"/>
      <c r="AU632" s="150"/>
      <c r="AV632" s="150"/>
      <c r="BA632" s="150"/>
      <c r="BB632" s="151"/>
      <c r="BC632" s="151"/>
      <c r="BD632" s="152"/>
    </row>
    <row r="633" spans="5:56" ht="15.75" customHeight="1" x14ac:dyDescent="0.2">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c r="AA633" s="150"/>
      <c r="AB633" s="150"/>
      <c r="AC633" s="150"/>
      <c r="AD633" s="150"/>
      <c r="AE633" s="150"/>
      <c r="AF633" s="150"/>
      <c r="AG633" s="150"/>
      <c r="AH633" s="150"/>
      <c r="AI633" s="150"/>
      <c r="AJ633" s="150"/>
      <c r="AK633" s="150"/>
      <c r="AL633" s="150"/>
      <c r="AM633" s="150"/>
      <c r="AN633" s="150"/>
      <c r="AO633" s="150"/>
      <c r="AP633" s="150"/>
      <c r="AQ633" s="150"/>
      <c r="AR633" s="150"/>
      <c r="AS633" s="150"/>
      <c r="AT633" s="150"/>
      <c r="AU633" s="150"/>
      <c r="AV633" s="150"/>
      <c r="BA633" s="150"/>
      <c r="BB633" s="151"/>
      <c r="BC633" s="151"/>
      <c r="BD633" s="152"/>
    </row>
    <row r="634" spans="5:56" ht="15.75" customHeight="1" x14ac:dyDescent="0.2">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c r="AA634" s="150"/>
      <c r="AB634" s="150"/>
      <c r="AC634" s="150"/>
      <c r="AD634" s="150"/>
      <c r="AE634" s="150"/>
      <c r="AF634" s="150"/>
      <c r="AG634" s="150"/>
      <c r="AH634" s="150"/>
      <c r="AI634" s="150"/>
      <c r="AJ634" s="150"/>
      <c r="AK634" s="150"/>
      <c r="AL634" s="150"/>
      <c r="AM634" s="150"/>
      <c r="AN634" s="150"/>
      <c r="AO634" s="150"/>
      <c r="AP634" s="150"/>
      <c r="AQ634" s="150"/>
      <c r="AR634" s="150"/>
      <c r="AS634" s="150"/>
      <c r="AT634" s="150"/>
      <c r="AU634" s="150"/>
      <c r="AV634" s="150"/>
      <c r="BA634" s="150"/>
      <c r="BB634" s="151"/>
      <c r="BC634" s="151"/>
      <c r="BD634" s="152"/>
    </row>
    <row r="635" spans="5:56" ht="15.75" customHeight="1" x14ac:dyDescent="0.2">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c r="AA635" s="150"/>
      <c r="AB635" s="150"/>
      <c r="AC635" s="150"/>
      <c r="AD635" s="150"/>
      <c r="AE635" s="150"/>
      <c r="AF635" s="150"/>
      <c r="AG635" s="150"/>
      <c r="AH635" s="150"/>
      <c r="AI635" s="150"/>
      <c r="AJ635" s="150"/>
      <c r="AK635" s="150"/>
      <c r="AL635" s="150"/>
      <c r="AM635" s="150"/>
      <c r="AN635" s="150"/>
      <c r="AO635" s="150"/>
      <c r="AP635" s="150"/>
      <c r="AQ635" s="150"/>
      <c r="AR635" s="150"/>
      <c r="AS635" s="150"/>
      <c r="AT635" s="150"/>
      <c r="AU635" s="150"/>
      <c r="AV635" s="150"/>
      <c r="BA635" s="150"/>
      <c r="BB635" s="151"/>
      <c r="BC635" s="151"/>
      <c r="BD635" s="152"/>
    </row>
    <row r="636" spans="5:56" ht="15.75" customHeight="1" x14ac:dyDescent="0.2">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c r="AA636" s="150"/>
      <c r="AB636" s="150"/>
      <c r="AC636" s="150"/>
      <c r="AD636" s="150"/>
      <c r="AE636" s="150"/>
      <c r="AF636" s="150"/>
      <c r="AG636" s="150"/>
      <c r="AH636" s="150"/>
      <c r="AI636" s="150"/>
      <c r="AJ636" s="150"/>
      <c r="AK636" s="150"/>
      <c r="AL636" s="150"/>
      <c r="AM636" s="150"/>
      <c r="AN636" s="150"/>
      <c r="AO636" s="150"/>
      <c r="AP636" s="150"/>
      <c r="AQ636" s="150"/>
      <c r="AR636" s="150"/>
      <c r="AS636" s="150"/>
      <c r="AT636" s="150"/>
      <c r="AU636" s="150"/>
      <c r="AV636" s="150"/>
      <c r="BA636" s="150"/>
      <c r="BB636" s="151"/>
      <c r="BC636" s="151"/>
      <c r="BD636" s="152"/>
    </row>
    <row r="637" spans="5:56" ht="15.75" customHeight="1" x14ac:dyDescent="0.2">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c r="AA637" s="150"/>
      <c r="AB637" s="150"/>
      <c r="AC637" s="150"/>
      <c r="AD637" s="150"/>
      <c r="AE637" s="150"/>
      <c r="AF637" s="150"/>
      <c r="AG637" s="150"/>
      <c r="AH637" s="150"/>
      <c r="AI637" s="150"/>
      <c r="AJ637" s="150"/>
      <c r="AK637" s="150"/>
      <c r="AL637" s="150"/>
      <c r="AM637" s="150"/>
      <c r="AN637" s="150"/>
      <c r="AO637" s="150"/>
      <c r="AP637" s="150"/>
      <c r="AQ637" s="150"/>
      <c r="AR637" s="150"/>
      <c r="AS637" s="150"/>
      <c r="AT637" s="150"/>
      <c r="AU637" s="150"/>
      <c r="AV637" s="150"/>
      <c r="BA637" s="150"/>
      <c r="BB637" s="151"/>
      <c r="BC637" s="151"/>
      <c r="BD637" s="152"/>
    </row>
    <row r="638" spans="5:56" ht="15.75" customHeight="1" x14ac:dyDescent="0.2">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c r="AA638" s="150"/>
      <c r="AB638" s="150"/>
      <c r="AC638" s="150"/>
      <c r="AD638" s="150"/>
      <c r="AE638" s="150"/>
      <c r="AF638" s="150"/>
      <c r="AG638" s="150"/>
      <c r="AH638" s="150"/>
      <c r="AI638" s="150"/>
      <c r="AJ638" s="150"/>
      <c r="AK638" s="150"/>
      <c r="AL638" s="150"/>
      <c r="AM638" s="150"/>
      <c r="AN638" s="150"/>
      <c r="AO638" s="150"/>
      <c r="AP638" s="150"/>
      <c r="AQ638" s="150"/>
      <c r="AR638" s="150"/>
      <c r="AS638" s="150"/>
      <c r="AT638" s="150"/>
      <c r="AU638" s="150"/>
      <c r="AV638" s="150"/>
      <c r="BA638" s="150"/>
      <c r="BB638" s="151"/>
      <c r="BC638" s="151"/>
      <c r="BD638" s="152"/>
    </row>
    <row r="639" spans="5:56" ht="15.75" customHeight="1" x14ac:dyDescent="0.2">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c r="AA639" s="150"/>
      <c r="AB639" s="150"/>
      <c r="AC639" s="150"/>
      <c r="AD639" s="150"/>
      <c r="AE639" s="150"/>
      <c r="AF639" s="150"/>
      <c r="AG639" s="150"/>
      <c r="AH639" s="150"/>
      <c r="AI639" s="150"/>
      <c r="AJ639" s="150"/>
      <c r="AK639" s="150"/>
      <c r="AL639" s="150"/>
      <c r="AM639" s="150"/>
      <c r="AN639" s="150"/>
      <c r="AO639" s="150"/>
      <c r="AP639" s="150"/>
      <c r="AQ639" s="150"/>
      <c r="AR639" s="150"/>
      <c r="AS639" s="150"/>
      <c r="AT639" s="150"/>
      <c r="AU639" s="150"/>
      <c r="AV639" s="150"/>
      <c r="BA639" s="150"/>
      <c r="BB639" s="151"/>
      <c r="BC639" s="151"/>
      <c r="BD639" s="152"/>
    </row>
    <row r="640" spans="5:56" ht="15.75" customHeight="1" x14ac:dyDescent="0.2">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c r="AA640" s="150"/>
      <c r="AB640" s="150"/>
      <c r="AC640" s="150"/>
      <c r="AD640" s="150"/>
      <c r="AE640" s="150"/>
      <c r="AF640" s="150"/>
      <c r="AG640" s="150"/>
      <c r="AH640" s="150"/>
      <c r="AI640" s="150"/>
      <c r="AJ640" s="150"/>
      <c r="AK640" s="150"/>
      <c r="AL640" s="150"/>
      <c r="AM640" s="150"/>
      <c r="AN640" s="150"/>
      <c r="AO640" s="150"/>
      <c r="AP640" s="150"/>
      <c r="AQ640" s="150"/>
      <c r="AR640" s="150"/>
      <c r="AS640" s="150"/>
      <c r="AT640" s="150"/>
      <c r="AU640" s="150"/>
      <c r="AV640" s="150"/>
      <c r="BA640" s="150"/>
      <c r="BB640" s="151"/>
      <c r="BC640" s="151"/>
      <c r="BD640" s="152"/>
    </row>
    <row r="641" spans="5:56" ht="15.75" customHeight="1" x14ac:dyDescent="0.2">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c r="AA641" s="150"/>
      <c r="AB641" s="150"/>
      <c r="AC641" s="150"/>
      <c r="AD641" s="150"/>
      <c r="AE641" s="150"/>
      <c r="AF641" s="150"/>
      <c r="AG641" s="150"/>
      <c r="AH641" s="150"/>
      <c r="AI641" s="150"/>
      <c r="AJ641" s="150"/>
      <c r="AK641" s="150"/>
      <c r="AL641" s="150"/>
      <c r="AM641" s="150"/>
      <c r="AN641" s="150"/>
      <c r="AO641" s="150"/>
      <c r="AP641" s="150"/>
      <c r="AQ641" s="150"/>
      <c r="AR641" s="150"/>
      <c r="AS641" s="150"/>
      <c r="AT641" s="150"/>
      <c r="AU641" s="150"/>
      <c r="AV641" s="150"/>
      <c r="BA641" s="150"/>
      <c r="BB641" s="151"/>
      <c r="BC641" s="151"/>
      <c r="BD641" s="152"/>
    </row>
    <row r="642" spans="5:56" ht="15.75" customHeight="1" x14ac:dyDescent="0.2">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c r="AA642" s="150"/>
      <c r="AB642" s="150"/>
      <c r="AC642" s="150"/>
      <c r="AD642" s="150"/>
      <c r="AE642" s="150"/>
      <c r="AF642" s="150"/>
      <c r="AG642" s="150"/>
      <c r="AH642" s="150"/>
      <c r="AI642" s="150"/>
      <c r="AJ642" s="150"/>
      <c r="AK642" s="150"/>
      <c r="AL642" s="150"/>
      <c r="AM642" s="150"/>
      <c r="AN642" s="150"/>
      <c r="AO642" s="150"/>
      <c r="AP642" s="150"/>
      <c r="AQ642" s="150"/>
      <c r="AR642" s="150"/>
      <c r="AS642" s="150"/>
      <c r="AT642" s="150"/>
      <c r="AU642" s="150"/>
      <c r="AV642" s="150"/>
      <c r="BA642" s="150"/>
      <c r="BB642" s="151"/>
      <c r="BC642" s="151"/>
      <c r="BD642" s="152"/>
    </row>
    <row r="643" spans="5:56" ht="15.75" customHeight="1" x14ac:dyDescent="0.2">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c r="AA643" s="150"/>
      <c r="AB643" s="150"/>
      <c r="AC643" s="150"/>
      <c r="AD643" s="150"/>
      <c r="AE643" s="150"/>
      <c r="AF643" s="150"/>
      <c r="AG643" s="150"/>
      <c r="AH643" s="150"/>
      <c r="AI643" s="150"/>
      <c r="AJ643" s="150"/>
      <c r="AK643" s="150"/>
      <c r="AL643" s="150"/>
      <c r="AM643" s="150"/>
      <c r="AN643" s="150"/>
      <c r="AO643" s="150"/>
      <c r="AP643" s="150"/>
      <c r="AQ643" s="150"/>
      <c r="AR643" s="150"/>
      <c r="AS643" s="150"/>
      <c r="AT643" s="150"/>
      <c r="AU643" s="150"/>
      <c r="AV643" s="150"/>
      <c r="BA643" s="150"/>
      <c r="BB643" s="151"/>
      <c r="BC643" s="151"/>
      <c r="BD643" s="152"/>
    </row>
    <row r="644" spans="5:56" ht="15.75" customHeight="1" x14ac:dyDescent="0.2">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c r="AA644" s="150"/>
      <c r="AB644" s="150"/>
      <c r="AC644" s="150"/>
      <c r="AD644" s="150"/>
      <c r="AE644" s="150"/>
      <c r="AF644" s="150"/>
      <c r="AG644" s="150"/>
      <c r="AH644" s="150"/>
      <c r="AI644" s="150"/>
      <c r="AJ644" s="150"/>
      <c r="AK644" s="150"/>
      <c r="AL644" s="150"/>
      <c r="AM644" s="150"/>
      <c r="AN644" s="150"/>
      <c r="AO644" s="150"/>
      <c r="AP644" s="150"/>
      <c r="AQ644" s="150"/>
      <c r="AR644" s="150"/>
      <c r="AS644" s="150"/>
      <c r="AT644" s="150"/>
      <c r="AU644" s="150"/>
      <c r="AV644" s="150"/>
      <c r="BA644" s="150"/>
      <c r="BB644" s="151"/>
      <c r="BC644" s="151"/>
      <c r="BD644" s="152"/>
    </row>
    <row r="645" spans="5:56" ht="15.75" customHeight="1" x14ac:dyDescent="0.2">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c r="AA645" s="150"/>
      <c r="AB645" s="150"/>
      <c r="AC645" s="150"/>
      <c r="AD645" s="150"/>
      <c r="AE645" s="150"/>
      <c r="AF645" s="150"/>
      <c r="AG645" s="150"/>
      <c r="AH645" s="150"/>
      <c r="AI645" s="150"/>
      <c r="AJ645" s="150"/>
      <c r="AK645" s="150"/>
      <c r="AL645" s="150"/>
      <c r="AM645" s="150"/>
      <c r="AN645" s="150"/>
      <c r="AO645" s="150"/>
      <c r="AP645" s="150"/>
      <c r="AQ645" s="150"/>
      <c r="AR645" s="150"/>
      <c r="AS645" s="150"/>
      <c r="AT645" s="150"/>
      <c r="AU645" s="150"/>
      <c r="AV645" s="150"/>
      <c r="BA645" s="150"/>
      <c r="BB645" s="151"/>
      <c r="BC645" s="151"/>
      <c r="BD645" s="152"/>
    </row>
    <row r="646" spans="5:56" ht="15.75" customHeight="1" x14ac:dyDescent="0.2">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c r="AA646" s="150"/>
      <c r="AB646" s="150"/>
      <c r="AC646" s="150"/>
      <c r="AD646" s="150"/>
      <c r="AE646" s="150"/>
      <c r="AF646" s="150"/>
      <c r="AG646" s="150"/>
      <c r="AH646" s="150"/>
      <c r="AI646" s="150"/>
      <c r="AJ646" s="150"/>
      <c r="AK646" s="150"/>
      <c r="AL646" s="150"/>
      <c r="AM646" s="150"/>
      <c r="AN646" s="150"/>
      <c r="AO646" s="150"/>
      <c r="AP646" s="150"/>
      <c r="AQ646" s="150"/>
      <c r="AR646" s="150"/>
      <c r="AS646" s="150"/>
      <c r="AT646" s="150"/>
      <c r="AU646" s="150"/>
      <c r="AV646" s="150"/>
      <c r="BA646" s="150"/>
      <c r="BB646" s="151"/>
      <c r="BC646" s="151"/>
      <c r="BD646" s="152"/>
    </row>
    <row r="647" spans="5:56" ht="15.75" customHeight="1" x14ac:dyDescent="0.2">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c r="AA647" s="150"/>
      <c r="AB647" s="150"/>
      <c r="AC647" s="150"/>
      <c r="AD647" s="150"/>
      <c r="AE647" s="150"/>
      <c r="AF647" s="150"/>
      <c r="AG647" s="150"/>
      <c r="AH647" s="150"/>
      <c r="AI647" s="150"/>
      <c r="AJ647" s="150"/>
      <c r="AK647" s="150"/>
      <c r="AL647" s="150"/>
      <c r="AM647" s="150"/>
      <c r="AN647" s="150"/>
      <c r="AO647" s="150"/>
      <c r="AP647" s="150"/>
      <c r="AQ647" s="150"/>
      <c r="AR647" s="150"/>
      <c r="AS647" s="150"/>
      <c r="AT647" s="150"/>
      <c r="AU647" s="150"/>
      <c r="AV647" s="150"/>
      <c r="BA647" s="150"/>
      <c r="BB647" s="151"/>
      <c r="BC647" s="151"/>
      <c r="BD647" s="152"/>
    </row>
    <row r="648" spans="5:56" ht="15.75" customHeight="1" x14ac:dyDescent="0.2">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c r="AA648" s="150"/>
      <c r="AB648" s="150"/>
      <c r="AC648" s="150"/>
      <c r="AD648" s="150"/>
      <c r="AE648" s="150"/>
      <c r="AF648" s="150"/>
      <c r="AG648" s="150"/>
      <c r="AH648" s="150"/>
      <c r="AI648" s="150"/>
      <c r="AJ648" s="150"/>
      <c r="AK648" s="150"/>
      <c r="AL648" s="150"/>
      <c r="AM648" s="150"/>
      <c r="AN648" s="150"/>
      <c r="AO648" s="150"/>
      <c r="AP648" s="150"/>
      <c r="AQ648" s="150"/>
      <c r="AR648" s="150"/>
      <c r="AS648" s="150"/>
      <c r="AT648" s="150"/>
      <c r="AU648" s="150"/>
      <c r="AV648" s="150"/>
      <c r="BA648" s="150"/>
      <c r="BB648" s="151"/>
      <c r="BC648" s="151"/>
      <c r="BD648" s="152"/>
    </row>
    <row r="649" spans="5:56" ht="15.75" customHeight="1" x14ac:dyDescent="0.2">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c r="AA649" s="150"/>
      <c r="AB649" s="150"/>
      <c r="AC649" s="150"/>
      <c r="AD649" s="150"/>
      <c r="AE649" s="150"/>
      <c r="AF649" s="150"/>
      <c r="AG649" s="150"/>
      <c r="AH649" s="150"/>
      <c r="AI649" s="150"/>
      <c r="AJ649" s="150"/>
      <c r="AK649" s="150"/>
      <c r="AL649" s="150"/>
      <c r="AM649" s="150"/>
      <c r="AN649" s="150"/>
      <c r="AO649" s="150"/>
      <c r="AP649" s="150"/>
      <c r="AQ649" s="150"/>
      <c r="AR649" s="150"/>
      <c r="AS649" s="150"/>
      <c r="AT649" s="150"/>
      <c r="AU649" s="150"/>
      <c r="AV649" s="150"/>
      <c r="BA649" s="150"/>
      <c r="BB649" s="151"/>
      <c r="BC649" s="151"/>
      <c r="BD649" s="152"/>
    </row>
    <row r="650" spans="5:56" ht="15.75" customHeight="1" x14ac:dyDescent="0.2">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c r="AA650" s="150"/>
      <c r="AB650" s="150"/>
      <c r="AC650" s="150"/>
      <c r="AD650" s="150"/>
      <c r="AE650" s="150"/>
      <c r="AF650" s="150"/>
      <c r="AG650" s="150"/>
      <c r="AH650" s="150"/>
      <c r="AI650" s="150"/>
      <c r="AJ650" s="150"/>
      <c r="AK650" s="150"/>
      <c r="AL650" s="150"/>
      <c r="AM650" s="150"/>
      <c r="AN650" s="150"/>
      <c r="AO650" s="150"/>
      <c r="AP650" s="150"/>
      <c r="AQ650" s="150"/>
      <c r="AR650" s="150"/>
      <c r="AS650" s="150"/>
      <c r="AT650" s="150"/>
      <c r="AU650" s="150"/>
      <c r="AV650" s="150"/>
      <c r="BA650" s="150"/>
      <c r="BB650" s="151"/>
      <c r="BC650" s="151"/>
      <c r="BD650" s="152"/>
    </row>
    <row r="651" spans="5:56" ht="15.75" customHeight="1" x14ac:dyDescent="0.2">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c r="AA651" s="150"/>
      <c r="AB651" s="150"/>
      <c r="AC651" s="150"/>
      <c r="AD651" s="150"/>
      <c r="AE651" s="150"/>
      <c r="AF651" s="150"/>
      <c r="AG651" s="150"/>
      <c r="AH651" s="150"/>
      <c r="AI651" s="150"/>
      <c r="AJ651" s="150"/>
      <c r="AK651" s="150"/>
      <c r="AL651" s="150"/>
      <c r="AM651" s="150"/>
      <c r="AN651" s="150"/>
      <c r="AO651" s="150"/>
      <c r="AP651" s="150"/>
      <c r="AQ651" s="150"/>
      <c r="AR651" s="150"/>
      <c r="AS651" s="150"/>
      <c r="AT651" s="150"/>
      <c r="AU651" s="150"/>
      <c r="AV651" s="150"/>
      <c r="BA651" s="150"/>
      <c r="BB651" s="151"/>
      <c r="BC651" s="151"/>
      <c r="BD651" s="152"/>
    </row>
    <row r="652" spans="5:56" ht="15.75" customHeight="1" x14ac:dyDescent="0.2">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c r="AA652" s="150"/>
      <c r="AB652" s="150"/>
      <c r="AC652" s="150"/>
      <c r="AD652" s="150"/>
      <c r="AE652" s="150"/>
      <c r="AF652" s="150"/>
      <c r="AG652" s="150"/>
      <c r="AH652" s="150"/>
      <c r="AI652" s="150"/>
      <c r="AJ652" s="150"/>
      <c r="AK652" s="150"/>
      <c r="AL652" s="150"/>
      <c r="AM652" s="150"/>
      <c r="AN652" s="150"/>
      <c r="AO652" s="150"/>
      <c r="AP652" s="150"/>
      <c r="AQ652" s="150"/>
      <c r="AR652" s="150"/>
      <c r="AS652" s="150"/>
      <c r="AT652" s="150"/>
      <c r="AU652" s="150"/>
      <c r="AV652" s="150"/>
      <c r="BA652" s="150"/>
      <c r="BB652" s="151"/>
      <c r="BC652" s="151"/>
      <c r="BD652" s="152"/>
    </row>
    <row r="653" spans="5:56" ht="15.75" customHeight="1" x14ac:dyDescent="0.2">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c r="AA653" s="150"/>
      <c r="AB653" s="150"/>
      <c r="AC653" s="150"/>
      <c r="AD653" s="150"/>
      <c r="AE653" s="150"/>
      <c r="AF653" s="150"/>
      <c r="AG653" s="150"/>
      <c r="AH653" s="150"/>
      <c r="AI653" s="150"/>
      <c r="AJ653" s="150"/>
      <c r="AK653" s="150"/>
      <c r="AL653" s="150"/>
      <c r="AM653" s="150"/>
      <c r="AN653" s="150"/>
      <c r="AO653" s="150"/>
      <c r="AP653" s="150"/>
      <c r="AQ653" s="150"/>
      <c r="AR653" s="150"/>
      <c r="AS653" s="150"/>
      <c r="AT653" s="150"/>
      <c r="AU653" s="150"/>
      <c r="AV653" s="150"/>
      <c r="BA653" s="150"/>
      <c r="BB653" s="151"/>
      <c r="BC653" s="151"/>
      <c r="BD653" s="152"/>
    </row>
    <row r="654" spans="5:56" ht="15.75" customHeight="1" x14ac:dyDescent="0.2">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c r="AA654" s="150"/>
      <c r="AB654" s="150"/>
      <c r="AC654" s="150"/>
      <c r="AD654" s="150"/>
      <c r="AE654" s="150"/>
      <c r="AF654" s="150"/>
      <c r="AG654" s="150"/>
      <c r="AH654" s="150"/>
      <c r="AI654" s="150"/>
      <c r="AJ654" s="150"/>
      <c r="AK654" s="150"/>
      <c r="AL654" s="150"/>
      <c r="AM654" s="150"/>
      <c r="AN654" s="150"/>
      <c r="AO654" s="150"/>
      <c r="AP654" s="150"/>
      <c r="AQ654" s="150"/>
      <c r="AR654" s="150"/>
      <c r="AS654" s="150"/>
      <c r="AT654" s="150"/>
      <c r="AU654" s="150"/>
      <c r="AV654" s="150"/>
      <c r="BA654" s="150"/>
      <c r="BB654" s="151"/>
      <c r="BC654" s="151"/>
      <c r="BD654" s="152"/>
    </row>
    <row r="655" spans="5:56" ht="15.75" customHeight="1" x14ac:dyDescent="0.2">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c r="AA655" s="150"/>
      <c r="AB655" s="150"/>
      <c r="AC655" s="150"/>
      <c r="AD655" s="150"/>
      <c r="AE655" s="150"/>
      <c r="AF655" s="150"/>
      <c r="AG655" s="150"/>
      <c r="AH655" s="150"/>
      <c r="AI655" s="150"/>
      <c r="AJ655" s="150"/>
      <c r="AK655" s="150"/>
      <c r="AL655" s="150"/>
      <c r="AM655" s="150"/>
      <c r="AN655" s="150"/>
      <c r="AO655" s="150"/>
      <c r="AP655" s="150"/>
      <c r="AQ655" s="150"/>
      <c r="AR655" s="150"/>
      <c r="AS655" s="150"/>
      <c r="AT655" s="150"/>
      <c r="AU655" s="150"/>
      <c r="AV655" s="150"/>
      <c r="BA655" s="150"/>
      <c r="BB655" s="151"/>
      <c r="BC655" s="151"/>
      <c r="BD655" s="152"/>
    </row>
    <row r="656" spans="5:56" ht="15.75" customHeight="1" x14ac:dyDescent="0.2">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c r="AA656" s="150"/>
      <c r="AB656" s="150"/>
      <c r="AC656" s="150"/>
      <c r="AD656" s="150"/>
      <c r="AE656" s="150"/>
      <c r="AF656" s="150"/>
      <c r="AG656" s="150"/>
      <c r="AH656" s="150"/>
      <c r="AI656" s="150"/>
      <c r="AJ656" s="150"/>
      <c r="AK656" s="150"/>
      <c r="AL656" s="150"/>
      <c r="AM656" s="150"/>
      <c r="AN656" s="150"/>
      <c r="AO656" s="150"/>
      <c r="AP656" s="150"/>
      <c r="AQ656" s="150"/>
      <c r="AR656" s="150"/>
      <c r="AS656" s="150"/>
      <c r="AT656" s="150"/>
      <c r="AU656" s="150"/>
      <c r="AV656" s="150"/>
      <c r="BA656" s="150"/>
      <c r="BB656" s="151"/>
      <c r="BC656" s="151"/>
      <c r="BD656" s="152"/>
    </row>
    <row r="657" spans="5:56" ht="15.75" customHeight="1" x14ac:dyDescent="0.2">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c r="AA657" s="150"/>
      <c r="AB657" s="150"/>
      <c r="AC657" s="150"/>
      <c r="AD657" s="150"/>
      <c r="AE657" s="150"/>
      <c r="AF657" s="150"/>
      <c r="AG657" s="150"/>
      <c r="AH657" s="150"/>
      <c r="AI657" s="150"/>
      <c r="AJ657" s="150"/>
      <c r="AK657" s="150"/>
      <c r="AL657" s="150"/>
      <c r="AM657" s="150"/>
      <c r="AN657" s="150"/>
      <c r="AO657" s="150"/>
      <c r="AP657" s="150"/>
      <c r="AQ657" s="150"/>
      <c r="AR657" s="150"/>
      <c r="AS657" s="150"/>
      <c r="AT657" s="150"/>
      <c r="AU657" s="150"/>
      <c r="AV657" s="150"/>
      <c r="BA657" s="150"/>
      <c r="BB657" s="151"/>
      <c r="BC657" s="151"/>
      <c r="BD657" s="152"/>
    </row>
    <row r="658" spans="5:56" ht="15.75" customHeight="1" x14ac:dyDescent="0.2">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c r="AA658" s="150"/>
      <c r="AB658" s="150"/>
      <c r="AC658" s="150"/>
      <c r="AD658" s="150"/>
      <c r="AE658" s="150"/>
      <c r="AF658" s="150"/>
      <c r="AG658" s="150"/>
      <c r="AH658" s="150"/>
      <c r="AI658" s="150"/>
      <c r="AJ658" s="150"/>
      <c r="AK658" s="150"/>
      <c r="AL658" s="150"/>
      <c r="AM658" s="150"/>
      <c r="AN658" s="150"/>
      <c r="AO658" s="150"/>
      <c r="AP658" s="150"/>
      <c r="AQ658" s="150"/>
      <c r="AR658" s="150"/>
      <c r="AS658" s="150"/>
      <c r="AT658" s="150"/>
      <c r="AU658" s="150"/>
      <c r="AV658" s="150"/>
      <c r="BA658" s="150"/>
      <c r="BB658" s="151"/>
      <c r="BC658" s="151"/>
      <c r="BD658" s="152"/>
    </row>
    <row r="659" spans="5:56" ht="15.75" customHeight="1" x14ac:dyDescent="0.2">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c r="AA659" s="150"/>
      <c r="AB659" s="150"/>
      <c r="AC659" s="150"/>
      <c r="AD659" s="150"/>
      <c r="AE659" s="150"/>
      <c r="AF659" s="150"/>
      <c r="AG659" s="150"/>
      <c r="AH659" s="150"/>
      <c r="AI659" s="150"/>
      <c r="AJ659" s="150"/>
      <c r="AK659" s="150"/>
      <c r="AL659" s="150"/>
      <c r="AM659" s="150"/>
      <c r="AN659" s="150"/>
      <c r="AO659" s="150"/>
      <c r="AP659" s="150"/>
      <c r="AQ659" s="150"/>
      <c r="AR659" s="150"/>
      <c r="AS659" s="150"/>
      <c r="AT659" s="150"/>
      <c r="AU659" s="150"/>
      <c r="AV659" s="150"/>
      <c r="BA659" s="150"/>
      <c r="BB659" s="151"/>
      <c r="BC659" s="151"/>
      <c r="BD659" s="152"/>
    </row>
    <row r="660" spans="5:56" ht="15.75" customHeight="1" x14ac:dyDescent="0.2">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c r="AA660" s="150"/>
      <c r="AB660" s="150"/>
      <c r="AC660" s="150"/>
      <c r="AD660" s="150"/>
      <c r="AE660" s="150"/>
      <c r="AF660" s="150"/>
      <c r="AG660" s="150"/>
      <c r="AH660" s="150"/>
      <c r="AI660" s="150"/>
      <c r="AJ660" s="150"/>
      <c r="AK660" s="150"/>
      <c r="AL660" s="150"/>
      <c r="AM660" s="150"/>
      <c r="AN660" s="150"/>
      <c r="AO660" s="150"/>
      <c r="AP660" s="150"/>
      <c r="AQ660" s="150"/>
      <c r="AR660" s="150"/>
      <c r="AS660" s="150"/>
      <c r="AT660" s="150"/>
      <c r="AU660" s="150"/>
      <c r="AV660" s="150"/>
      <c r="BA660" s="150"/>
      <c r="BB660" s="151"/>
      <c r="BC660" s="151"/>
      <c r="BD660" s="152"/>
    </row>
    <row r="661" spans="5:56" ht="15.75" customHeight="1" x14ac:dyDescent="0.2">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c r="AA661" s="150"/>
      <c r="AB661" s="150"/>
      <c r="AC661" s="150"/>
      <c r="AD661" s="150"/>
      <c r="AE661" s="150"/>
      <c r="AF661" s="150"/>
      <c r="AG661" s="150"/>
      <c r="AH661" s="150"/>
      <c r="AI661" s="150"/>
      <c r="AJ661" s="150"/>
      <c r="AK661" s="150"/>
      <c r="AL661" s="150"/>
      <c r="AM661" s="150"/>
      <c r="AN661" s="150"/>
      <c r="AO661" s="150"/>
      <c r="AP661" s="150"/>
      <c r="AQ661" s="150"/>
      <c r="AR661" s="150"/>
      <c r="AS661" s="150"/>
      <c r="AT661" s="150"/>
      <c r="AU661" s="150"/>
      <c r="AV661" s="150"/>
      <c r="BA661" s="150"/>
      <c r="BB661" s="151"/>
      <c r="BC661" s="151"/>
      <c r="BD661" s="152"/>
    </row>
    <row r="662" spans="5:56" ht="15.75" customHeight="1" x14ac:dyDescent="0.2">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c r="AA662" s="150"/>
      <c r="AB662" s="150"/>
      <c r="AC662" s="150"/>
      <c r="AD662" s="150"/>
      <c r="AE662" s="150"/>
      <c r="AF662" s="150"/>
      <c r="AG662" s="150"/>
      <c r="AH662" s="150"/>
      <c r="AI662" s="150"/>
      <c r="AJ662" s="150"/>
      <c r="AK662" s="150"/>
      <c r="AL662" s="150"/>
      <c r="AM662" s="150"/>
      <c r="AN662" s="150"/>
      <c r="AO662" s="150"/>
      <c r="AP662" s="150"/>
      <c r="AQ662" s="150"/>
      <c r="AR662" s="150"/>
      <c r="AS662" s="150"/>
      <c r="AT662" s="150"/>
      <c r="AU662" s="150"/>
      <c r="AV662" s="150"/>
      <c r="BA662" s="150"/>
      <c r="BB662" s="151"/>
      <c r="BC662" s="151"/>
      <c r="BD662" s="152"/>
    </row>
    <row r="663" spans="5:56" ht="15.75" customHeight="1" x14ac:dyDescent="0.2">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c r="AA663" s="150"/>
      <c r="AB663" s="150"/>
      <c r="AC663" s="150"/>
      <c r="AD663" s="150"/>
      <c r="AE663" s="150"/>
      <c r="AF663" s="150"/>
      <c r="AG663" s="150"/>
      <c r="AH663" s="150"/>
      <c r="AI663" s="150"/>
      <c r="AJ663" s="150"/>
      <c r="AK663" s="150"/>
      <c r="AL663" s="150"/>
      <c r="AM663" s="150"/>
      <c r="AN663" s="150"/>
      <c r="AO663" s="150"/>
      <c r="AP663" s="150"/>
      <c r="AQ663" s="150"/>
      <c r="AR663" s="150"/>
      <c r="AS663" s="150"/>
      <c r="AT663" s="150"/>
      <c r="AU663" s="150"/>
      <c r="AV663" s="150"/>
      <c r="BA663" s="150"/>
      <c r="BB663" s="151"/>
      <c r="BC663" s="151"/>
      <c r="BD663" s="152"/>
    </row>
    <row r="664" spans="5:56" ht="15.75" customHeight="1" x14ac:dyDescent="0.2">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c r="AA664" s="150"/>
      <c r="AB664" s="150"/>
      <c r="AC664" s="150"/>
      <c r="AD664" s="150"/>
      <c r="AE664" s="150"/>
      <c r="AF664" s="150"/>
      <c r="AG664" s="150"/>
      <c r="AH664" s="150"/>
      <c r="AI664" s="150"/>
      <c r="AJ664" s="150"/>
      <c r="AK664" s="150"/>
      <c r="AL664" s="150"/>
      <c r="AM664" s="150"/>
      <c r="AN664" s="150"/>
      <c r="AO664" s="150"/>
      <c r="AP664" s="150"/>
      <c r="AQ664" s="150"/>
      <c r="AR664" s="150"/>
      <c r="AS664" s="150"/>
      <c r="AT664" s="150"/>
      <c r="AU664" s="150"/>
      <c r="AV664" s="150"/>
      <c r="BA664" s="150"/>
      <c r="BB664" s="151"/>
      <c r="BC664" s="151"/>
      <c r="BD664" s="152"/>
    </row>
    <row r="665" spans="5:56" ht="15.75" customHeight="1" x14ac:dyDescent="0.2">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c r="AA665" s="150"/>
      <c r="AB665" s="150"/>
      <c r="AC665" s="150"/>
      <c r="AD665" s="150"/>
      <c r="AE665" s="150"/>
      <c r="AF665" s="150"/>
      <c r="AG665" s="150"/>
      <c r="AH665" s="150"/>
      <c r="AI665" s="150"/>
      <c r="AJ665" s="150"/>
      <c r="AK665" s="150"/>
      <c r="AL665" s="150"/>
      <c r="AM665" s="150"/>
      <c r="AN665" s="150"/>
      <c r="AO665" s="150"/>
      <c r="AP665" s="150"/>
      <c r="AQ665" s="150"/>
      <c r="AR665" s="150"/>
      <c r="AS665" s="150"/>
      <c r="AT665" s="150"/>
      <c r="AU665" s="150"/>
      <c r="AV665" s="150"/>
      <c r="BA665" s="150"/>
      <c r="BB665" s="151"/>
      <c r="BC665" s="151"/>
      <c r="BD665" s="152"/>
    </row>
    <row r="666" spans="5:56" ht="15.75" customHeight="1" x14ac:dyDescent="0.2">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c r="AA666" s="150"/>
      <c r="AB666" s="150"/>
      <c r="AC666" s="150"/>
      <c r="AD666" s="150"/>
      <c r="AE666" s="150"/>
      <c r="AF666" s="150"/>
      <c r="AG666" s="150"/>
      <c r="AH666" s="150"/>
      <c r="AI666" s="150"/>
      <c r="AJ666" s="150"/>
      <c r="AK666" s="150"/>
      <c r="AL666" s="150"/>
      <c r="AM666" s="150"/>
      <c r="AN666" s="150"/>
      <c r="AO666" s="150"/>
      <c r="AP666" s="150"/>
      <c r="AQ666" s="150"/>
      <c r="AR666" s="150"/>
      <c r="AS666" s="150"/>
      <c r="AT666" s="150"/>
      <c r="AU666" s="150"/>
      <c r="AV666" s="150"/>
      <c r="BA666" s="150"/>
      <c r="BB666" s="151"/>
      <c r="BC666" s="151"/>
      <c r="BD666" s="152"/>
    </row>
    <row r="667" spans="5:56" ht="15.75" customHeight="1" x14ac:dyDescent="0.2">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c r="AA667" s="150"/>
      <c r="AB667" s="150"/>
      <c r="AC667" s="150"/>
      <c r="AD667" s="150"/>
      <c r="AE667" s="150"/>
      <c r="AF667" s="150"/>
      <c r="AG667" s="150"/>
      <c r="AH667" s="150"/>
      <c r="AI667" s="150"/>
      <c r="AJ667" s="150"/>
      <c r="AK667" s="150"/>
      <c r="AL667" s="150"/>
      <c r="AM667" s="150"/>
      <c r="AN667" s="150"/>
      <c r="AO667" s="150"/>
      <c r="AP667" s="150"/>
      <c r="AQ667" s="150"/>
      <c r="AR667" s="150"/>
      <c r="AS667" s="150"/>
      <c r="AT667" s="150"/>
      <c r="AU667" s="150"/>
      <c r="AV667" s="150"/>
      <c r="BA667" s="150"/>
      <c r="BB667" s="151"/>
      <c r="BC667" s="151"/>
      <c r="BD667" s="152"/>
    </row>
    <row r="668" spans="5:56" ht="15.75" customHeight="1" x14ac:dyDescent="0.2">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c r="AA668" s="150"/>
      <c r="AB668" s="150"/>
      <c r="AC668" s="150"/>
      <c r="AD668" s="150"/>
      <c r="AE668" s="150"/>
      <c r="AF668" s="150"/>
      <c r="AG668" s="150"/>
      <c r="AH668" s="150"/>
      <c r="AI668" s="150"/>
      <c r="AJ668" s="150"/>
      <c r="AK668" s="150"/>
      <c r="AL668" s="150"/>
      <c r="AM668" s="150"/>
      <c r="AN668" s="150"/>
      <c r="AO668" s="150"/>
      <c r="AP668" s="150"/>
      <c r="AQ668" s="150"/>
      <c r="AR668" s="150"/>
      <c r="AS668" s="150"/>
      <c r="AT668" s="150"/>
      <c r="AU668" s="150"/>
      <c r="AV668" s="150"/>
      <c r="BA668" s="150"/>
      <c r="BB668" s="151"/>
      <c r="BC668" s="151"/>
      <c r="BD668" s="152"/>
    </row>
    <row r="669" spans="5:56" ht="15.75" customHeight="1" x14ac:dyDescent="0.2">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c r="AA669" s="150"/>
      <c r="AB669" s="150"/>
      <c r="AC669" s="150"/>
      <c r="AD669" s="150"/>
      <c r="AE669" s="150"/>
      <c r="AF669" s="150"/>
      <c r="AG669" s="150"/>
      <c r="AH669" s="150"/>
      <c r="AI669" s="150"/>
      <c r="AJ669" s="150"/>
      <c r="AK669" s="150"/>
      <c r="AL669" s="150"/>
      <c r="AM669" s="150"/>
      <c r="AN669" s="150"/>
      <c r="AO669" s="150"/>
      <c r="AP669" s="150"/>
      <c r="AQ669" s="150"/>
      <c r="AR669" s="150"/>
      <c r="AS669" s="150"/>
      <c r="AT669" s="150"/>
      <c r="AU669" s="150"/>
      <c r="AV669" s="150"/>
      <c r="BA669" s="150"/>
      <c r="BB669" s="151"/>
      <c r="BC669" s="151"/>
      <c r="BD669" s="152"/>
    </row>
    <row r="670" spans="5:56" ht="15.75" customHeight="1" x14ac:dyDescent="0.2">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c r="AA670" s="150"/>
      <c r="AB670" s="150"/>
      <c r="AC670" s="150"/>
      <c r="AD670" s="150"/>
      <c r="AE670" s="150"/>
      <c r="AF670" s="150"/>
      <c r="AG670" s="150"/>
      <c r="AH670" s="150"/>
      <c r="AI670" s="150"/>
      <c r="AJ670" s="150"/>
      <c r="AK670" s="150"/>
      <c r="AL670" s="150"/>
      <c r="AM670" s="150"/>
      <c r="AN670" s="150"/>
      <c r="AO670" s="150"/>
      <c r="AP670" s="150"/>
      <c r="AQ670" s="150"/>
      <c r="AR670" s="150"/>
      <c r="AS670" s="150"/>
      <c r="AT670" s="150"/>
      <c r="AU670" s="150"/>
      <c r="AV670" s="150"/>
      <c r="BA670" s="150"/>
      <c r="BB670" s="151"/>
      <c r="BC670" s="151"/>
      <c r="BD670" s="152"/>
    </row>
    <row r="671" spans="5:56" ht="15.75" customHeight="1" x14ac:dyDescent="0.2">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c r="AA671" s="150"/>
      <c r="AB671" s="150"/>
      <c r="AC671" s="150"/>
      <c r="AD671" s="150"/>
      <c r="AE671" s="150"/>
      <c r="AF671" s="150"/>
      <c r="AG671" s="150"/>
      <c r="AH671" s="150"/>
      <c r="AI671" s="150"/>
      <c r="AJ671" s="150"/>
      <c r="AK671" s="150"/>
      <c r="AL671" s="150"/>
      <c r="AM671" s="150"/>
      <c r="AN671" s="150"/>
      <c r="AO671" s="150"/>
      <c r="AP671" s="150"/>
      <c r="AQ671" s="150"/>
      <c r="AR671" s="150"/>
      <c r="AS671" s="150"/>
      <c r="AT671" s="150"/>
      <c r="AU671" s="150"/>
      <c r="AV671" s="150"/>
      <c r="BA671" s="150"/>
      <c r="BB671" s="151"/>
      <c r="BC671" s="151"/>
      <c r="BD671" s="152"/>
    </row>
    <row r="672" spans="5:56" ht="15.75" customHeight="1" x14ac:dyDescent="0.2">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c r="AA672" s="150"/>
      <c r="AB672" s="150"/>
      <c r="AC672" s="150"/>
      <c r="AD672" s="150"/>
      <c r="AE672" s="150"/>
      <c r="AF672" s="150"/>
      <c r="AG672" s="150"/>
      <c r="AH672" s="150"/>
      <c r="AI672" s="150"/>
      <c r="AJ672" s="150"/>
      <c r="AK672" s="150"/>
      <c r="AL672" s="150"/>
      <c r="AM672" s="150"/>
      <c r="AN672" s="150"/>
      <c r="AO672" s="150"/>
      <c r="AP672" s="150"/>
      <c r="AQ672" s="150"/>
      <c r="AR672" s="150"/>
      <c r="AS672" s="150"/>
      <c r="AT672" s="150"/>
      <c r="AU672" s="150"/>
      <c r="AV672" s="150"/>
      <c r="BA672" s="150"/>
      <c r="BB672" s="151"/>
      <c r="BC672" s="151"/>
      <c r="BD672" s="152"/>
    </row>
    <row r="673" spans="5:56" ht="15.75" customHeight="1" x14ac:dyDescent="0.2">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c r="AA673" s="150"/>
      <c r="AB673" s="150"/>
      <c r="AC673" s="150"/>
      <c r="AD673" s="150"/>
      <c r="AE673" s="150"/>
      <c r="AF673" s="150"/>
      <c r="AG673" s="150"/>
      <c r="AH673" s="150"/>
      <c r="AI673" s="150"/>
      <c r="AJ673" s="150"/>
      <c r="AK673" s="150"/>
      <c r="AL673" s="150"/>
      <c r="AM673" s="150"/>
      <c r="AN673" s="150"/>
      <c r="AO673" s="150"/>
      <c r="AP673" s="150"/>
      <c r="AQ673" s="150"/>
      <c r="AR673" s="150"/>
      <c r="AS673" s="150"/>
      <c r="AT673" s="150"/>
      <c r="AU673" s="150"/>
      <c r="AV673" s="150"/>
      <c r="BA673" s="150"/>
      <c r="BB673" s="151"/>
      <c r="BC673" s="151"/>
      <c r="BD673" s="152"/>
    </row>
    <row r="674" spans="5:56" ht="15.75" customHeight="1" x14ac:dyDescent="0.2">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c r="AA674" s="150"/>
      <c r="AB674" s="150"/>
      <c r="AC674" s="150"/>
      <c r="AD674" s="150"/>
      <c r="AE674" s="150"/>
      <c r="AF674" s="150"/>
      <c r="AG674" s="150"/>
      <c r="AH674" s="150"/>
      <c r="AI674" s="150"/>
      <c r="AJ674" s="150"/>
      <c r="AK674" s="150"/>
      <c r="AL674" s="150"/>
      <c r="AM674" s="150"/>
      <c r="AN674" s="150"/>
      <c r="AO674" s="150"/>
      <c r="AP674" s="150"/>
      <c r="AQ674" s="150"/>
      <c r="AR674" s="150"/>
      <c r="AS674" s="150"/>
      <c r="AT674" s="150"/>
      <c r="AU674" s="150"/>
      <c r="AV674" s="150"/>
      <c r="BA674" s="150"/>
      <c r="BB674" s="151"/>
      <c r="BC674" s="151"/>
      <c r="BD674" s="152"/>
    </row>
    <row r="675" spans="5:56" ht="15.75" customHeight="1" x14ac:dyDescent="0.2">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c r="AA675" s="150"/>
      <c r="AB675" s="150"/>
      <c r="AC675" s="150"/>
      <c r="AD675" s="150"/>
      <c r="AE675" s="150"/>
      <c r="AF675" s="150"/>
      <c r="AG675" s="150"/>
      <c r="AH675" s="150"/>
      <c r="AI675" s="150"/>
      <c r="AJ675" s="150"/>
      <c r="AK675" s="150"/>
      <c r="AL675" s="150"/>
      <c r="AM675" s="150"/>
      <c r="AN675" s="150"/>
      <c r="AO675" s="150"/>
      <c r="AP675" s="150"/>
      <c r="AQ675" s="150"/>
      <c r="AR675" s="150"/>
      <c r="AS675" s="150"/>
      <c r="AT675" s="150"/>
      <c r="AU675" s="150"/>
      <c r="AV675" s="150"/>
      <c r="BA675" s="150"/>
      <c r="BB675" s="151"/>
      <c r="BC675" s="151"/>
      <c r="BD675" s="152"/>
    </row>
    <row r="676" spans="5:56" ht="15.75" customHeight="1" x14ac:dyDescent="0.2">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c r="AA676" s="150"/>
      <c r="AB676" s="150"/>
      <c r="AC676" s="150"/>
      <c r="AD676" s="150"/>
      <c r="AE676" s="150"/>
      <c r="AF676" s="150"/>
      <c r="AG676" s="150"/>
      <c r="AH676" s="150"/>
      <c r="AI676" s="150"/>
      <c r="AJ676" s="150"/>
      <c r="AK676" s="150"/>
      <c r="AL676" s="150"/>
      <c r="AM676" s="150"/>
      <c r="AN676" s="150"/>
      <c r="AO676" s="150"/>
      <c r="AP676" s="150"/>
      <c r="AQ676" s="150"/>
      <c r="AR676" s="150"/>
      <c r="AS676" s="150"/>
      <c r="AT676" s="150"/>
      <c r="AU676" s="150"/>
      <c r="AV676" s="150"/>
      <c r="BA676" s="150"/>
      <c r="BB676" s="151"/>
      <c r="BC676" s="151"/>
      <c r="BD676" s="152"/>
    </row>
    <row r="677" spans="5:56" ht="15.75" customHeight="1" x14ac:dyDescent="0.2">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c r="AA677" s="150"/>
      <c r="AB677" s="150"/>
      <c r="AC677" s="150"/>
      <c r="AD677" s="150"/>
      <c r="AE677" s="150"/>
      <c r="AF677" s="150"/>
      <c r="AG677" s="150"/>
      <c r="AH677" s="150"/>
      <c r="AI677" s="150"/>
      <c r="AJ677" s="150"/>
      <c r="AK677" s="150"/>
      <c r="AL677" s="150"/>
      <c r="AM677" s="150"/>
      <c r="AN677" s="150"/>
      <c r="AO677" s="150"/>
      <c r="AP677" s="150"/>
      <c r="AQ677" s="150"/>
      <c r="AR677" s="150"/>
      <c r="AS677" s="150"/>
      <c r="AT677" s="150"/>
      <c r="AU677" s="150"/>
      <c r="AV677" s="150"/>
      <c r="BA677" s="150"/>
      <c r="BB677" s="151"/>
      <c r="BC677" s="151"/>
      <c r="BD677" s="152"/>
    </row>
    <row r="678" spans="5:56" ht="15.75" customHeight="1" x14ac:dyDescent="0.2">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c r="AA678" s="150"/>
      <c r="AB678" s="150"/>
      <c r="AC678" s="150"/>
      <c r="AD678" s="150"/>
      <c r="AE678" s="150"/>
      <c r="AF678" s="150"/>
      <c r="AG678" s="150"/>
      <c r="AH678" s="150"/>
      <c r="AI678" s="150"/>
      <c r="AJ678" s="150"/>
      <c r="AK678" s="150"/>
      <c r="AL678" s="150"/>
      <c r="AM678" s="150"/>
      <c r="AN678" s="150"/>
      <c r="AO678" s="150"/>
      <c r="AP678" s="150"/>
      <c r="AQ678" s="150"/>
      <c r="AR678" s="150"/>
      <c r="AS678" s="150"/>
      <c r="AT678" s="150"/>
      <c r="AU678" s="150"/>
      <c r="AV678" s="150"/>
      <c r="BA678" s="150"/>
      <c r="BB678" s="151"/>
      <c r="BC678" s="151"/>
      <c r="BD678" s="152"/>
    </row>
    <row r="679" spans="5:56" ht="15.75" customHeight="1" x14ac:dyDescent="0.2">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c r="AA679" s="150"/>
      <c r="AB679" s="150"/>
      <c r="AC679" s="150"/>
      <c r="AD679" s="150"/>
      <c r="AE679" s="150"/>
      <c r="AF679" s="150"/>
      <c r="AG679" s="150"/>
      <c r="AH679" s="150"/>
      <c r="AI679" s="150"/>
      <c r="AJ679" s="150"/>
      <c r="AK679" s="150"/>
      <c r="AL679" s="150"/>
      <c r="AM679" s="150"/>
      <c r="AN679" s="150"/>
      <c r="AO679" s="150"/>
      <c r="AP679" s="150"/>
      <c r="AQ679" s="150"/>
      <c r="AR679" s="150"/>
      <c r="AS679" s="150"/>
      <c r="AT679" s="150"/>
      <c r="AU679" s="150"/>
      <c r="AV679" s="150"/>
      <c r="BA679" s="150"/>
      <c r="BB679" s="151"/>
      <c r="BC679" s="151"/>
      <c r="BD679" s="152"/>
    </row>
    <row r="680" spans="5:56" ht="15.75" customHeight="1" x14ac:dyDescent="0.2">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c r="AA680" s="150"/>
      <c r="AB680" s="150"/>
      <c r="AC680" s="150"/>
      <c r="AD680" s="150"/>
      <c r="AE680" s="150"/>
      <c r="AF680" s="150"/>
      <c r="AG680" s="150"/>
      <c r="AH680" s="150"/>
      <c r="AI680" s="150"/>
      <c r="AJ680" s="150"/>
      <c r="AK680" s="150"/>
      <c r="AL680" s="150"/>
      <c r="AM680" s="150"/>
      <c r="AN680" s="150"/>
      <c r="AO680" s="150"/>
      <c r="AP680" s="150"/>
      <c r="AQ680" s="150"/>
      <c r="AR680" s="150"/>
      <c r="AS680" s="150"/>
      <c r="AT680" s="150"/>
      <c r="AU680" s="150"/>
      <c r="AV680" s="150"/>
      <c r="BA680" s="150"/>
      <c r="BB680" s="151"/>
      <c r="BC680" s="151"/>
      <c r="BD680" s="152"/>
    </row>
    <row r="681" spans="5:56" ht="15.75" customHeight="1" x14ac:dyDescent="0.2">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c r="AA681" s="150"/>
      <c r="AB681" s="150"/>
      <c r="AC681" s="150"/>
      <c r="AD681" s="150"/>
      <c r="AE681" s="150"/>
      <c r="AF681" s="150"/>
      <c r="AG681" s="150"/>
      <c r="AH681" s="150"/>
      <c r="AI681" s="150"/>
      <c r="AJ681" s="150"/>
      <c r="AK681" s="150"/>
      <c r="AL681" s="150"/>
      <c r="AM681" s="150"/>
      <c r="AN681" s="150"/>
      <c r="AO681" s="150"/>
      <c r="AP681" s="150"/>
      <c r="AQ681" s="150"/>
      <c r="AR681" s="150"/>
      <c r="AS681" s="150"/>
      <c r="AT681" s="150"/>
      <c r="AU681" s="150"/>
      <c r="AV681" s="150"/>
      <c r="BA681" s="150"/>
      <c r="BB681" s="151"/>
      <c r="BC681" s="151"/>
      <c r="BD681" s="152"/>
    </row>
    <row r="682" spans="5:56" ht="15.75" customHeight="1" x14ac:dyDescent="0.2">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c r="AA682" s="150"/>
      <c r="AB682" s="150"/>
      <c r="AC682" s="150"/>
      <c r="AD682" s="150"/>
      <c r="AE682" s="150"/>
      <c r="AF682" s="150"/>
      <c r="AG682" s="150"/>
      <c r="AH682" s="150"/>
      <c r="AI682" s="150"/>
      <c r="AJ682" s="150"/>
      <c r="AK682" s="150"/>
      <c r="AL682" s="150"/>
      <c r="AM682" s="150"/>
      <c r="AN682" s="150"/>
      <c r="AO682" s="150"/>
      <c r="AP682" s="150"/>
      <c r="AQ682" s="150"/>
      <c r="AR682" s="150"/>
      <c r="AS682" s="150"/>
      <c r="AT682" s="150"/>
      <c r="AU682" s="150"/>
      <c r="AV682" s="150"/>
      <c r="BA682" s="150"/>
      <c r="BB682" s="151"/>
      <c r="BC682" s="151"/>
      <c r="BD682" s="152"/>
    </row>
    <row r="683" spans="5:56" ht="15.75" customHeight="1" x14ac:dyDescent="0.2">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c r="AA683" s="150"/>
      <c r="AB683" s="150"/>
      <c r="AC683" s="150"/>
      <c r="AD683" s="150"/>
      <c r="AE683" s="150"/>
      <c r="AF683" s="150"/>
      <c r="AG683" s="150"/>
      <c r="AH683" s="150"/>
      <c r="AI683" s="150"/>
      <c r="AJ683" s="150"/>
      <c r="AK683" s="150"/>
      <c r="AL683" s="150"/>
      <c r="AM683" s="150"/>
      <c r="AN683" s="150"/>
      <c r="AO683" s="150"/>
      <c r="AP683" s="150"/>
      <c r="AQ683" s="150"/>
      <c r="AR683" s="150"/>
      <c r="AS683" s="150"/>
      <c r="AT683" s="150"/>
      <c r="AU683" s="150"/>
      <c r="AV683" s="150"/>
      <c r="BA683" s="150"/>
      <c r="BB683" s="151"/>
      <c r="BC683" s="151"/>
      <c r="BD683" s="152"/>
    </row>
    <row r="684" spans="5:56" ht="15.75" customHeight="1" x14ac:dyDescent="0.2">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c r="AA684" s="150"/>
      <c r="AB684" s="150"/>
      <c r="AC684" s="150"/>
      <c r="AD684" s="150"/>
      <c r="AE684" s="150"/>
      <c r="AF684" s="150"/>
      <c r="AG684" s="150"/>
      <c r="AH684" s="150"/>
      <c r="AI684" s="150"/>
      <c r="AJ684" s="150"/>
      <c r="AK684" s="150"/>
      <c r="AL684" s="150"/>
      <c r="AM684" s="150"/>
      <c r="AN684" s="150"/>
      <c r="AO684" s="150"/>
      <c r="AP684" s="150"/>
      <c r="AQ684" s="150"/>
      <c r="AR684" s="150"/>
      <c r="AS684" s="150"/>
      <c r="AT684" s="150"/>
      <c r="AU684" s="150"/>
      <c r="AV684" s="150"/>
      <c r="BA684" s="150"/>
      <c r="BB684" s="151"/>
      <c r="BC684" s="151"/>
      <c r="BD684" s="152"/>
    </row>
    <row r="685" spans="5:56" ht="15.75" customHeight="1" x14ac:dyDescent="0.2">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c r="AA685" s="150"/>
      <c r="AB685" s="150"/>
      <c r="AC685" s="150"/>
      <c r="AD685" s="150"/>
      <c r="AE685" s="150"/>
      <c r="AF685" s="150"/>
      <c r="AG685" s="150"/>
      <c r="AH685" s="150"/>
      <c r="AI685" s="150"/>
      <c r="AJ685" s="150"/>
      <c r="AK685" s="150"/>
      <c r="AL685" s="150"/>
      <c r="AM685" s="150"/>
      <c r="AN685" s="150"/>
      <c r="AO685" s="150"/>
      <c r="AP685" s="150"/>
      <c r="AQ685" s="150"/>
      <c r="AR685" s="150"/>
      <c r="AS685" s="150"/>
      <c r="AT685" s="150"/>
      <c r="AU685" s="150"/>
      <c r="AV685" s="150"/>
      <c r="BA685" s="150"/>
      <c r="BB685" s="151"/>
      <c r="BC685" s="151"/>
      <c r="BD685" s="152"/>
    </row>
    <row r="686" spans="5:56" ht="15.75" customHeight="1" x14ac:dyDescent="0.2">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c r="AA686" s="150"/>
      <c r="AB686" s="150"/>
      <c r="AC686" s="150"/>
      <c r="AD686" s="150"/>
      <c r="AE686" s="150"/>
      <c r="AF686" s="150"/>
      <c r="AG686" s="150"/>
      <c r="AH686" s="150"/>
      <c r="AI686" s="150"/>
      <c r="AJ686" s="150"/>
      <c r="AK686" s="150"/>
      <c r="AL686" s="150"/>
      <c r="AM686" s="150"/>
      <c r="AN686" s="150"/>
      <c r="AO686" s="150"/>
      <c r="AP686" s="150"/>
      <c r="AQ686" s="150"/>
      <c r="AR686" s="150"/>
      <c r="AS686" s="150"/>
      <c r="AT686" s="150"/>
      <c r="AU686" s="150"/>
      <c r="AV686" s="150"/>
      <c r="BA686" s="150"/>
      <c r="BB686" s="151"/>
      <c r="BC686" s="151"/>
      <c r="BD686" s="152"/>
    </row>
    <row r="687" spans="5:56" ht="15.75" customHeight="1" x14ac:dyDescent="0.2">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c r="AA687" s="150"/>
      <c r="AB687" s="150"/>
      <c r="AC687" s="150"/>
      <c r="AD687" s="150"/>
      <c r="AE687" s="150"/>
      <c r="AF687" s="150"/>
      <c r="AG687" s="150"/>
      <c r="AH687" s="150"/>
      <c r="AI687" s="150"/>
      <c r="AJ687" s="150"/>
      <c r="AK687" s="150"/>
      <c r="AL687" s="150"/>
      <c r="AM687" s="150"/>
      <c r="AN687" s="150"/>
      <c r="AO687" s="150"/>
      <c r="AP687" s="150"/>
      <c r="AQ687" s="150"/>
      <c r="AR687" s="150"/>
      <c r="AS687" s="150"/>
      <c r="AT687" s="150"/>
      <c r="AU687" s="150"/>
      <c r="AV687" s="150"/>
      <c r="BA687" s="150"/>
      <c r="BB687" s="151"/>
      <c r="BC687" s="151"/>
      <c r="BD687" s="152"/>
    </row>
    <row r="688" spans="5:56" ht="15.75" customHeight="1" x14ac:dyDescent="0.2">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c r="AA688" s="150"/>
      <c r="AB688" s="150"/>
      <c r="AC688" s="150"/>
      <c r="AD688" s="150"/>
      <c r="AE688" s="150"/>
      <c r="AF688" s="150"/>
      <c r="AG688" s="150"/>
      <c r="AH688" s="150"/>
      <c r="AI688" s="150"/>
      <c r="AJ688" s="150"/>
      <c r="AK688" s="150"/>
      <c r="AL688" s="150"/>
      <c r="AM688" s="150"/>
      <c r="AN688" s="150"/>
      <c r="AO688" s="150"/>
      <c r="AP688" s="150"/>
      <c r="AQ688" s="150"/>
      <c r="AR688" s="150"/>
      <c r="AS688" s="150"/>
      <c r="AT688" s="150"/>
      <c r="AU688" s="150"/>
      <c r="AV688" s="150"/>
      <c r="BA688" s="150"/>
      <c r="BB688" s="151"/>
      <c r="BC688" s="151"/>
      <c r="BD688" s="152"/>
    </row>
    <row r="689" spans="5:56" ht="15.75" customHeight="1" x14ac:dyDescent="0.2">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c r="AA689" s="150"/>
      <c r="AB689" s="150"/>
      <c r="AC689" s="150"/>
      <c r="AD689" s="150"/>
      <c r="AE689" s="150"/>
      <c r="AF689" s="150"/>
      <c r="AG689" s="150"/>
      <c r="AH689" s="150"/>
      <c r="AI689" s="150"/>
      <c r="AJ689" s="150"/>
      <c r="AK689" s="150"/>
      <c r="AL689" s="150"/>
      <c r="AM689" s="150"/>
      <c r="AN689" s="150"/>
      <c r="AO689" s="150"/>
      <c r="AP689" s="150"/>
      <c r="AQ689" s="150"/>
      <c r="AR689" s="150"/>
      <c r="AS689" s="150"/>
      <c r="AT689" s="150"/>
      <c r="AU689" s="150"/>
      <c r="AV689" s="150"/>
      <c r="BA689" s="150"/>
      <c r="BB689" s="151"/>
      <c r="BC689" s="151"/>
      <c r="BD689" s="152"/>
    </row>
    <row r="690" spans="5:56" ht="15.75" customHeight="1" x14ac:dyDescent="0.2">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c r="AA690" s="150"/>
      <c r="AB690" s="150"/>
      <c r="AC690" s="150"/>
      <c r="AD690" s="150"/>
      <c r="AE690" s="150"/>
      <c r="AF690" s="150"/>
      <c r="AG690" s="150"/>
      <c r="AH690" s="150"/>
      <c r="AI690" s="150"/>
      <c r="AJ690" s="150"/>
      <c r="AK690" s="150"/>
      <c r="AL690" s="150"/>
      <c r="AM690" s="150"/>
      <c r="AN690" s="150"/>
      <c r="AO690" s="150"/>
      <c r="AP690" s="150"/>
      <c r="AQ690" s="150"/>
      <c r="AR690" s="150"/>
      <c r="AS690" s="150"/>
      <c r="AT690" s="150"/>
      <c r="AU690" s="150"/>
      <c r="AV690" s="150"/>
      <c r="BA690" s="150"/>
      <c r="BB690" s="151"/>
      <c r="BC690" s="151"/>
      <c r="BD690" s="152"/>
    </row>
    <row r="691" spans="5:56" ht="15.75" customHeight="1" x14ac:dyDescent="0.2">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c r="AA691" s="150"/>
      <c r="AB691" s="150"/>
      <c r="AC691" s="150"/>
      <c r="AD691" s="150"/>
      <c r="AE691" s="150"/>
      <c r="AF691" s="150"/>
      <c r="AG691" s="150"/>
      <c r="AH691" s="150"/>
      <c r="AI691" s="150"/>
      <c r="AJ691" s="150"/>
      <c r="AK691" s="150"/>
      <c r="AL691" s="150"/>
      <c r="AM691" s="150"/>
      <c r="AN691" s="150"/>
      <c r="AO691" s="150"/>
      <c r="AP691" s="150"/>
      <c r="AQ691" s="150"/>
      <c r="AR691" s="150"/>
      <c r="AS691" s="150"/>
      <c r="AT691" s="150"/>
      <c r="AU691" s="150"/>
      <c r="AV691" s="150"/>
      <c r="BA691" s="150"/>
      <c r="BB691" s="151"/>
      <c r="BC691" s="151"/>
      <c r="BD691" s="152"/>
    </row>
    <row r="692" spans="5:56" ht="15.75" customHeight="1" x14ac:dyDescent="0.2">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c r="AA692" s="150"/>
      <c r="AB692" s="150"/>
      <c r="AC692" s="150"/>
      <c r="AD692" s="150"/>
      <c r="AE692" s="150"/>
      <c r="AF692" s="150"/>
      <c r="AG692" s="150"/>
      <c r="AH692" s="150"/>
      <c r="AI692" s="150"/>
      <c r="AJ692" s="150"/>
      <c r="AK692" s="150"/>
      <c r="AL692" s="150"/>
      <c r="AM692" s="150"/>
      <c r="AN692" s="150"/>
      <c r="AO692" s="150"/>
      <c r="AP692" s="150"/>
      <c r="AQ692" s="150"/>
      <c r="AR692" s="150"/>
      <c r="AS692" s="150"/>
      <c r="AT692" s="150"/>
      <c r="AU692" s="150"/>
      <c r="AV692" s="150"/>
      <c r="BA692" s="150"/>
      <c r="BB692" s="151"/>
      <c r="BC692" s="151"/>
      <c r="BD692" s="152"/>
    </row>
    <row r="693" spans="5:56" ht="15.75" customHeight="1" x14ac:dyDescent="0.2">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c r="AA693" s="150"/>
      <c r="AB693" s="150"/>
      <c r="AC693" s="150"/>
      <c r="AD693" s="150"/>
      <c r="AE693" s="150"/>
      <c r="AF693" s="150"/>
      <c r="AG693" s="150"/>
      <c r="AH693" s="150"/>
      <c r="AI693" s="150"/>
      <c r="AJ693" s="150"/>
      <c r="AK693" s="150"/>
      <c r="AL693" s="150"/>
      <c r="AM693" s="150"/>
      <c r="AN693" s="150"/>
      <c r="AO693" s="150"/>
      <c r="AP693" s="150"/>
      <c r="AQ693" s="150"/>
      <c r="AR693" s="150"/>
      <c r="AS693" s="150"/>
      <c r="AT693" s="150"/>
      <c r="AU693" s="150"/>
      <c r="AV693" s="150"/>
      <c r="BA693" s="150"/>
      <c r="BB693" s="151"/>
      <c r="BC693" s="151"/>
      <c r="BD693" s="152"/>
    </row>
    <row r="694" spans="5:56" ht="15.75" customHeight="1" x14ac:dyDescent="0.2">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c r="AA694" s="150"/>
      <c r="AB694" s="150"/>
      <c r="AC694" s="150"/>
      <c r="AD694" s="150"/>
      <c r="AE694" s="150"/>
      <c r="AF694" s="150"/>
      <c r="AG694" s="150"/>
      <c r="AH694" s="150"/>
      <c r="AI694" s="150"/>
      <c r="AJ694" s="150"/>
      <c r="AK694" s="150"/>
      <c r="AL694" s="150"/>
      <c r="AM694" s="150"/>
      <c r="AN694" s="150"/>
      <c r="AO694" s="150"/>
      <c r="AP694" s="150"/>
      <c r="AQ694" s="150"/>
      <c r="AR694" s="150"/>
      <c r="AS694" s="150"/>
      <c r="AT694" s="150"/>
      <c r="AU694" s="150"/>
      <c r="AV694" s="150"/>
      <c r="BA694" s="150"/>
      <c r="BB694" s="151"/>
      <c r="BC694" s="151"/>
      <c r="BD694" s="152"/>
    </row>
    <row r="695" spans="5:56" ht="15.75" customHeight="1" x14ac:dyDescent="0.2">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c r="AA695" s="150"/>
      <c r="AB695" s="150"/>
      <c r="AC695" s="150"/>
      <c r="AD695" s="150"/>
      <c r="AE695" s="150"/>
      <c r="AF695" s="150"/>
      <c r="AG695" s="150"/>
      <c r="AH695" s="150"/>
      <c r="AI695" s="150"/>
      <c r="AJ695" s="150"/>
      <c r="AK695" s="150"/>
      <c r="AL695" s="150"/>
      <c r="AM695" s="150"/>
      <c r="AN695" s="150"/>
      <c r="AO695" s="150"/>
      <c r="AP695" s="150"/>
      <c r="AQ695" s="150"/>
      <c r="AR695" s="150"/>
      <c r="AS695" s="150"/>
      <c r="AT695" s="150"/>
      <c r="AU695" s="150"/>
      <c r="AV695" s="150"/>
      <c r="BA695" s="150"/>
      <c r="BB695" s="151"/>
      <c r="BC695" s="151"/>
      <c r="BD695" s="152"/>
    </row>
    <row r="696" spans="5:56" ht="15.75" customHeight="1" x14ac:dyDescent="0.2">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c r="AA696" s="150"/>
      <c r="AB696" s="150"/>
      <c r="AC696" s="150"/>
      <c r="AD696" s="150"/>
      <c r="AE696" s="150"/>
      <c r="AF696" s="150"/>
      <c r="AG696" s="150"/>
      <c r="AH696" s="150"/>
      <c r="AI696" s="150"/>
      <c r="AJ696" s="150"/>
      <c r="AK696" s="150"/>
      <c r="AL696" s="150"/>
      <c r="AM696" s="150"/>
      <c r="AN696" s="150"/>
      <c r="AO696" s="150"/>
      <c r="AP696" s="150"/>
      <c r="AQ696" s="150"/>
      <c r="AR696" s="150"/>
      <c r="AS696" s="150"/>
      <c r="AT696" s="150"/>
      <c r="AU696" s="150"/>
      <c r="AV696" s="150"/>
      <c r="BA696" s="150"/>
      <c r="BB696" s="151"/>
      <c r="BC696" s="151"/>
      <c r="BD696" s="152"/>
    </row>
    <row r="697" spans="5:56" ht="15.75" customHeight="1" x14ac:dyDescent="0.2">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c r="AA697" s="150"/>
      <c r="AB697" s="150"/>
      <c r="AC697" s="150"/>
      <c r="AD697" s="150"/>
      <c r="AE697" s="150"/>
      <c r="AF697" s="150"/>
      <c r="AG697" s="150"/>
      <c r="AH697" s="150"/>
      <c r="AI697" s="150"/>
      <c r="AJ697" s="150"/>
      <c r="AK697" s="150"/>
      <c r="AL697" s="150"/>
      <c r="AM697" s="150"/>
      <c r="AN697" s="150"/>
      <c r="AO697" s="150"/>
      <c r="AP697" s="150"/>
      <c r="AQ697" s="150"/>
      <c r="AR697" s="150"/>
      <c r="AS697" s="150"/>
      <c r="AT697" s="150"/>
      <c r="AU697" s="150"/>
      <c r="AV697" s="150"/>
      <c r="BA697" s="150"/>
      <c r="BB697" s="151"/>
      <c r="BC697" s="151"/>
      <c r="BD697" s="152"/>
    </row>
    <row r="698" spans="5:56" ht="15.75" customHeight="1" x14ac:dyDescent="0.2">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c r="AA698" s="150"/>
      <c r="AB698" s="150"/>
      <c r="AC698" s="150"/>
      <c r="AD698" s="150"/>
      <c r="AE698" s="150"/>
      <c r="AF698" s="150"/>
      <c r="AG698" s="150"/>
      <c r="AH698" s="150"/>
      <c r="AI698" s="150"/>
      <c r="AJ698" s="150"/>
      <c r="AK698" s="150"/>
      <c r="AL698" s="150"/>
      <c r="AM698" s="150"/>
      <c r="AN698" s="150"/>
      <c r="AO698" s="150"/>
      <c r="AP698" s="150"/>
      <c r="AQ698" s="150"/>
      <c r="AR698" s="150"/>
      <c r="AS698" s="150"/>
      <c r="AT698" s="150"/>
      <c r="AU698" s="150"/>
      <c r="AV698" s="150"/>
      <c r="BA698" s="150"/>
      <c r="BB698" s="151"/>
      <c r="BC698" s="151"/>
      <c r="BD698" s="152"/>
    </row>
    <row r="699" spans="5:56" ht="15.75" customHeight="1" x14ac:dyDescent="0.2">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c r="AA699" s="150"/>
      <c r="AB699" s="150"/>
      <c r="AC699" s="150"/>
      <c r="AD699" s="150"/>
      <c r="AE699" s="150"/>
      <c r="AF699" s="150"/>
      <c r="AG699" s="150"/>
      <c r="AH699" s="150"/>
      <c r="AI699" s="150"/>
      <c r="AJ699" s="150"/>
      <c r="AK699" s="150"/>
      <c r="AL699" s="150"/>
      <c r="AM699" s="150"/>
      <c r="AN699" s="150"/>
      <c r="AO699" s="150"/>
      <c r="AP699" s="150"/>
      <c r="AQ699" s="150"/>
      <c r="AR699" s="150"/>
      <c r="AS699" s="150"/>
      <c r="AT699" s="150"/>
      <c r="AU699" s="150"/>
      <c r="AV699" s="150"/>
      <c r="BA699" s="150"/>
      <c r="BB699" s="151"/>
      <c r="BC699" s="151"/>
      <c r="BD699" s="152"/>
    </row>
    <row r="700" spans="5:56" ht="15.75" customHeight="1" x14ac:dyDescent="0.2">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c r="AA700" s="150"/>
      <c r="AB700" s="150"/>
      <c r="AC700" s="150"/>
      <c r="AD700" s="150"/>
      <c r="AE700" s="150"/>
      <c r="AF700" s="150"/>
      <c r="AG700" s="150"/>
      <c r="AH700" s="150"/>
      <c r="AI700" s="150"/>
      <c r="AJ700" s="150"/>
      <c r="AK700" s="150"/>
      <c r="AL700" s="150"/>
      <c r="AM700" s="150"/>
      <c r="AN700" s="150"/>
      <c r="AO700" s="150"/>
      <c r="AP700" s="150"/>
      <c r="AQ700" s="150"/>
      <c r="AR700" s="150"/>
      <c r="AS700" s="150"/>
      <c r="AT700" s="150"/>
      <c r="AU700" s="150"/>
      <c r="AV700" s="150"/>
      <c r="BA700" s="150"/>
      <c r="BB700" s="151"/>
      <c r="BC700" s="151"/>
      <c r="BD700" s="152"/>
    </row>
    <row r="701" spans="5:56" ht="15.75" customHeight="1" x14ac:dyDescent="0.2">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c r="AA701" s="150"/>
      <c r="AB701" s="150"/>
      <c r="AC701" s="150"/>
      <c r="AD701" s="150"/>
      <c r="AE701" s="150"/>
      <c r="AF701" s="150"/>
      <c r="AG701" s="150"/>
      <c r="AH701" s="150"/>
      <c r="AI701" s="150"/>
      <c r="AJ701" s="150"/>
      <c r="AK701" s="150"/>
      <c r="AL701" s="150"/>
      <c r="AM701" s="150"/>
      <c r="AN701" s="150"/>
      <c r="AO701" s="150"/>
      <c r="AP701" s="150"/>
      <c r="AQ701" s="150"/>
      <c r="AR701" s="150"/>
      <c r="AS701" s="150"/>
      <c r="AT701" s="150"/>
      <c r="AU701" s="150"/>
      <c r="AV701" s="150"/>
      <c r="BA701" s="150"/>
      <c r="BB701" s="151"/>
      <c r="BC701" s="151"/>
      <c r="BD701" s="152"/>
    </row>
    <row r="702" spans="5:56" ht="15.75" customHeight="1" x14ac:dyDescent="0.2">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c r="AA702" s="150"/>
      <c r="AB702" s="150"/>
      <c r="AC702" s="150"/>
      <c r="AD702" s="150"/>
      <c r="AE702" s="150"/>
      <c r="AF702" s="150"/>
      <c r="AG702" s="150"/>
      <c r="AH702" s="150"/>
      <c r="AI702" s="150"/>
      <c r="AJ702" s="150"/>
      <c r="AK702" s="150"/>
      <c r="AL702" s="150"/>
      <c r="AM702" s="150"/>
      <c r="AN702" s="150"/>
      <c r="AO702" s="150"/>
      <c r="AP702" s="150"/>
      <c r="AQ702" s="150"/>
      <c r="AR702" s="150"/>
      <c r="AS702" s="150"/>
      <c r="AT702" s="150"/>
      <c r="AU702" s="150"/>
      <c r="AV702" s="150"/>
      <c r="BA702" s="150"/>
      <c r="BB702" s="151"/>
      <c r="BC702" s="151"/>
      <c r="BD702" s="152"/>
    </row>
    <row r="703" spans="5:56" ht="15.75" customHeight="1" x14ac:dyDescent="0.2">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c r="AA703" s="150"/>
      <c r="AB703" s="150"/>
      <c r="AC703" s="150"/>
      <c r="AD703" s="150"/>
      <c r="AE703" s="150"/>
      <c r="AF703" s="150"/>
      <c r="AG703" s="150"/>
      <c r="AH703" s="150"/>
      <c r="AI703" s="150"/>
      <c r="AJ703" s="150"/>
      <c r="AK703" s="150"/>
      <c r="AL703" s="150"/>
      <c r="AM703" s="150"/>
      <c r="AN703" s="150"/>
      <c r="AO703" s="150"/>
      <c r="AP703" s="150"/>
      <c r="AQ703" s="150"/>
      <c r="AR703" s="150"/>
      <c r="AS703" s="150"/>
      <c r="AT703" s="150"/>
      <c r="AU703" s="150"/>
      <c r="AV703" s="150"/>
      <c r="BA703" s="150"/>
      <c r="BB703" s="151"/>
      <c r="BC703" s="151"/>
      <c r="BD703" s="152"/>
    </row>
    <row r="704" spans="5:56" ht="15.75" customHeight="1" x14ac:dyDescent="0.2">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c r="AA704" s="150"/>
      <c r="AB704" s="150"/>
      <c r="AC704" s="150"/>
      <c r="AD704" s="150"/>
      <c r="AE704" s="150"/>
      <c r="AF704" s="150"/>
      <c r="AG704" s="150"/>
      <c r="AH704" s="150"/>
      <c r="AI704" s="150"/>
      <c r="AJ704" s="150"/>
      <c r="AK704" s="150"/>
      <c r="AL704" s="150"/>
      <c r="AM704" s="150"/>
      <c r="AN704" s="150"/>
      <c r="AO704" s="150"/>
      <c r="AP704" s="150"/>
      <c r="AQ704" s="150"/>
      <c r="AR704" s="150"/>
      <c r="AS704" s="150"/>
      <c r="AT704" s="150"/>
      <c r="AU704" s="150"/>
      <c r="AV704" s="150"/>
      <c r="BA704" s="150"/>
      <c r="BB704" s="151"/>
      <c r="BC704" s="151"/>
      <c r="BD704" s="152"/>
    </row>
    <row r="705" spans="5:56" ht="15.75" customHeight="1" x14ac:dyDescent="0.2">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c r="AA705" s="150"/>
      <c r="AB705" s="150"/>
      <c r="AC705" s="150"/>
      <c r="AD705" s="150"/>
      <c r="AE705" s="150"/>
      <c r="AF705" s="150"/>
      <c r="AG705" s="150"/>
      <c r="AH705" s="150"/>
      <c r="AI705" s="150"/>
      <c r="AJ705" s="150"/>
      <c r="AK705" s="150"/>
      <c r="AL705" s="150"/>
      <c r="AM705" s="150"/>
      <c r="AN705" s="150"/>
      <c r="AO705" s="150"/>
      <c r="AP705" s="150"/>
      <c r="AQ705" s="150"/>
      <c r="AR705" s="150"/>
      <c r="AS705" s="150"/>
      <c r="AT705" s="150"/>
      <c r="AU705" s="150"/>
      <c r="AV705" s="150"/>
      <c r="BA705" s="150"/>
      <c r="BB705" s="151"/>
      <c r="BC705" s="151"/>
      <c r="BD705" s="152"/>
    </row>
    <row r="706" spans="5:56" ht="15.75" customHeight="1" x14ac:dyDescent="0.2">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c r="AA706" s="150"/>
      <c r="AB706" s="150"/>
      <c r="AC706" s="150"/>
      <c r="AD706" s="150"/>
      <c r="AE706" s="150"/>
      <c r="AF706" s="150"/>
      <c r="AG706" s="150"/>
      <c r="AH706" s="150"/>
      <c r="AI706" s="150"/>
      <c r="AJ706" s="150"/>
      <c r="AK706" s="150"/>
      <c r="AL706" s="150"/>
      <c r="AM706" s="150"/>
      <c r="AN706" s="150"/>
      <c r="AO706" s="150"/>
      <c r="AP706" s="150"/>
      <c r="AQ706" s="150"/>
      <c r="AR706" s="150"/>
      <c r="AS706" s="150"/>
      <c r="AT706" s="150"/>
      <c r="AU706" s="150"/>
      <c r="AV706" s="150"/>
      <c r="BA706" s="150"/>
      <c r="BB706" s="151"/>
      <c r="BC706" s="151"/>
      <c r="BD706" s="152"/>
    </row>
    <row r="707" spans="5:56" ht="15.75" customHeight="1" x14ac:dyDescent="0.2">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c r="AA707" s="150"/>
      <c r="AB707" s="150"/>
      <c r="AC707" s="150"/>
      <c r="AD707" s="150"/>
      <c r="AE707" s="150"/>
      <c r="AF707" s="150"/>
      <c r="AG707" s="150"/>
      <c r="AH707" s="150"/>
      <c r="AI707" s="150"/>
      <c r="AJ707" s="150"/>
      <c r="AK707" s="150"/>
      <c r="AL707" s="150"/>
      <c r="AM707" s="150"/>
      <c r="AN707" s="150"/>
      <c r="AO707" s="150"/>
      <c r="AP707" s="150"/>
      <c r="AQ707" s="150"/>
      <c r="AR707" s="150"/>
      <c r="AS707" s="150"/>
      <c r="AT707" s="150"/>
      <c r="AU707" s="150"/>
      <c r="AV707" s="150"/>
      <c r="BA707" s="150"/>
      <c r="BB707" s="151"/>
      <c r="BC707" s="151"/>
      <c r="BD707" s="152"/>
    </row>
    <row r="708" spans="5:56" ht="15.75" customHeight="1" x14ac:dyDescent="0.2">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c r="AA708" s="150"/>
      <c r="AB708" s="150"/>
      <c r="AC708" s="150"/>
      <c r="AD708" s="150"/>
      <c r="AE708" s="150"/>
      <c r="AF708" s="150"/>
      <c r="AG708" s="150"/>
      <c r="AH708" s="150"/>
      <c r="AI708" s="150"/>
      <c r="AJ708" s="150"/>
      <c r="AK708" s="150"/>
      <c r="AL708" s="150"/>
      <c r="AM708" s="150"/>
      <c r="AN708" s="150"/>
      <c r="AO708" s="150"/>
      <c r="AP708" s="150"/>
      <c r="AQ708" s="150"/>
      <c r="AR708" s="150"/>
      <c r="AS708" s="150"/>
      <c r="AT708" s="150"/>
      <c r="AU708" s="150"/>
      <c r="AV708" s="150"/>
      <c r="BA708" s="150"/>
      <c r="BB708" s="151"/>
      <c r="BC708" s="151"/>
      <c r="BD708" s="152"/>
    </row>
    <row r="709" spans="5:56" ht="15.75" customHeight="1" x14ac:dyDescent="0.2">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c r="AA709" s="150"/>
      <c r="AB709" s="150"/>
      <c r="AC709" s="150"/>
      <c r="AD709" s="150"/>
      <c r="AE709" s="150"/>
      <c r="AF709" s="150"/>
      <c r="AG709" s="150"/>
      <c r="AH709" s="150"/>
      <c r="AI709" s="150"/>
      <c r="AJ709" s="150"/>
      <c r="AK709" s="150"/>
      <c r="AL709" s="150"/>
      <c r="AM709" s="150"/>
      <c r="AN709" s="150"/>
      <c r="AO709" s="150"/>
      <c r="AP709" s="150"/>
      <c r="AQ709" s="150"/>
      <c r="AR709" s="150"/>
      <c r="AS709" s="150"/>
      <c r="AT709" s="150"/>
      <c r="AU709" s="150"/>
      <c r="AV709" s="150"/>
      <c r="BA709" s="150"/>
      <c r="BB709" s="151"/>
      <c r="BC709" s="151"/>
      <c r="BD709" s="152"/>
    </row>
    <row r="710" spans="5:56" ht="15.75" customHeight="1" x14ac:dyDescent="0.2">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c r="AA710" s="150"/>
      <c r="AB710" s="150"/>
      <c r="AC710" s="150"/>
      <c r="AD710" s="150"/>
      <c r="AE710" s="150"/>
      <c r="AF710" s="150"/>
      <c r="AG710" s="150"/>
      <c r="AH710" s="150"/>
      <c r="AI710" s="150"/>
      <c r="AJ710" s="150"/>
      <c r="AK710" s="150"/>
      <c r="AL710" s="150"/>
      <c r="AM710" s="150"/>
      <c r="AN710" s="150"/>
      <c r="AO710" s="150"/>
      <c r="AP710" s="150"/>
      <c r="AQ710" s="150"/>
      <c r="AR710" s="150"/>
      <c r="AS710" s="150"/>
      <c r="AT710" s="150"/>
      <c r="AU710" s="150"/>
      <c r="AV710" s="150"/>
      <c r="BA710" s="150"/>
      <c r="BB710" s="151"/>
      <c r="BC710" s="151"/>
      <c r="BD710" s="152"/>
    </row>
    <row r="711" spans="5:56" ht="15.75" customHeight="1" x14ac:dyDescent="0.2">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c r="AA711" s="150"/>
      <c r="AB711" s="150"/>
      <c r="AC711" s="150"/>
      <c r="AD711" s="150"/>
      <c r="AE711" s="150"/>
      <c r="AF711" s="150"/>
      <c r="AG711" s="150"/>
      <c r="AH711" s="150"/>
      <c r="AI711" s="150"/>
      <c r="AJ711" s="150"/>
      <c r="AK711" s="150"/>
      <c r="AL711" s="150"/>
      <c r="AM711" s="150"/>
      <c r="AN711" s="150"/>
      <c r="AO711" s="150"/>
      <c r="AP711" s="150"/>
      <c r="AQ711" s="150"/>
      <c r="AR711" s="150"/>
      <c r="AS711" s="150"/>
      <c r="AT711" s="150"/>
      <c r="AU711" s="150"/>
      <c r="AV711" s="150"/>
      <c r="BA711" s="150"/>
      <c r="BB711" s="151"/>
      <c r="BC711" s="151"/>
      <c r="BD711" s="152"/>
    </row>
    <row r="712" spans="5:56" ht="15.75" customHeight="1" x14ac:dyDescent="0.2">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c r="AA712" s="150"/>
      <c r="AB712" s="150"/>
      <c r="AC712" s="150"/>
      <c r="AD712" s="150"/>
      <c r="AE712" s="150"/>
      <c r="AF712" s="150"/>
      <c r="AG712" s="150"/>
      <c r="AH712" s="150"/>
      <c r="AI712" s="150"/>
      <c r="AJ712" s="150"/>
      <c r="AK712" s="150"/>
      <c r="AL712" s="150"/>
      <c r="AM712" s="150"/>
      <c r="AN712" s="150"/>
      <c r="AO712" s="150"/>
      <c r="AP712" s="150"/>
      <c r="AQ712" s="150"/>
      <c r="AR712" s="150"/>
      <c r="AS712" s="150"/>
      <c r="AT712" s="150"/>
      <c r="AU712" s="150"/>
      <c r="AV712" s="150"/>
      <c r="BA712" s="150"/>
      <c r="BB712" s="151"/>
      <c r="BC712" s="151"/>
      <c r="BD712" s="152"/>
    </row>
    <row r="713" spans="5:56" ht="15.75" customHeight="1" x14ac:dyDescent="0.2">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c r="AA713" s="150"/>
      <c r="AB713" s="150"/>
      <c r="AC713" s="150"/>
      <c r="AD713" s="150"/>
      <c r="AE713" s="150"/>
      <c r="AF713" s="150"/>
      <c r="AG713" s="150"/>
      <c r="AH713" s="150"/>
      <c r="AI713" s="150"/>
      <c r="AJ713" s="150"/>
      <c r="AK713" s="150"/>
      <c r="AL713" s="150"/>
      <c r="AM713" s="150"/>
      <c r="AN713" s="150"/>
      <c r="AO713" s="150"/>
      <c r="AP713" s="150"/>
      <c r="AQ713" s="150"/>
      <c r="AR713" s="150"/>
      <c r="AS713" s="150"/>
      <c r="AT713" s="150"/>
      <c r="AU713" s="150"/>
      <c r="AV713" s="150"/>
      <c r="BA713" s="150"/>
      <c r="BB713" s="151"/>
      <c r="BC713" s="151"/>
      <c r="BD713" s="152"/>
    </row>
    <row r="714" spans="5:56" ht="15.75" customHeight="1" x14ac:dyDescent="0.2">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c r="AA714" s="150"/>
      <c r="AB714" s="150"/>
      <c r="AC714" s="150"/>
      <c r="AD714" s="150"/>
      <c r="AE714" s="150"/>
      <c r="AF714" s="150"/>
      <c r="AG714" s="150"/>
      <c r="AH714" s="150"/>
      <c r="AI714" s="150"/>
      <c r="AJ714" s="150"/>
      <c r="AK714" s="150"/>
      <c r="AL714" s="150"/>
      <c r="AM714" s="150"/>
      <c r="AN714" s="150"/>
      <c r="AO714" s="150"/>
      <c r="AP714" s="150"/>
      <c r="AQ714" s="150"/>
      <c r="AR714" s="150"/>
      <c r="AS714" s="150"/>
      <c r="AT714" s="150"/>
      <c r="AU714" s="150"/>
      <c r="AV714" s="150"/>
      <c r="BA714" s="150"/>
      <c r="BB714" s="151"/>
      <c r="BC714" s="151"/>
      <c r="BD714" s="152"/>
    </row>
    <row r="715" spans="5:56" ht="15.75" customHeight="1" x14ac:dyDescent="0.2">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c r="AA715" s="150"/>
      <c r="AB715" s="150"/>
      <c r="AC715" s="150"/>
      <c r="AD715" s="150"/>
      <c r="AE715" s="150"/>
      <c r="AF715" s="150"/>
      <c r="AG715" s="150"/>
      <c r="AH715" s="150"/>
      <c r="AI715" s="150"/>
      <c r="AJ715" s="150"/>
      <c r="AK715" s="150"/>
      <c r="AL715" s="150"/>
      <c r="AM715" s="150"/>
      <c r="AN715" s="150"/>
      <c r="AO715" s="150"/>
      <c r="AP715" s="150"/>
      <c r="AQ715" s="150"/>
      <c r="AR715" s="150"/>
      <c r="AS715" s="150"/>
      <c r="AT715" s="150"/>
      <c r="AU715" s="150"/>
      <c r="AV715" s="150"/>
      <c r="BA715" s="150"/>
      <c r="BB715" s="151"/>
      <c r="BC715" s="151"/>
      <c r="BD715" s="152"/>
    </row>
    <row r="716" spans="5:56" ht="15.75" customHeight="1" x14ac:dyDescent="0.2">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c r="AA716" s="150"/>
      <c r="AB716" s="150"/>
      <c r="AC716" s="150"/>
      <c r="AD716" s="150"/>
      <c r="AE716" s="150"/>
      <c r="AF716" s="150"/>
      <c r="AG716" s="150"/>
      <c r="AH716" s="150"/>
      <c r="AI716" s="150"/>
      <c r="AJ716" s="150"/>
      <c r="AK716" s="150"/>
      <c r="AL716" s="150"/>
      <c r="AM716" s="150"/>
      <c r="AN716" s="150"/>
      <c r="AO716" s="150"/>
      <c r="AP716" s="150"/>
      <c r="AQ716" s="150"/>
      <c r="AR716" s="150"/>
      <c r="AS716" s="150"/>
      <c r="AT716" s="150"/>
      <c r="AU716" s="150"/>
      <c r="AV716" s="150"/>
      <c r="BA716" s="150"/>
      <c r="BB716" s="151"/>
      <c r="BC716" s="151"/>
      <c r="BD716" s="152"/>
    </row>
    <row r="717" spans="5:56" ht="15.75" customHeight="1" x14ac:dyDescent="0.2">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c r="AA717" s="150"/>
      <c r="AB717" s="150"/>
      <c r="AC717" s="150"/>
      <c r="AD717" s="150"/>
      <c r="AE717" s="150"/>
      <c r="AF717" s="150"/>
      <c r="AG717" s="150"/>
      <c r="AH717" s="150"/>
      <c r="AI717" s="150"/>
      <c r="AJ717" s="150"/>
      <c r="AK717" s="150"/>
      <c r="AL717" s="150"/>
      <c r="AM717" s="150"/>
      <c r="AN717" s="150"/>
      <c r="AO717" s="150"/>
      <c r="AP717" s="150"/>
      <c r="AQ717" s="150"/>
      <c r="AR717" s="150"/>
      <c r="AS717" s="150"/>
      <c r="AT717" s="150"/>
      <c r="AU717" s="150"/>
      <c r="AV717" s="150"/>
      <c r="BA717" s="150"/>
      <c r="BB717" s="151"/>
      <c r="BC717" s="151"/>
      <c r="BD717" s="152"/>
    </row>
    <row r="718" spans="5:56" ht="15.75" customHeight="1" x14ac:dyDescent="0.2">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c r="AA718" s="150"/>
      <c r="AB718" s="150"/>
      <c r="AC718" s="150"/>
      <c r="AD718" s="150"/>
      <c r="AE718" s="150"/>
      <c r="AF718" s="150"/>
      <c r="AG718" s="150"/>
      <c r="AH718" s="150"/>
      <c r="AI718" s="150"/>
      <c r="AJ718" s="150"/>
      <c r="AK718" s="150"/>
      <c r="AL718" s="150"/>
      <c r="AM718" s="150"/>
      <c r="AN718" s="150"/>
      <c r="AO718" s="150"/>
      <c r="AP718" s="150"/>
      <c r="AQ718" s="150"/>
      <c r="AR718" s="150"/>
      <c r="AS718" s="150"/>
      <c r="AT718" s="150"/>
      <c r="AU718" s="150"/>
      <c r="AV718" s="150"/>
      <c r="BA718" s="150"/>
      <c r="BB718" s="151"/>
      <c r="BC718" s="151"/>
      <c r="BD718" s="152"/>
    </row>
    <row r="719" spans="5:56" ht="15.75" customHeight="1" x14ac:dyDescent="0.2">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c r="AA719" s="150"/>
      <c r="AB719" s="150"/>
      <c r="AC719" s="150"/>
      <c r="AD719" s="150"/>
      <c r="AE719" s="150"/>
      <c r="AF719" s="150"/>
      <c r="AG719" s="150"/>
      <c r="AH719" s="150"/>
      <c r="AI719" s="150"/>
      <c r="AJ719" s="150"/>
      <c r="AK719" s="150"/>
      <c r="AL719" s="150"/>
      <c r="AM719" s="150"/>
      <c r="AN719" s="150"/>
      <c r="AO719" s="150"/>
      <c r="AP719" s="150"/>
      <c r="AQ719" s="150"/>
      <c r="AR719" s="150"/>
      <c r="AS719" s="150"/>
      <c r="AT719" s="150"/>
      <c r="AU719" s="150"/>
      <c r="AV719" s="150"/>
      <c r="BA719" s="150"/>
      <c r="BB719" s="151"/>
      <c r="BC719" s="151"/>
      <c r="BD719" s="152"/>
    </row>
    <row r="720" spans="5:56" ht="15.75" customHeight="1" x14ac:dyDescent="0.2">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c r="AA720" s="150"/>
      <c r="AB720" s="150"/>
      <c r="AC720" s="150"/>
      <c r="AD720" s="150"/>
      <c r="AE720" s="150"/>
      <c r="AF720" s="150"/>
      <c r="AG720" s="150"/>
      <c r="AH720" s="150"/>
      <c r="AI720" s="150"/>
      <c r="AJ720" s="150"/>
      <c r="AK720" s="150"/>
      <c r="AL720" s="150"/>
      <c r="AM720" s="150"/>
      <c r="AN720" s="150"/>
      <c r="AO720" s="150"/>
      <c r="AP720" s="150"/>
      <c r="AQ720" s="150"/>
      <c r="AR720" s="150"/>
      <c r="AS720" s="150"/>
      <c r="AT720" s="150"/>
      <c r="AU720" s="150"/>
      <c r="AV720" s="150"/>
      <c r="BA720" s="150"/>
      <c r="BB720" s="151"/>
      <c r="BC720" s="151"/>
      <c r="BD720" s="152"/>
    </row>
    <row r="721" spans="5:56" ht="15.75" customHeight="1" x14ac:dyDescent="0.2">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c r="AA721" s="150"/>
      <c r="AB721" s="150"/>
      <c r="AC721" s="150"/>
      <c r="AD721" s="150"/>
      <c r="AE721" s="150"/>
      <c r="AF721" s="150"/>
      <c r="AG721" s="150"/>
      <c r="AH721" s="150"/>
      <c r="AI721" s="150"/>
      <c r="AJ721" s="150"/>
      <c r="AK721" s="150"/>
      <c r="AL721" s="150"/>
      <c r="AM721" s="150"/>
      <c r="AN721" s="150"/>
      <c r="AO721" s="150"/>
      <c r="AP721" s="150"/>
      <c r="AQ721" s="150"/>
      <c r="AR721" s="150"/>
      <c r="AS721" s="150"/>
      <c r="AT721" s="150"/>
      <c r="AU721" s="150"/>
      <c r="AV721" s="150"/>
      <c r="BA721" s="150"/>
      <c r="BB721" s="151"/>
      <c r="BC721" s="151"/>
      <c r="BD721" s="152"/>
    </row>
    <row r="722" spans="5:56" ht="15.75" customHeight="1" x14ac:dyDescent="0.2">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c r="AA722" s="150"/>
      <c r="AB722" s="150"/>
      <c r="AC722" s="150"/>
      <c r="AD722" s="150"/>
      <c r="AE722" s="150"/>
      <c r="AF722" s="150"/>
      <c r="AG722" s="150"/>
      <c r="AH722" s="150"/>
      <c r="AI722" s="150"/>
      <c r="AJ722" s="150"/>
      <c r="AK722" s="150"/>
      <c r="AL722" s="150"/>
      <c r="AM722" s="150"/>
      <c r="AN722" s="150"/>
      <c r="AO722" s="150"/>
      <c r="AP722" s="150"/>
      <c r="AQ722" s="150"/>
      <c r="AR722" s="150"/>
      <c r="AS722" s="150"/>
      <c r="AT722" s="150"/>
      <c r="AU722" s="150"/>
      <c r="AV722" s="150"/>
      <c r="BA722" s="150"/>
      <c r="BB722" s="151"/>
      <c r="BC722" s="151"/>
      <c r="BD722" s="152"/>
    </row>
    <row r="723" spans="5:56" ht="15.75" customHeight="1" x14ac:dyDescent="0.2">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c r="AA723" s="150"/>
      <c r="AB723" s="150"/>
      <c r="AC723" s="150"/>
      <c r="AD723" s="150"/>
      <c r="AE723" s="150"/>
      <c r="AF723" s="150"/>
      <c r="AG723" s="150"/>
      <c r="AH723" s="150"/>
      <c r="AI723" s="150"/>
      <c r="AJ723" s="150"/>
      <c r="AK723" s="150"/>
      <c r="AL723" s="150"/>
      <c r="AM723" s="150"/>
      <c r="AN723" s="150"/>
      <c r="AO723" s="150"/>
      <c r="AP723" s="150"/>
      <c r="AQ723" s="150"/>
      <c r="AR723" s="150"/>
      <c r="AS723" s="150"/>
      <c r="AT723" s="150"/>
      <c r="AU723" s="150"/>
      <c r="AV723" s="150"/>
      <c r="BA723" s="150"/>
      <c r="BB723" s="151"/>
      <c r="BC723" s="151"/>
      <c r="BD723" s="152"/>
    </row>
    <row r="724" spans="5:56" ht="15.75" customHeight="1" x14ac:dyDescent="0.2">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c r="AA724" s="150"/>
      <c r="AB724" s="150"/>
      <c r="AC724" s="150"/>
      <c r="AD724" s="150"/>
      <c r="AE724" s="150"/>
      <c r="AF724" s="150"/>
      <c r="AG724" s="150"/>
      <c r="AH724" s="150"/>
      <c r="AI724" s="150"/>
      <c r="AJ724" s="150"/>
      <c r="AK724" s="150"/>
      <c r="AL724" s="150"/>
      <c r="AM724" s="150"/>
      <c r="AN724" s="150"/>
      <c r="AO724" s="150"/>
      <c r="AP724" s="150"/>
      <c r="AQ724" s="150"/>
      <c r="AR724" s="150"/>
      <c r="AS724" s="150"/>
      <c r="AT724" s="150"/>
      <c r="AU724" s="150"/>
      <c r="AV724" s="150"/>
      <c r="BA724" s="150"/>
      <c r="BB724" s="151"/>
      <c r="BC724" s="151"/>
      <c r="BD724" s="152"/>
    </row>
    <row r="725" spans="5:56" ht="15.75" customHeight="1" x14ac:dyDescent="0.2">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c r="AA725" s="150"/>
      <c r="AB725" s="150"/>
      <c r="AC725" s="150"/>
      <c r="AD725" s="150"/>
      <c r="AE725" s="150"/>
      <c r="AF725" s="150"/>
      <c r="AG725" s="150"/>
      <c r="AH725" s="150"/>
      <c r="AI725" s="150"/>
      <c r="AJ725" s="150"/>
      <c r="AK725" s="150"/>
      <c r="AL725" s="150"/>
      <c r="AM725" s="150"/>
      <c r="AN725" s="150"/>
      <c r="AO725" s="150"/>
      <c r="AP725" s="150"/>
      <c r="AQ725" s="150"/>
      <c r="AR725" s="150"/>
      <c r="AS725" s="150"/>
      <c r="AT725" s="150"/>
      <c r="AU725" s="150"/>
      <c r="AV725" s="150"/>
      <c r="BA725" s="150"/>
      <c r="BB725" s="151"/>
      <c r="BC725" s="151"/>
      <c r="BD725" s="152"/>
    </row>
    <row r="726" spans="5:56" ht="15.75" customHeight="1" x14ac:dyDescent="0.2">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c r="AA726" s="150"/>
      <c r="AB726" s="150"/>
      <c r="AC726" s="150"/>
      <c r="AD726" s="150"/>
      <c r="AE726" s="150"/>
      <c r="AF726" s="150"/>
      <c r="AG726" s="150"/>
      <c r="AH726" s="150"/>
      <c r="AI726" s="150"/>
      <c r="AJ726" s="150"/>
      <c r="AK726" s="150"/>
      <c r="AL726" s="150"/>
      <c r="AM726" s="150"/>
      <c r="AN726" s="150"/>
      <c r="AO726" s="150"/>
      <c r="AP726" s="150"/>
      <c r="AQ726" s="150"/>
      <c r="AR726" s="150"/>
      <c r="AS726" s="150"/>
      <c r="AT726" s="150"/>
      <c r="AU726" s="150"/>
      <c r="AV726" s="150"/>
      <c r="BA726" s="150"/>
      <c r="BB726" s="151"/>
      <c r="BC726" s="151"/>
      <c r="BD726" s="152"/>
    </row>
    <row r="727" spans="5:56" ht="15.75" customHeight="1" x14ac:dyDescent="0.2">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c r="AA727" s="150"/>
      <c r="AB727" s="150"/>
      <c r="AC727" s="150"/>
      <c r="AD727" s="150"/>
      <c r="AE727" s="150"/>
      <c r="AF727" s="150"/>
      <c r="AG727" s="150"/>
      <c r="AH727" s="150"/>
      <c r="AI727" s="150"/>
      <c r="AJ727" s="150"/>
      <c r="AK727" s="150"/>
      <c r="AL727" s="150"/>
      <c r="AM727" s="150"/>
      <c r="AN727" s="150"/>
      <c r="AO727" s="150"/>
      <c r="AP727" s="150"/>
      <c r="AQ727" s="150"/>
      <c r="AR727" s="150"/>
      <c r="AS727" s="150"/>
      <c r="AT727" s="150"/>
      <c r="AU727" s="150"/>
      <c r="AV727" s="150"/>
      <c r="BA727" s="150"/>
      <c r="BB727" s="151"/>
      <c r="BC727" s="151"/>
      <c r="BD727" s="152"/>
    </row>
    <row r="728" spans="5:56" ht="15.75" customHeight="1" x14ac:dyDescent="0.2">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c r="AA728" s="150"/>
      <c r="AB728" s="150"/>
      <c r="AC728" s="150"/>
      <c r="AD728" s="150"/>
      <c r="AE728" s="150"/>
      <c r="AF728" s="150"/>
      <c r="AG728" s="150"/>
      <c r="AH728" s="150"/>
      <c r="AI728" s="150"/>
      <c r="AJ728" s="150"/>
      <c r="AK728" s="150"/>
      <c r="AL728" s="150"/>
      <c r="AM728" s="150"/>
      <c r="AN728" s="150"/>
      <c r="AO728" s="150"/>
      <c r="AP728" s="150"/>
      <c r="AQ728" s="150"/>
      <c r="AR728" s="150"/>
      <c r="AS728" s="150"/>
      <c r="AT728" s="150"/>
      <c r="AU728" s="150"/>
      <c r="AV728" s="150"/>
      <c r="BA728" s="150"/>
      <c r="BB728" s="151"/>
      <c r="BC728" s="151"/>
      <c r="BD728" s="152"/>
    </row>
    <row r="729" spans="5:56" ht="15.75" customHeight="1" x14ac:dyDescent="0.2">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c r="AA729" s="150"/>
      <c r="AB729" s="150"/>
      <c r="AC729" s="150"/>
      <c r="AD729" s="150"/>
      <c r="AE729" s="150"/>
      <c r="AF729" s="150"/>
      <c r="AG729" s="150"/>
      <c r="AH729" s="150"/>
      <c r="AI729" s="150"/>
      <c r="AJ729" s="150"/>
      <c r="AK729" s="150"/>
      <c r="AL729" s="150"/>
      <c r="AM729" s="150"/>
      <c r="AN729" s="150"/>
      <c r="AO729" s="150"/>
      <c r="AP729" s="150"/>
      <c r="AQ729" s="150"/>
      <c r="AR729" s="150"/>
      <c r="AS729" s="150"/>
      <c r="AT729" s="150"/>
      <c r="AU729" s="150"/>
      <c r="AV729" s="150"/>
      <c r="BA729" s="150"/>
      <c r="BB729" s="151"/>
      <c r="BC729" s="151"/>
      <c r="BD729" s="152"/>
    </row>
    <row r="730" spans="5:56" ht="15.75" customHeight="1" x14ac:dyDescent="0.2">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c r="AA730" s="150"/>
      <c r="AB730" s="150"/>
      <c r="AC730" s="150"/>
      <c r="AD730" s="150"/>
      <c r="AE730" s="150"/>
      <c r="AF730" s="150"/>
      <c r="AG730" s="150"/>
      <c r="AH730" s="150"/>
      <c r="AI730" s="150"/>
      <c r="AJ730" s="150"/>
      <c r="AK730" s="150"/>
      <c r="AL730" s="150"/>
      <c r="AM730" s="150"/>
      <c r="AN730" s="150"/>
      <c r="AO730" s="150"/>
      <c r="AP730" s="150"/>
      <c r="AQ730" s="150"/>
      <c r="AR730" s="150"/>
      <c r="AS730" s="150"/>
      <c r="AT730" s="150"/>
      <c r="AU730" s="150"/>
      <c r="AV730" s="150"/>
      <c r="BA730" s="150"/>
      <c r="BB730" s="151"/>
      <c r="BC730" s="151"/>
      <c r="BD730" s="152"/>
    </row>
    <row r="731" spans="5:56" ht="15.75" customHeight="1" x14ac:dyDescent="0.2">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c r="AA731" s="150"/>
      <c r="AB731" s="150"/>
      <c r="AC731" s="150"/>
      <c r="AD731" s="150"/>
      <c r="AE731" s="150"/>
      <c r="AF731" s="150"/>
      <c r="AG731" s="150"/>
      <c r="AH731" s="150"/>
      <c r="AI731" s="150"/>
      <c r="AJ731" s="150"/>
      <c r="AK731" s="150"/>
      <c r="AL731" s="150"/>
      <c r="AM731" s="150"/>
      <c r="AN731" s="150"/>
      <c r="AO731" s="150"/>
      <c r="AP731" s="150"/>
      <c r="AQ731" s="150"/>
      <c r="AR731" s="150"/>
      <c r="AS731" s="150"/>
      <c r="AT731" s="150"/>
      <c r="AU731" s="150"/>
      <c r="AV731" s="150"/>
      <c r="BA731" s="150"/>
      <c r="BB731" s="151"/>
      <c r="BC731" s="151"/>
      <c r="BD731" s="152"/>
    </row>
    <row r="732" spans="5:56" ht="15.75" customHeight="1" x14ac:dyDescent="0.2">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c r="AA732" s="150"/>
      <c r="AB732" s="150"/>
      <c r="AC732" s="150"/>
      <c r="AD732" s="150"/>
      <c r="AE732" s="150"/>
      <c r="AF732" s="150"/>
      <c r="AG732" s="150"/>
      <c r="AH732" s="150"/>
      <c r="AI732" s="150"/>
      <c r="AJ732" s="150"/>
      <c r="AK732" s="150"/>
      <c r="AL732" s="150"/>
      <c r="AM732" s="150"/>
      <c r="AN732" s="150"/>
      <c r="AO732" s="150"/>
      <c r="AP732" s="150"/>
      <c r="AQ732" s="150"/>
      <c r="AR732" s="150"/>
      <c r="AS732" s="150"/>
      <c r="AT732" s="150"/>
      <c r="AU732" s="150"/>
      <c r="AV732" s="150"/>
      <c r="BA732" s="150"/>
      <c r="BB732" s="151"/>
      <c r="BC732" s="151"/>
      <c r="BD732" s="152"/>
    </row>
    <row r="733" spans="5:56" ht="15.75" customHeight="1" x14ac:dyDescent="0.2">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c r="AA733" s="150"/>
      <c r="AB733" s="150"/>
      <c r="AC733" s="150"/>
      <c r="AD733" s="150"/>
      <c r="AE733" s="150"/>
      <c r="AF733" s="150"/>
      <c r="AG733" s="150"/>
      <c r="AH733" s="150"/>
      <c r="AI733" s="150"/>
      <c r="AJ733" s="150"/>
      <c r="AK733" s="150"/>
      <c r="AL733" s="150"/>
      <c r="AM733" s="150"/>
      <c r="AN733" s="150"/>
      <c r="AO733" s="150"/>
      <c r="AP733" s="150"/>
      <c r="AQ733" s="150"/>
      <c r="AR733" s="150"/>
      <c r="AS733" s="150"/>
      <c r="AT733" s="150"/>
      <c r="AU733" s="150"/>
      <c r="AV733" s="150"/>
      <c r="BA733" s="150"/>
      <c r="BB733" s="151"/>
      <c r="BC733" s="151"/>
      <c r="BD733" s="152"/>
    </row>
    <row r="734" spans="5:56" ht="15.75" customHeight="1" x14ac:dyDescent="0.2">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c r="AA734" s="150"/>
      <c r="AB734" s="150"/>
      <c r="AC734" s="150"/>
      <c r="AD734" s="150"/>
      <c r="AE734" s="150"/>
      <c r="AF734" s="150"/>
      <c r="AG734" s="150"/>
      <c r="AH734" s="150"/>
      <c r="AI734" s="150"/>
      <c r="AJ734" s="150"/>
      <c r="AK734" s="150"/>
      <c r="AL734" s="150"/>
      <c r="AM734" s="150"/>
      <c r="AN734" s="150"/>
      <c r="AO734" s="150"/>
      <c r="AP734" s="150"/>
      <c r="AQ734" s="150"/>
      <c r="AR734" s="150"/>
      <c r="AS734" s="150"/>
      <c r="AT734" s="150"/>
      <c r="AU734" s="150"/>
      <c r="AV734" s="150"/>
      <c r="BA734" s="150"/>
      <c r="BB734" s="151"/>
      <c r="BC734" s="151"/>
      <c r="BD734" s="152"/>
    </row>
    <row r="735" spans="5:56" ht="15.75" customHeight="1" x14ac:dyDescent="0.2">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c r="AA735" s="150"/>
      <c r="AB735" s="150"/>
      <c r="AC735" s="150"/>
      <c r="AD735" s="150"/>
      <c r="AE735" s="150"/>
      <c r="AF735" s="150"/>
      <c r="AG735" s="150"/>
      <c r="AH735" s="150"/>
      <c r="AI735" s="150"/>
      <c r="AJ735" s="150"/>
      <c r="AK735" s="150"/>
      <c r="AL735" s="150"/>
      <c r="AM735" s="150"/>
      <c r="AN735" s="150"/>
      <c r="AO735" s="150"/>
      <c r="AP735" s="150"/>
      <c r="AQ735" s="150"/>
      <c r="AR735" s="150"/>
      <c r="AS735" s="150"/>
      <c r="AT735" s="150"/>
      <c r="AU735" s="150"/>
      <c r="AV735" s="150"/>
      <c r="BA735" s="150"/>
      <c r="BB735" s="151"/>
      <c r="BC735" s="151"/>
      <c r="BD735" s="152"/>
    </row>
    <row r="736" spans="5:56" ht="15.75" customHeight="1" x14ac:dyDescent="0.2">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c r="AA736" s="150"/>
      <c r="AB736" s="150"/>
      <c r="AC736" s="150"/>
      <c r="AD736" s="150"/>
      <c r="AE736" s="150"/>
      <c r="AF736" s="150"/>
      <c r="AG736" s="150"/>
      <c r="AH736" s="150"/>
      <c r="AI736" s="150"/>
      <c r="AJ736" s="150"/>
      <c r="AK736" s="150"/>
      <c r="AL736" s="150"/>
      <c r="AM736" s="150"/>
      <c r="AN736" s="150"/>
      <c r="AO736" s="150"/>
      <c r="AP736" s="150"/>
      <c r="AQ736" s="150"/>
      <c r="AR736" s="150"/>
      <c r="AS736" s="150"/>
      <c r="AT736" s="150"/>
      <c r="AU736" s="150"/>
      <c r="AV736" s="150"/>
      <c r="BA736" s="150"/>
      <c r="BB736" s="151"/>
      <c r="BC736" s="151"/>
      <c r="BD736" s="152"/>
    </row>
    <row r="737" spans="5:56" ht="15.75" customHeight="1" x14ac:dyDescent="0.2">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c r="AA737" s="150"/>
      <c r="AB737" s="150"/>
      <c r="AC737" s="150"/>
      <c r="AD737" s="150"/>
      <c r="AE737" s="150"/>
      <c r="AF737" s="150"/>
      <c r="AG737" s="150"/>
      <c r="AH737" s="150"/>
      <c r="AI737" s="150"/>
      <c r="AJ737" s="150"/>
      <c r="AK737" s="150"/>
      <c r="AL737" s="150"/>
      <c r="AM737" s="150"/>
      <c r="AN737" s="150"/>
      <c r="AO737" s="150"/>
      <c r="AP737" s="150"/>
      <c r="AQ737" s="150"/>
      <c r="AR737" s="150"/>
      <c r="AS737" s="150"/>
      <c r="AT737" s="150"/>
      <c r="AU737" s="150"/>
      <c r="AV737" s="150"/>
      <c r="BA737" s="150"/>
      <c r="BB737" s="151"/>
      <c r="BC737" s="151"/>
      <c r="BD737" s="152"/>
    </row>
    <row r="738" spans="5:56" ht="15.75" customHeight="1" x14ac:dyDescent="0.2">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c r="AA738" s="150"/>
      <c r="AB738" s="150"/>
      <c r="AC738" s="150"/>
      <c r="AD738" s="150"/>
      <c r="AE738" s="150"/>
      <c r="AF738" s="150"/>
      <c r="AG738" s="150"/>
      <c r="AH738" s="150"/>
      <c r="AI738" s="150"/>
      <c r="AJ738" s="150"/>
      <c r="AK738" s="150"/>
      <c r="AL738" s="150"/>
      <c r="AM738" s="150"/>
      <c r="AN738" s="150"/>
      <c r="AO738" s="150"/>
      <c r="AP738" s="150"/>
      <c r="AQ738" s="150"/>
      <c r="AR738" s="150"/>
      <c r="AS738" s="150"/>
      <c r="AT738" s="150"/>
      <c r="AU738" s="150"/>
      <c r="AV738" s="150"/>
      <c r="BA738" s="150"/>
      <c r="BB738" s="151"/>
      <c r="BC738" s="151"/>
      <c r="BD738" s="152"/>
    </row>
    <row r="739" spans="5:56" ht="15.75" customHeight="1" x14ac:dyDescent="0.2">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c r="AA739" s="150"/>
      <c r="AB739" s="150"/>
      <c r="AC739" s="150"/>
      <c r="AD739" s="150"/>
      <c r="AE739" s="150"/>
      <c r="AF739" s="150"/>
      <c r="AG739" s="150"/>
      <c r="AH739" s="150"/>
      <c r="AI739" s="150"/>
      <c r="AJ739" s="150"/>
      <c r="AK739" s="150"/>
      <c r="AL739" s="150"/>
      <c r="AM739" s="150"/>
      <c r="AN739" s="150"/>
      <c r="AO739" s="150"/>
      <c r="AP739" s="150"/>
      <c r="AQ739" s="150"/>
      <c r="AR739" s="150"/>
      <c r="AS739" s="150"/>
      <c r="AT739" s="150"/>
      <c r="AU739" s="150"/>
      <c r="AV739" s="150"/>
      <c r="BA739" s="150"/>
      <c r="BB739" s="151"/>
      <c r="BC739" s="151"/>
      <c r="BD739" s="152"/>
    </row>
    <row r="740" spans="5:56" ht="15.75" customHeight="1" x14ac:dyDescent="0.2">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c r="AA740" s="150"/>
      <c r="AB740" s="150"/>
      <c r="AC740" s="150"/>
      <c r="AD740" s="150"/>
      <c r="AE740" s="150"/>
      <c r="AF740" s="150"/>
      <c r="AG740" s="150"/>
      <c r="AH740" s="150"/>
      <c r="AI740" s="150"/>
      <c r="AJ740" s="150"/>
      <c r="AK740" s="150"/>
      <c r="AL740" s="150"/>
      <c r="AM740" s="150"/>
      <c r="AN740" s="150"/>
      <c r="AO740" s="150"/>
      <c r="AP740" s="150"/>
      <c r="AQ740" s="150"/>
      <c r="AR740" s="150"/>
      <c r="AS740" s="150"/>
      <c r="AT740" s="150"/>
      <c r="AU740" s="150"/>
      <c r="AV740" s="150"/>
      <c r="BA740" s="150"/>
      <c r="BB740" s="151"/>
      <c r="BC740" s="151"/>
      <c r="BD740" s="152"/>
    </row>
    <row r="741" spans="5:56" ht="15.75" customHeight="1" x14ac:dyDescent="0.2">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c r="AA741" s="150"/>
      <c r="AB741" s="150"/>
      <c r="AC741" s="150"/>
      <c r="AD741" s="150"/>
      <c r="AE741" s="150"/>
      <c r="AF741" s="150"/>
      <c r="AG741" s="150"/>
      <c r="AH741" s="150"/>
      <c r="AI741" s="150"/>
      <c r="AJ741" s="150"/>
      <c r="AK741" s="150"/>
      <c r="AL741" s="150"/>
      <c r="AM741" s="150"/>
      <c r="AN741" s="150"/>
      <c r="AO741" s="150"/>
      <c r="AP741" s="150"/>
      <c r="AQ741" s="150"/>
      <c r="AR741" s="150"/>
      <c r="AS741" s="150"/>
      <c r="AT741" s="150"/>
      <c r="AU741" s="150"/>
      <c r="AV741" s="150"/>
      <c r="BA741" s="150"/>
      <c r="BB741" s="151"/>
      <c r="BC741" s="151"/>
      <c r="BD741" s="152"/>
    </row>
    <row r="742" spans="5:56" ht="15.75" customHeight="1" x14ac:dyDescent="0.2">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c r="AA742" s="150"/>
      <c r="AB742" s="150"/>
      <c r="AC742" s="150"/>
      <c r="AD742" s="150"/>
      <c r="AE742" s="150"/>
      <c r="AF742" s="150"/>
      <c r="AG742" s="150"/>
      <c r="AH742" s="150"/>
      <c r="AI742" s="150"/>
      <c r="AJ742" s="150"/>
      <c r="AK742" s="150"/>
      <c r="AL742" s="150"/>
      <c r="AM742" s="150"/>
      <c r="AN742" s="150"/>
      <c r="AO742" s="150"/>
      <c r="AP742" s="150"/>
      <c r="AQ742" s="150"/>
      <c r="AR742" s="150"/>
      <c r="AS742" s="150"/>
      <c r="AT742" s="150"/>
      <c r="AU742" s="150"/>
      <c r="AV742" s="150"/>
      <c r="BA742" s="150"/>
      <c r="BB742" s="151"/>
      <c r="BC742" s="151"/>
      <c r="BD742" s="152"/>
    </row>
    <row r="743" spans="5:56" ht="15.75" customHeight="1" x14ac:dyDescent="0.2">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c r="AA743" s="150"/>
      <c r="AB743" s="150"/>
      <c r="AC743" s="150"/>
      <c r="AD743" s="150"/>
      <c r="AE743" s="150"/>
      <c r="AF743" s="150"/>
      <c r="AG743" s="150"/>
      <c r="AH743" s="150"/>
      <c r="AI743" s="150"/>
      <c r="AJ743" s="150"/>
      <c r="AK743" s="150"/>
      <c r="AL743" s="150"/>
      <c r="AM743" s="150"/>
      <c r="AN743" s="150"/>
      <c r="AO743" s="150"/>
      <c r="AP743" s="150"/>
      <c r="AQ743" s="150"/>
      <c r="AR743" s="150"/>
      <c r="AS743" s="150"/>
      <c r="AT743" s="150"/>
      <c r="AU743" s="150"/>
      <c r="AV743" s="150"/>
      <c r="BA743" s="150"/>
      <c r="BB743" s="151"/>
      <c r="BC743" s="151"/>
      <c r="BD743" s="152"/>
    </row>
    <row r="744" spans="5:56" ht="15.75" customHeight="1" x14ac:dyDescent="0.2">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c r="AA744" s="150"/>
      <c r="AB744" s="150"/>
      <c r="AC744" s="150"/>
      <c r="AD744" s="150"/>
      <c r="AE744" s="150"/>
      <c r="AF744" s="150"/>
      <c r="AG744" s="150"/>
      <c r="AH744" s="150"/>
      <c r="AI744" s="150"/>
      <c r="AJ744" s="150"/>
      <c r="AK744" s="150"/>
      <c r="AL744" s="150"/>
      <c r="AM744" s="150"/>
      <c r="AN744" s="150"/>
      <c r="AO744" s="150"/>
      <c r="AP744" s="150"/>
      <c r="AQ744" s="150"/>
      <c r="AR744" s="150"/>
      <c r="AS744" s="150"/>
      <c r="AT744" s="150"/>
      <c r="AU744" s="150"/>
      <c r="AV744" s="150"/>
      <c r="BA744" s="150"/>
      <c r="BB744" s="151"/>
      <c r="BC744" s="151"/>
      <c r="BD744" s="152"/>
    </row>
    <row r="745" spans="5:56" ht="15.75" customHeight="1" x14ac:dyDescent="0.2">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c r="AA745" s="150"/>
      <c r="AB745" s="150"/>
      <c r="AC745" s="150"/>
      <c r="AD745" s="150"/>
      <c r="AE745" s="150"/>
      <c r="AF745" s="150"/>
      <c r="AG745" s="150"/>
      <c r="AH745" s="150"/>
      <c r="AI745" s="150"/>
      <c r="AJ745" s="150"/>
      <c r="AK745" s="150"/>
      <c r="AL745" s="150"/>
      <c r="AM745" s="150"/>
      <c r="AN745" s="150"/>
      <c r="AO745" s="150"/>
      <c r="AP745" s="150"/>
      <c r="AQ745" s="150"/>
      <c r="AR745" s="150"/>
      <c r="AS745" s="150"/>
      <c r="AT745" s="150"/>
      <c r="AU745" s="150"/>
      <c r="AV745" s="150"/>
      <c r="BA745" s="150"/>
      <c r="BB745" s="151"/>
      <c r="BC745" s="151"/>
      <c r="BD745" s="152"/>
    </row>
    <row r="746" spans="5:56" ht="15.75" customHeight="1" x14ac:dyDescent="0.2">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c r="AA746" s="150"/>
      <c r="AB746" s="150"/>
      <c r="AC746" s="150"/>
      <c r="AD746" s="150"/>
      <c r="AE746" s="150"/>
      <c r="AF746" s="150"/>
      <c r="AG746" s="150"/>
      <c r="AH746" s="150"/>
      <c r="AI746" s="150"/>
      <c r="AJ746" s="150"/>
      <c r="AK746" s="150"/>
      <c r="AL746" s="150"/>
      <c r="AM746" s="150"/>
      <c r="AN746" s="150"/>
      <c r="AO746" s="150"/>
      <c r="AP746" s="150"/>
      <c r="AQ746" s="150"/>
      <c r="AR746" s="150"/>
      <c r="AS746" s="150"/>
      <c r="AT746" s="150"/>
      <c r="AU746" s="150"/>
      <c r="AV746" s="150"/>
      <c r="BA746" s="150"/>
      <c r="BB746" s="151"/>
      <c r="BC746" s="151"/>
      <c r="BD746" s="152"/>
    </row>
    <row r="747" spans="5:56" ht="15.75" customHeight="1" x14ac:dyDescent="0.2">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c r="AA747" s="150"/>
      <c r="AB747" s="150"/>
      <c r="AC747" s="150"/>
      <c r="AD747" s="150"/>
      <c r="AE747" s="150"/>
      <c r="AF747" s="150"/>
      <c r="AG747" s="150"/>
      <c r="AH747" s="150"/>
      <c r="AI747" s="150"/>
      <c r="AJ747" s="150"/>
      <c r="AK747" s="150"/>
      <c r="AL747" s="150"/>
      <c r="AM747" s="150"/>
      <c r="AN747" s="150"/>
      <c r="AO747" s="150"/>
      <c r="AP747" s="150"/>
      <c r="AQ747" s="150"/>
      <c r="AR747" s="150"/>
      <c r="AS747" s="150"/>
      <c r="AT747" s="150"/>
      <c r="AU747" s="150"/>
      <c r="AV747" s="150"/>
      <c r="BA747" s="150"/>
      <c r="BB747" s="151"/>
      <c r="BC747" s="151"/>
      <c r="BD747" s="152"/>
    </row>
    <row r="748" spans="5:56" ht="15.75" customHeight="1" x14ac:dyDescent="0.2">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c r="AA748" s="150"/>
      <c r="AB748" s="150"/>
      <c r="AC748" s="150"/>
      <c r="AD748" s="150"/>
      <c r="AE748" s="150"/>
      <c r="AF748" s="150"/>
      <c r="AG748" s="150"/>
      <c r="AH748" s="150"/>
      <c r="AI748" s="150"/>
      <c r="AJ748" s="150"/>
      <c r="AK748" s="150"/>
      <c r="AL748" s="150"/>
      <c r="AM748" s="150"/>
      <c r="AN748" s="150"/>
      <c r="AO748" s="150"/>
      <c r="AP748" s="150"/>
      <c r="AQ748" s="150"/>
      <c r="AR748" s="150"/>
      <c r="AS748" s="150"/>
      <c r="AT748" s="150"/>
      <c r="AU748" s="150"/>
      <c r="AV748" s="150"/>
      <c r="BA748" s="150"/>
      <c r="BB748" s="151"/>
      <c r="BC748" s="151"/>
      <c r="BD748" s="152"/>
    </row>
    <row r="749" spans="5:56" ht="15.75" customHeight="1" x14ac:dyDescent="0.2">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c r="AA749" s="150"/>
      <c r="AB749" s="150"/>
      <c r="AC749" s="150"/>
      <c r="AD749" s="150"/>
      <c r="AE749" s="150"/>
      <c r="AF749" s="150"/>
      <c r="AG749" s="150"/>
      <c r="AH749" s="150"/>
      <c r="AI749" s="150"/>
      <c r="AJ749" s="150"/>
      <c r="AK749" s="150"/>
      <c r="AL749" s="150"/>
      <c r="AM749" s="150"/>
      <c r="AN749" s="150"/>
      <c r="AO749" s="150"/>
      <c r="AP749" s="150"/>
      <c r="AQ749" s="150"/>
      <c r="AR749" s="150"/>
      <c r="AS749" s="150"/>
      <c r="AT749" s="150"/>
      <c r="AU749" s="150"/>
      <c r="AV749" s="150"/>
      <c r="BA749" s="150"/>
      <c r="BB749" s="151"/>
      <c r="BC749" s="151"/>
      <c r="BD749" s="152"/>
    </row>
    <row r="750" spans="5:56" ht="15.75" customHeight="1" x14ac:dyDescent="0.2">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c r="AA750" s="150"/>
      <c r="AB750" s="150"/>
      <c r="AC750" s="150"/>
      <c r="AD750" s="150"/>
      <c r="AE750" s="150"/>
      <c r="AF750" s="150"/>
      <c r="AG750" s="150"/>
      <c r="AH750" s="150"/>
      <c r="AI750" s="150"/>
      <c r="AJ750" s="150"/>
      <c r="AK750" s="150"/>
      <c r="AL750" s="150"/>
      <c r="AM750" s="150"/>
      <c r="AN750" s="150"/>
      <c r="AO750" s="150"/>
      <c r="AP750" s="150"/>
      <c r="AQ750" s="150"/>
      <c r="AR750" s="150"/>
      <c r="AS750" s="150"/>
      <c r="AT750" s="150"/>
      <c r="AU750" s="150"/>
      <c r="AV750" s="150"/>
      <c r="BA750" s="150"/>
      <c r="BB750" s="151"/>
      <c r="BC750" s="151"/>
      <c r="BD750" s="152"/>
    </row>
    <row r="751" spans="5:56" ht="15.75" customHeight="1" x14ac:dyDescent="0.2">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c r="AA751" s="150"/>
      <c r="AB751" s="150"/>
      <c r="AC751" s="150"/>
      <c r="AD751" s="150"/>
      <c r="AE751" s="150"/>
      <c r="AF751" s="150"/>
      <c r="AG751" s="150"/>
      <c r="AH751" s="150"/>
      <c r="AI751" s="150"/>
      <c r="AJ751" s="150"/>
      <c r="AK751" s="150"/>
      <c r="AL751" s="150"/>
      <c r="AM751" s="150"/>
      <c r="AN751" s="150"/>
      <c r="AO751" s="150"/>
      <c r="AP751" s="150"/>
      <c r="AQ751" s="150"/>
      <c r="AR751" s="150"/>
      <c r="AS751" s="150"/>
      <c r="AT751" s="150"/>
      <c r="AU751" s="150"/>
      <c r="AV751" s="150"/>
      <c r="BA751" s="150"/>
      <c r="BB751" s="151"/>
      <c r="BC751" s="151"/>
      <c r="BD751" s="152"/>
    </row>
    <row r="752" spans="5:56" ht="15.75" customHeight="1" x14ac:dyDescent="0.2">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c r="AA752" s="150"/>
      <c r="AB752" s="150"/>
      <c r="AC752" s="150"/>
      <c r="AD752" s="150"/>
      <c r="AE752" s="150"/>
      <c r="AF752" s="150"/>
      <c r="AG752" s="150"/>
      <c r="AH752" s="150"/>
      <c r="AI752" s="150"/>
      <c r="AJ752" s="150"/>
      <c r="AK752" s="150"/>
      <c r="AL752" s="150"/>
      <c r="AM752" s="150"/>
      <c r="AN752" s="150"/>
      <c r="AO752" s="150"/>
      <c r="AP752" s="150"/>
      <c r="AQ752" s="150"/>
      <c r="AR752" s="150"/>
      <c r="AS752" s="150"/>
      <c r="AT752" s="150"/>
      <c r="AU752" s="150"/>
      <c r="AV752" s="150"/>
      <c r="BA752" s="150"/>
      <c r="BB752" s="151"/>
      <c r="BC752" s="151"/>
      <c r="BD752" s="152"/>
    </row>
    <row r="753" spans="5:56" ht="15.75" customHeight="1" x14ac:dyDescent="0.2">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c r="AA753" s="150"/>
      <c r="AB753" s="150"/>
      <c r="AC753" s="150"/>
      <c r="AD753" s="150"/>
      <c r="AE753" s="150"/>
      <c r="AF753" s="150"/>
      <c r="AG753" s="150"/>
      <c r="AH753" s="150"/>
      <c r="AI753" s="150"/>
      <c r="AJ753" s="150"/>
      <c r="AK753" s="150"/>
      <c r="AL753" s="150"/>
      <c r="AM753" s="150"/>
      <c r="AN753" s="150"/>
      <c r="AO753" s="150"/>
      <c r="AP753" s="150"/>
      <c r="AQ753" s="150"/>
      <c r="AR753" s="150"/>
      <c r="AS753" s="150"/>
      <c r="AT753" s="150"/>
      <c r="AU753" s="150"/>
      <c r="AV753" s="150"/>
      <c r="BA753" s="150"/>
      <c r="BB753" s="151"/>
      <c r="BC753" s="151"/>
      <c r="BD753" s="152"/>
    </row>
    <row r="754" spans="5:56" ht="15.75" customHeight="1" x14ac:dyDescent="0.2">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c r="AA754" s="150"/>
      <c r="AB754" s="150"/>
      <c r="AC754" s="150"/>
      <c r="AD754" s="150"/>
      <c r="AE754" s="150"/>
      <c r="AF754" s="150"/>
      <c r="AG754" s="150"/>
      <c r="AH754" s="150"/>
      <c r="AI754" s="150"/>
      <c r="AJ754" s="150"/>
      <c r="AK754" s="150"/>
      <c r="AL754" s="150"/>
      <c r="AM754" s="150"/>
      <c r="AN754" s="150"/>
      <c r="AO754" s="150"/>
      <c r="AP754" s="150"/>
      <c r="AQ754" s="150"/>
      <c r="AR754" s="150"/>
      <c r="AS754" s="150"/>
      <c r="AT754" s="150"/>
      <c r="AU754" s="150"/>
      <c r="AV754" s="150"/>
      <c r="BA754" s="150"/>
      <c r="BB754" s="151"/>
      <c r="BC754" s="151"/>
      <c r="BD754" s="152"/>
    </row>
    <row r="755" spans="5:56" ht="15.75" customHeight="1" x14ac:dyDescent="0.2">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c r="AA755" s="150"/>
      <c r="AB755" s="150"/>
      <c r="AC755" s="150"/>
      <c r="AD755" s="150"/>
      <c r="AE755" s="150"/>
      <c r="AF755" s="150"/>
      <c r="AG755" s="150"/>
      <c r="AH755" s="150"/>
      <c r="AI755" s="150"/>
      <c r="AJ755" s="150"/>
      <c r="AK755" s="150"/>
      <c r="AL755" s="150"/>
      <c r="AM755" s="150"/>
      <c r="AN755" s="150"/>
      <c r="AO755" s="150"/>
      <c r="AP755" s="150"/>
      <c r="AQ755" s="150"/>
      <c r="AR755" s="150"/>
      <c r="AS755" s="150"/>
      <c r="AT755" s="150"/>
      <c r="AU755" s="150"/>
      <c r="AV755" s="150"/>
      <c r="BA755" s="150"/>
      <c r="BB755" s="151"/>
      <c r="BC755" s="151"/>
      <c r="BD755" s="152"/>
    </row>
    <row r="756" spans="5:56" ht="15.75" customHeight="1" x14ac:dyDescent="0.2">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c r="AA756" s="150"/>
      <c r="AB756" s="150"/>
      <c r="AC756" s="150"/>
      <c r="AD756" s="150"/>
      <c r="AE756" s="150"/>
      <c r="AF756" s="150"/>
      <c r="AG756" s="150"/>
      <c r="AH756" s="150"/>
      <c r="AI756" s="150"/>
      <c r="AJ756" s="150"/>
      <c r="AK756" s="150"/>
      <c r="AL756" s="150"/>
      <c r="AM756" s="150"/>
      <c r="AN756" s="150"/>
      <c r="AO756" s="150"/>
      <c r="AP756" s="150"/>
      <c r="AQ756" s="150"/>
      <c r="AR756" s="150"/>
      <c r="AS756" s="150"/>
      <c r="AT756" s="150"/>
      <c r="AU756" s="150"/>
      <c r="AV756" s="150"/>
      <c r="BA756" s="150"/>
      <c r="BB756" s="151"/>
      <c r="BC756" s="151"/>
      <c r="BD756" s="152"/>
    </row>
    <row r="757" spans="5:56" ht="15.75" customHeight="1" x14ac:dyDescent="0.2">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c r="AA757" s="150"/>
      <c r="AB757" s="150"/>
      <c r="AC757" s="150"/>
      <c r="AD757" s="150"/>
      <c r="AE757" s="150"/>
      <c r="AF757" s="150"/>
      <c r="AG757" s="150"/>
      <c r="AH757" s="150"/>
      <c r="AI757" s="150"/>
      <c r="AJ757" s="150"/>
      <c r="AK757" s="150"/>
      <c r="AL757" s="150"/>
      <c r="AM757" s="150"/>
      <c r="AN757" s="150"/>
      <c r="AO757" s="150"/>
      <c r="AP757" s="150"/>
      <c r="AQ757" s="150"/>
      <c r="AR757" s="150"/>
      <c r="AS757" s="150"/>
      <c r="AT757" s="150"/>
      <c r="AU757" s="150"/>
      <c r="AV757" s="150"/>
      <c r="BA757" s="150"/>
      <c r="BB757" s="151"/>
      <c r="BC757" s="151"/>
      <c r="BD757" s="152"/>
    </row>
    <row r="758" spans="5:56" ht="15.75" customHeight="1" x14ac:dyDescent="0.2">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c r="AA758" s="150"/>
      <c r="AB758" s="150"/>
      <c r="AC758" s="150"/>
      <c r="AD758" s="150"/>
      <c r="AE758" s="150"/>
      <c r="AF758" s="150"/>
      <c r="AG758" s="150"/>
      <c r="AH758" s="150"/>
      <c r="AI758" s="150"/>
      <c r="AJ758" s="150"/>
      <c r="AK758" s="150"/>
      <c r="AL758" s="150"/>
      <c r="AM758" s="150"/>
      <c r="AN758" s="150"/>
      <c r="AO758" s="150"/>
      <c r="AP758" s="150"/>
      <c r="AQ758" s="150"/>
      <c r="AR758" s="150"/>
      <c r="AS758" s="150"/>
      <c r="AT758" s="150"/>
      <c r="AU758" s="150"/>
      <c r="AV758" s="150"/>
      <c r="BA758" s="150"/>
      <c r="BB758" s="151"/>
      <c r="BC758" s="151"/>
      <c r="BD758" s="152"/>
    </row>
    <row r="759" spans="5:56" ht="15.75" customHeight="1" x14ac:dyDescent="0.2">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c r="AA759" s="150"/>
      <c r="AB759" s="150"/>
      <c r="AC759" s="150"/>
      <c r="AD759" s="150"/>
      <c r="AE759" s="150"/>
      <c r="AF759" s="150"/>
      <c r="AG759" s="150"/>
      <c r="AH759" s="150"/>
      <c r="AI759" s="150"/>
      <c r="AJ759" s="150"/>
      <c r="AK759" s="150"/>
      <c r="AL759" s="150"/>
      <c r="AM759" s="150"/>
      <c r="AN759" s="150"/>
      <c r="AO759" s="150"/>
      <c r="AP759" s="150"/>
      <c r="AQ759" s="150"/>
      <c r="AR759" s="150"/>
      <c r="AS759" s="150"/>
      <c r="AT759" s="150"/>
      <c r="AU759" s="150"/>
      <c r="AV759" s="150"/>
      <c r="BA759" s="150"/>
      <c r="BB759" s="151"/>
      <c r="BC759" s="151"/>
      <c r="BD759" s="152"/>
    </row>
    <row r="760" spans="5:56" ht="15.75" customHeight="1" x14ac:dyDescent="0.2">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c r="AA760" s="150"/>
      <c r="AB760" s="150"/>
      <c r="AC760" s="150"/>
      <c r="AD760" s="150"/>
      <c r="AE760" s="150"/>
      <c r="AF760" s="150"/>
      <c r="AG760" s="150"/>
      <c r="AH760" s="150"/>
      <c r="AI760" s="150"/>
      <c r="AJ760" s="150"/>
      <c r="AK760" s="150"/>
      <c r="AL760" s="150"/>
      <c r="AM760" s="150"/>
      <c r="AN760" s="150"/>
      <c r="AO760" s="150"/>
      <c r="AP760" s="150"/>
      <c r="AQ760" s="150"/>
      <c r="AR760" s="150"/>
      <c r="AS760" s="150"/>
      <c r="AT760" s="150"/>
      <c r="AU760" s="150"/>
      <c r="AV760" s="150"/>
      <c r="BA760" s="150"/>
      <c r="BB760" s="151"/>
      <c r="BC760" s="151"/>
      <c r="BD760" s="152"/>
    </row>
    <row r="761" spans="5:56" ht="15.75" customHeight="1" x14ac:dyDescent="0.2">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c r="AA761" s="150"/>
      <c r="AB761" s="150"/>
      <c r="AC761" s="150"/>
      <c r="AD761" s="150"/>
      <c r="AE761" s="150"/>
      <c r="AF761" s="150"/>
      <c r="AG761" s="150"/>
      <c r="AH761" s="150"/>
      <c r="AI761" s="150"/>
      <c r="AJ761" s="150"/>
      <c r="AK761" s="150"/>
      <c r="AL761" s="150"/>
      <c r="AM761" s="150"/>
      <c r="AN761" s="150"/>
      <c r="AO761" s="150"/>
      <c r="AP761" s="150"/>
      <c r="AQ761" s="150"/>
      <c r="AR761" s="150"/>
      <c r="AS761" s="150"/>
      <c r="AT761" s="150"/>
      <c r="AU761" s="150"/>
      <c r="AV761" s="150"/>
      <c r="BA761" s="150"/>
      <c r="BB761" s="151"/>
      <c r="BC761" s="151"/>
      <c r="BD761" s="152"/>
    </row>
    <row r="762" spans="5:56" ht="15.75" customHeight="1" x14ac:dyDescent="0.2">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c r="AA762" s="150"/>
      <c r="AB762" s="150"/>
      <c r="AC762" s="150"/>
      <c r="AD762" s="150"/>
      <c r="AE762" s="150"/>
      <c r="AF762" s="150"/>
      <c r="AG762" s="150"/>
      <c r="AH762" s="150"/>
      <c r="AI762" s="150"/>
      <c r="AJ762" s="150"/>
      <c r="AK762" s="150"/>
      <c r="AL762" s="150"/>
      <c r="AM762" s="150"/>
      <c r="AN762" s="150"/>
      <c r="AO762" s="150"/>
      <c r="AP762" s="150"/>
      <c r="AQ762" s="150"/>
      <c r="AR762" s="150"/>
      <c r="AS762" s="150"/>
      <c r="AT762" s="150"/>
      <c r="AU762" s="150"/>
      <c r="AV762" s="150"/>
      <c r="BA762" s="150"/>
      <c r="BB762" s="151"/>
      <c r="BC762" s="151"/>
      <c r="BD762" s="152"/>
    </row>
    <row r="763" spans="5:56" ht="15.75" customHeight="1" x14ac:dyDescent="0.2">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c r="AA763" s="150"/>
      <c r="AB763" s="150"/>
      <c r="AC763" s="150"/>
      <c r="AD763" s="150"/>
      <c r="AE763" s="150"/>
      <c r="AF763" s="150"/>
      <c r="AG763" s="150"/>
      <c r="AH763" s="150"/>
      <c r="AI763" s="150"/>
      <c r="AJ763" s="150"/>
      <c r="AK763" s="150"/>
      <c r="AL763" s="150"/>
      <c r="AM763" s="150"/>
      <c r="AN763" s="150"/>
      <c r="AO763" s="150"/>
      <c r="AP763" s="150"/>
      <c r="AQ763" s="150"/>
      <c r="AR763" s="150"/>
      <c r="AS763" s="150"/>
      <c r="AT763" s="150"/>
      <c r="AU763" s="150"/>
      <c r="AV763" s="150"/>
      <c r="BA763" s="150"/>
      <c r="BB763" s="151"/>
      <c r="BC763" s="151"/>
      <c r="BD763" s="152"/>
    </row>
    <row r="764" spans="5:56" ht="15.75" customHeight="1" x14ac:dyDescent="0.2">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c r="AA764" s="150"/>
      <c r="AB764" s="150"/>
      <c r="AC764" s="150"/>
      <c r="AD764" s="150"/>
      <c r="AE764" s="150"/>
      <c r="AF764" s="150"/>
      <c r="AG764" s="150"/>
      <c r="AH764" s="150"/>
      <c r="AI764" s="150"/>
      <c r="AJ764" s="150"/>
      <c r="AK764" s="150"/>
      <c r="AL764" s="150"/>
      <c r="AM764" s="150"/>
      <c r="AN764" s="150"/>
      <c r="AO764" s="150"/>
      <c r="AP764" s="150"/>
      <c r="AQ764" s="150"/>
      <c r="AR764" s="150"/>
      <c r="AS764" s="150"/>
      <c r="AT764" s="150"/>
      <c r="AU764" s="150"/>
      <c r="AV764" s="150"/>
      <c r="BA764" s="150"/>
      <c r="BB764" s="151"/>
      <c r="BC764" s="151"/>
      <c r="BD764" s="152"/>
    </row>
    <row r="765" spans="5:56" ht="15.75" customHeight="1" x14ac:dyDescent="0.2">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c r="AA765" s="150"/>
      <c r="AB765" s="150"/>
      <c r="AC765" s="150"/>
      <c r="AD765" s="150"/>
      <c r="AE765" s="150"/>
      <c r="AF765" s="150"/>
      <c r="AG765" s="150"/>
      <c r="AH765" s="150"/>
      <c r="AI765" s="150"/>
      <c r="AJ765" s="150"/>
      <c r="AK765" s="150"/>
      <c r="AL765" s="150"/>
      <c r="AM765" s="150"/>
      <c r="AN765" s="150"/>
      <c r="AO765" s="150"/>
      <c r="AP765" s="150"/>
      <c r="AQ765" s="150"/>
      <c r="AR765" s="150"/>
      <c r="AS765" s="150"/>
      <c r="AT765" s="150"/>
      <c r="AU765" s="150"/>
      <c r="AV765" s="150"/>
      <c r="BA765" s="150"/>
      <c r="BB765" s="151"/>
      <c r="BC765" s="151"/>
      <c r="BD765" s="152"/>
    </row>
    <row r="766" spans="5:56" ht="15.75" customHeight="1" x14ac:dyDescent="0.2">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c r="AA766" s="150"/>
      <c r="AB766" s="150"/>
      <c r="AC766" s="150"/>
      <c r="AD766" s="150"/>
      <c r="AE766" s="150"/>
      <c r="AF766" s="150"/>
      <c r="AG766" s="150"/>
      <c r="AH766" s="150"/>
      <c r="AI766" s="150"/>
      <c r="AJ766" s="150"/>
      <c r="AK766" s="150"/>
      <c r="AL766" s="150"/>
      <c r="AM766" s="150"/>
      <c r="AN766" s="150"/>
      <c r="AO766" s="150"/>
      <c r="AP766" s="150"/>
      <c r="AQ766" s="150"/>
      <c r="AR766" s="150"/>
      <c r="AS766" s="150"/>
      <c r="AT766" s="150"/>
      <c r="AU766" s="150"/>
      <c r="AV766" s="150"/>
      <c r="BA766" s="150"/>
      <c r="BB766" s="151"/>
      <c r="BC766" s="151"/>
      <c r="BD766" s="152"/>
    </row>
    <row r="767" spans="5:56" ht="15.75" customHeight="1" x14ac:dyDescent="0.2">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c r="AA767" s="150"/>
      <c r="AB767" s="150"/>
      <c r="AC767" s="150"/>
      <c r="AD767" s="150"/>
      <c r="AE767" s="150"/>
      <c r="AF767" s="150"/>
      <c r="AG767" s="150"/>
      <c r="AH767" s="150"/>
      <c r="AI767" s="150"/>
      <c r="AJ767" s="150"/>
      <c r="AK767" s="150"/>
      <c r="AL767" s="150"/>
      <c r="AM767" s="150"/>
      <c r="AN767" s="150"/>
      <c r="AO767" s="150"/>
      <c r="AP767" s="150"/>
      <c r="AQ767" s="150"/>
      <c r="AR767" s="150"/>
      <c r="AS767" s="150"/>
      <c r="AT767" s="150"/>
      <c r="AU767" s="150"/>
      <c r="AV767" s="150"/>
      <c r="BA767" s="150"/>
      <c r="BB767" s="151"/>
      <c r="BC767" s="151"/>
      <c r="BD767" s="152"/>
    </row>
    <row r="768" spans="5:56" ht="15.75" customHeight="1" x14ac:dyDescent="0.2">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c r="AA768" s="150"/>
      <c r="AB768" s="150"/>
      <c r="AC768" s="150"/>
      <c r="AD768" s="150"/>
      <c r="AE768" s="150"/>
      <c r="AF768" s="150"/>
      <c r="AG768" s="150"/>
      <c r="AH768" s="150"/>
      <c r="AI768" s="150"/>
      <c r="AJ768" s="150"/>
      <c r="AK768" s="150"/>
      <c r="AL768" s="150"/>
      <c r="AM768" s="150"/>
      <c r="AN768" s="150"/>
      <c r="AO768" s="150"/>
      <c r="AP768" s="150"/>
      <c r="AQ768" s="150"/>
      <c r="AR768" s="150"/>
      <c r="AS768" s="150"/>
      <c r="AT768" s="150"/>
      <c r="AU768" s="150"/>
      <c r="AV768" s="150"/>
      <c r="BA768" s="150"/>
      <c r="BB768" s="151"/>
      <c r="BC768" s="151"/>
      <c r="BD768" s="152"/>
    </row>
    <row r="769" spans="5:56" ht="15.75" customHeight="1" x14ac:dyDescent="0.2">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c r="AA769" s="150"/>
      <c r="AB769" s="150"/>
      <c r="AC769" s="150"/>
      <c r="AD769" s="150"/>
      <c r="AE769" s="150"/>
      <c r="AF769" s="150"/>
      <c r="AG769" s="150"/>
      <c r="AH769" s="150"/>
      <c r="AI769" s="150"/>
      <c r="AJ769" s="150"/>
      <c r="AK769" s="150"/>
      <c r="AL769" s="150"/>
      <c r="AM769" s="150"/>
      <c r="AN769" s="150"/>
      <c r="AO769" s="150"/>
      <c r="AP769" s="150"/>
      <c r="AQ769" s="150"/>
      <c r="AR769" s="150"/>
      <c r="AS769" s="150"/>
      <c r="AT769" s="150"/>
      <c r="AU769" s="150"/>
      <c r="AV769" s="150"/>
      <c r="BA769" s="150"/>
      <c r="BB769" s="151"/>
      <c r="BC769" s="151"/>
      <c r="BD769" s="152"/>
    </row>
    <row r="770" spans="5:56" ht="15.75" customHeight="1" x14ac:dyDescent="0.2">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c r="AA770" s="150"/>
      <c r="AB770" s="150"/>
      <c r="AC770" s="150"/>
      <c r="AD770" s="150"/>
      <c r="AE770" s="150"/>
      <c r="AF770" s="150"/>
      <c r="AG770" s="150"/>
      <c r="AH770" s="150"/>
      <c r="AI770" s="150"/>
      <c r="AJ770" s="150"/>
      <c r="AK770" s="150"/>
      <c r="AL770" s="150"/>
      <c r="AM770" s="150"/>
      <c r="AN770" s="150"/>
      <c r="AO770" s="150"/>
      <c r="AP770" s="150"/>
      <c r="AQ770" s="150"/>
      <c r="AR770" s="150"/>
      <c r="AS770" s="150"/>
      <c r="AT770" s="150"/>
      <c r="AU770" s="150"/>
      <c r="AV770" s="150"/>
      <c r="BA770" s="150"/>
      <c r="BB770" s="151"/>
      <c r="BC770" s="151"/>
      <c r="BD770" s="152"/>
    </row>
    <row r="771" spans="5:56" ht="15.75" customHeight="1" x14ac:dyDescent="0.2">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c r="AA771" s="150"/>
      <c r="AB771" s="150"/>
      <c r="AC771" s="150"/>
      <c r="AD771" s="150"/>
      <c r="AE771" s="150"/>
      <c r="AF771" s="150"/>
      <c r="AG771" s="150"/>
      <c r="AH771" s="150"/>
      <c r="AI771" s="150"/>
      <c r="AJ771" s="150"/>
      <c r="AK771" s="150"/>
      <c r="AL771" s="150"/>
      <c r="AM771" s="150"/>
      <c r="AN771" s="150"/>
      <c r="AO771" s="150"/>
      <c r="AP771" s="150"/>
      <c r="AQ771" s="150"/>
      <c r="AR771" s="150"/>
      <c r="AS771" s="150"/>
      <c r="AT771" s="150"/>
      <c r="AU771" s="150"/>
      <c r="AV771" s="150"/>
      <c r="BA771" s="150"/>
      <c r="BB771" s="151"/>
      <c r="BC771" s="151"/>
      <c r="BD771" s="152"/>
    </row>
    <row r="772" spans="5:56" ht="15.75" customHeight="1" x14ac:dyDescent="0.2">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c r="AA772" s="150"/>
      <c r="AB772" s="150"/>
      <c r="AC772" s="150"/>
      <c r="AD772" s="150"/>
      <c r="AE772" s="150"/>
      <c r="AF772" s="150"/>
      <c r="AG772" s="150"/>
      <c r="AH772" s="150"/>
      <c r="AI772" s="150"/>
      <c r="AJ772" s="150"/>
      <c r="AK772" s="150"/>
      <c r="AL772" s="150"/>
      <c r="AM772" s="150"/>
      <c r="AN772" s="150"/>
      <c r="AO772" s="150"/>
      <c r="AP772" s="150"/>
      <c r="AQ772" s="150"/>
      <c r="AR772" s="150"/>
      <c r="AS772" s="150"/>
      <c r="AT772" s="150"/>
      <c r="AU772" s="150"/>
      <c r="AV772" s="150"/>
      <c r="BA772" s="150"/>
      <c r="BB772" s="151"/>
      <c r="BC772" s="151"/>
      <c r="BD772" s="152"/>
    </row>
    <row r="773" spans="5:56" ht="15.75" customHeight="1" x14ac:dyDescent="0.2">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c r="AA773" s="150"/>
      <c r="AB773" s="150"/>
      <c r="AC773" s="150"/>
      <c r="AD773" s="150"/>
      <c r="AE773" s="150"/>
      <c r="AF773" s="150"/>
      <c r="AG773" s="150"/>
      <c r="AH773" s="150"/>
      <c r="AI773" s="150"/>
      <c r="AJ773" s="150"/>
      <c r="AK773" s="150"/>
      <c r="AL773" s="150"/>
      <c r="AM773" s="150"/>
      <c r="AN773" s="150"/>
      <c r="AO773" s="150"/>
      <c r="AP773" s="150"/>
      <c r="AQ773" s="150"/>
      <c r="AR773" s="150"/>
      <c r="AS773" s="150"/>
      <c r="AT773" s="150"/>
      <c r="AU773" s="150"/>
      <c r="AV773" s="150"/>
      <c r="BA773" s="150"/>
      <c r="BB773" s="151"/>
      <c r="BC773" s="151"/>
      <c r="BD773" s="152"/>
    </row>
    <row r="774" spans="5:56" ht="15.75" customHeight="1" x14ac:dyDescent="0.2">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c r="AA774" s="150"/>
      <c r="AB774" s="150"/>
      <c r="AC774" s="150"/>
      <c r="AD774" s="150"/>
      <c r="AE774" s="150"/>
      <c r="AF774" s="150"/>
      <c r="AG774" s="150"/>
      <c r="AH774" s="150"/>
      <c r="AI774" s="150"/>
      <c r="AJ774" s="150"/>
      <c r="AK774" s="150"/>
      <c r="AL774" s="150"/>
      <c r="AM774" s="150"/>
      <c r="AN774" s="150"/>
      <c r="AO774" s="150"/>
      <c r="AP774" s="150"/>
      <c r="AQ774" s="150"/>
      <c r="AR774" s="150"/>
      <c r="AS774" s="150"/>
      <c r="AT774" s="150"/>
      <c r="AU774" s="150"/>
      <c r="AV774" s="150"/>
      <c r="BA774" s="150"/>
      <c r="BB774" s="151"/>
      <c r="BC774" s="151"/>
      <c r="BD774" s="152"/>
    </row>
    <row r="775" spans="5:56" ht="15.75" customHeight="1" x14ac:dyDescent="0.2">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c r="AA775" s="150"/>
      <c r="AB775" s="150"/>
      <c r="AC775" s="150"/>
      <c r="AD775" s="150"/>
      <c r="AE775" s="150"/>
      <c r="AF775" s="150"/>
      <c r="AG775" s="150"/>
      <c r="AH775" s="150"/>
      <c r="AI775" s="150"/>
      <c r="AJ775" s="150"/>
      <c r="AK775" s="150"/>
      <c r="AL775" s="150"/>
      <c r="AM775" s="150"/>
      <c r="AN775" s="150"/>
      <c r="AO775" s="150"/>
      <c r="AP775" s="150"/>
      <c r="AQ775" s="150"/>
      <c r="AR775" s="150"/>
      <c r="AS775" s="150"/>
      <c r="AT775" s="150"/>
      <c r="AU775" s="150"/>
      <c r="AV775" s="150"/>
      <c r="BA775" s="150"/>
      <c r="BB775" s="151"/>
      <c r="BC775" s="151"/>
      <c r="BD775" s="152"/>
    </row>
    <row r="776" spans="5:56" ht="15.75" customHeight="1" x14ac:dyDescent="0.2">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c r="AA776" s="150"/>
      <c r="AB776" s="150"/>
      <c r="AC776" s="150"/>
      <c r="AD776" s="150"/>
      <c r="AE776" s="150"/>
      <c r="AF776" s="150"/>
      <c r="AG776" s="150"/>
      <c r="AH776" s="150"/>
      <c r="AI776" s="150"/>
      <c r="AJ776" s="150"/>
      <c r="AK776" s="150"/>
      <c r="AL776" s="150"/>
      <c r="AM776" s="150"/>
      <c r="AN776" s="150"/>
      <c r="AO776" s="150"/>
      <c r="AP776" s="150"/>
      <c r="AQ776" s="150"/>
      <c r="AR776" s="150"/>
      <c r="AS776" s="150"/>
      <c r="AT776" s="150"/>
      <c r="AU776" s="150"/>
      <c r="AV776" s="150"/>
      <c r="BA776" s="150"/>
      <c r="BB776" s="151"/>
      <c r="BC776" s="151"/>
      <c r="BD776" s="152"/>
    </row>
    <row r="777" spans="5:56" ht="15.75" customHeight="1" x14ac:dyDescent="0.2">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c r="AA777" s="150"/>
      <c r="AB777" s="150"/>
      <c r="AC777" s="150"/>
      <c r="AD777" s="150"/>
      <c r="AE777" s="150"/>
      <c r="AF777" s="150"/>
      <c r="AG777" s="150"/>
      <c r="AH777" s="150"/>
      <c r="AI777" s="150"/>
      <c r="AJ777" s="150"/>
      <c r="AK777" s="150"/>
      <c r="AL777" s="150"/>
      <c r="AM777" s="150"/>
      <c r="AN777" s="150"/>
      <c r="AO777" s="150"/>
      <c r="AP777" s="150"/>
      <c r="AQ777" s="150"/>
      <c r="AR777" s="150"/>
      <c r="AS777" s="150"/>
      <c r="AT777" s="150"/>
      <c r="AU777" s="150"/>
      <c r="AV777" s="150"/>
      <c r="BA777" s="150"/>
      <c r="BB777" s="151"/>
      <c r="BC777" s="151"/>
      <c r="BD777" s="152"/>
    </row>
    <row r="778" spans="5:56" ht="15.75" customHeight="1" x14ac:dyDescent="0.2">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c r="AA778" s="150"/>
      <c r="AB778" s="150"/>
      <c r="AC778" s="150"/>
      <c r="AD778" s="150"/>
      <c r="AE778" s="150"/>
      <c r="AF778" s="150"/>
      <c r="AG778" s="150"/>
      <c r="AH778" s="150"/>
      <c r="AI778" s="150"/>
      <c r="AJ778" s="150"/>
      <c r="AK778" s="150"/>
      <c r="AL778" s="150"/>
      <c r="AM778" s="150"/>
      <c r="AN778" s="150"/>
      <c r="AO778" s="150"/>
      <c r="AP778" s="150"/>
      <c r="AQ778" s="150"/>
      <c r="AR778" s="150"/>
      <c r="AS778" s="150"/>
      <c r="AT778" s="150"/>
      <c r="AU778" s="150"/>
      <c r="AV778" s="150"/>
      <c r="BA778" s="150"/>
      <c r="BB778" s="151"/>
      <c r="BC778" s="151"/>
      <c r="BD778" s="152"/>
    </row>
    <row r="779" spans="5:56" ht="15.75" customHeight="1" x14ac:dyDescent="0.2">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c r="AA779" s="150"/>
      <c r="AB779" s="150"/>
      <c r="AC779" s="150"/>
      <c r="AD779" s="150"/>
      <c r="AE779" s="150"/>
      <c r="AF779" s="150"/>
      <c r="AG779" s="150"/>
      <c r="AH779" s="150"/>
      <c r="AI779" s="150"/>
      <c r="AJ779" s="150"/>
      <c r="AK779" s="150"/>
      <c r="AL779" s="150"/>
      <c r="AM779" s="150"/>
      <c r="AN779" s="150"/>
      <c r="AO779" s="150"/>
      <c r="AP779" s="150"/>
      <c r="AQ779" s="150"/>
      <c r="AR779" s="150"/>
      <c r="AS779" s="150"/>
      <c r="AT779" s="150"/>
      <c r="AU779" s="150"/>
      <c r="AV779" s="150"/>
      <c r="BA779" s="150"/>
      <c r="BB779" s="151"/>
      <c r="BC779" s="151"/>
      <c r="BD779" s="152"/>
    </row>
    <row r="780" spans="5:56" ht="15.75" customHeight="1" x14ac:dyDescent="0.2">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c r="AA780" s="150"/>
      <c r="AB780" s="150"/>
      <c r="AC780" s="150"/>
      <c r="AD780" s="150"/>
      <c r="AE780" s="150"/>
      <c r="AF780" s="150"/>
      <c r="AG780" s="150"/>
      <c r="AH780" s="150"/>
      <c r="AI780" s="150"/>
      <c r="AJ780" s="150"/>
      <c r="AK780" s="150"/>
      <c r="AL780" s="150"/>
      <c r="AM780" s="150"/>
      <c r="AN780" s="150"/>
      <c r="AO780" s="150"/>
      <c r="AP780" s="150"/>
      <c r="AQ780" s="150"/>
      <c r="AR780" s="150"/>
      <c r="AS780" s="150"/>
      <c r="AT780" s="150"/>
      <c r="AU780" s="150"/>
      <c r="AV780" s="150"/>
      <c r="BA780" s="150"/>
      <c r="BB780" s="151"/>
      <c r="BC780" s="151"/>
      <c r="BD780" s="152"/>
    </row>
    <row r="781" spans="5:56" ht="15.75" customHeight="1" x14ac:dyDescent="0.2">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c r="AA781" s="150"/>
      <c r="AB781" s="150"/>
      <c r="AC781" s="150"/>
      <c r="AD781" s="150"/>
      <c r="AE781" s="150"/>
      <c r="AF781" s="150"/>
      <c r="AG781" s="150"/>
      <c r="AH781" s="150"/>
      <c r="AI781" s="150"/>
      <c r="AJ781" s="150"/>
      <c r="AK781" s="150"/>
      <c r="AL781" s="150"/>
      <c r="AM781" s="150"/>
      <c r="AN781" s="150"/>
      <c r="AO781" s="150"/>
      <c r="AP781" s="150"/>
      <c r="AQ781" s="150"/>
      <c r="AR781" s="150"/>
      <c r="AS781" s="150"/>
      <c r="AT781" s="150"/>
      <c r="AU781" s="150"/>
      <c r="AV781" s="150"/>
      <c r="BA781" s="150"/>
      <c r="BB781" s="151"/>
      <c r="BC781" s="151"/>
      <c r="BD781" s="152"/>
    </row>
    <row r="782" spans="5:56" ht="15.75" customHeight="1" x14ac:dyDescent="0.2">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c r="AA782" s="150"/>
      <c r="AB782" s="150"/>
      <c r="AC782" s="150"/>
      <c r="AD782" s="150"/>
      <c r="AE782" s="150"/>
      <c r="AF782" s="150"/>
      <c r="AG782" s="150"/>
      <c r="AH782" s="150"/>
      <c r="AI782" s="150"/>
      <c r="AJ782" s="150"/>
      <c r="AK782" s="150"/>
      <c r="AL782" s="150"/>
      <c r="AM782" s="150"/>
      <c r="AN782" s="150"/>
      <c r="AO782" s="150"/>
      <c r="AP782" s="150"/>
      <c r="AQ782" s="150"/>
      <c r="AR782" s="150"/>
      <c r="AS782" s="150"/>
      <c r="AT782" s="150"/>
      <c r="AU782" s="150"/>
      <c r="AV782" s="150"/>
      <c r="BA782" s="150"/>
      <c r="BB782" s="151"/>
      <c r="BC782" s="151"/>
      <c r="BD782" s="152"/>
    </row>
    <row r="783" spans="5:56" ht="15.75" customHeight="1" x14ac:dyDescent="0.2">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c r="AA783" s="150"/>
      <c r="AB783" s="150"/>
      <c r="AC783" s="150"/>
      <c r="AD783" s="150"/>
      <c r="AE783" s="150"/>
      <c r="AF783" s="150"/>
      <c r="AG783" s="150"/>
      <c r="AH783" s="150"/>
      <c r="AI783" s="150"/>
      <c r="AJ783" s="150"/>
      <c r="AK783" s="150"/>
      <c r="AL783" s="150"/>
      <c r="AM783" s="150"/>
      <c r="AN783" s="150"/>
      <c r="AO783" s="150"/>
      <c r="AP783" s="150"/>
      <c r="AQ783" s="150"/>
      <c r="AR783" s="150"/>
      <c r="AS783" s="150"/>
      <c r="AT783" s="150"/>
      <c r="AU783" s="150"/>
      <c r="AV783" s="150"/>
      <c r="BA783" s="150"/>
      <c r="BB783" s="151"/>
      <c r="BC783" s="151"/>
      <c r="BD783" s="152"/>
    </row>
    <row r="784" spans="5:56" ht="15.75" customHeight="1" x14ac:dyDescent="0.2">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c r="AA784" s="150"/>
      <c r="AB784" s="150"/>
      <c r="AC784" s="150"/>
      <c r="AD784" s="150"/>
      <c r="AE784" s="150"/>
      <c r="AF784" s="150"/>
      <c r="AG784" s="150"/>
      <c r="AH784" s="150"/>
      <c r="AI784" s="150"/>
      <c r="AJ784" s="150"/>
      <c r="AK784" s="150"/>
      <c r="AL784" s="150"/>
      <c r="AM784" s="150"/>
      <c r="AN784" s="150"/>
      <c r="AO784" s="150"/>
      <c r="AP784" s="150"/>
      <c r="AQ784" s="150"/>
      <c r="AR784" s="150"/>
      <c r="AS784" s="150"/>
      <c r="AT784" s="150"/>
      <c r="AU784" s="150"/>
      <c r="AV784" s="150"/>
      <c r="BA784" s="150"/>
      <c r="BB784" s="151"/>
      <c r="BC784" s="151"/>
      <c r="BD784" s="152"/>
    </row>
    <row r="785" spans="5:56" ht="15.75" customHeight="1" x14ac:dyDescent="0.2">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c r="AA785" s="150"/>
      <c r="AB785" s="150"/>
      <c r="AC785" s="150"/>
      <c r="AD785" s="150"/>
      <c r="AE785" s="150"/>
      <c r="AF785" s="150"/>
      <c r="AG785" s="150"/>
      <c r="AH785" s="150"/>
      <c r="AI785" s="150"/>
      <c r="AJ785" s="150"/>
      <c r="AK785" s="150"/>
      <c r="AL785" s="150"/>
      <c r="AM785" s="150"/>
      <c r="AN785" s="150"/>
      <c r="AO785" s="150"/>
      <c r="AP785" s="150"/>
      <c r="AQ785" s="150"/>
      <c r="AR785" s="150"/>
      <c r="AS785" s="150"/>
      <c r="AT785" s="150"/>
      <c r="AU785" s="150"/>
      <c r="AV785" s="150"/>
      <c r="BA785" s="150"/>
      <c r="BB785" s="151"/>
      <c r="BC785" s="151"/>
      <c r="BD785" s="152"/>
    </row>
    <row r="786" spans="5:56" ht="15.75" customHeight="1" x14ac:dyDescent="0.2">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c r="AA786" s="150"/>
      <c r="AB786" s="150"/>
      <c r="AC786" s="150"/>
      <c r="AD786" s="150"/>
      <c r="AE786" s="150"/>
      <c r="AF786" s="150"/>
      <c r="AG786" s="150"/>
      <c r="AH786" s="150"/>
      <c r="AI786" s="150"/>
      <c r="AJ786" s="150"/>
      <c r="AK786" s="150"/>
      <c r="AL786" s="150"/>
      <c r="AM786" s="150"/>
      <c r="AN786" s="150"/>
      <c r="AO786" s="150"/>
      <c r="AP786" s="150"/>
      <c r="AQ786" s="150"/>
      <c r="AR786" s="150"/>
      <c r="AS786" s="150"/>
      <c r="AT786" s="150"/>
      <c r="AU786" s="150"/>
      <c r="AV786" s="150"/>
      <c r="BA786" s="150"/>
      <c r="BB786" s="151"/>
      <c r="BC786" s="151"/>
      <c r="BD786" s="152"/>
    </row>
    <row r="787" spans="5:56" ht="15.75" customHeight="1" x14ac:dyDescent="0.2">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c r="AA787" s="150"/>
      <c r="AB787" s="150"/>
      <c r="AC787" s="150"/>
      <c r="AD787" s="150"/>
      <c r="AE787" s="150"/>
      <c r="AF787" s="150"/>
      <c r="AG787" s="150"/>
      <c r="AH787" s="150"/>
      <c r="AI787" s="150"/>
      <c r="AJ787" s="150"/>
      <c r="AK787" s="150"/>
      <c r="AL787" s="150"/>
      <c r="AM787" s="150"/>
      <c r="AN787" s="150"/>
      <c r="AO787" s="150"/>
      <c r="AP787" s="150"/>
      <c r="AQ787" s="150"/>
      <c r="AR787" s="150"/>
      <c r="AS787" s="150"/>
      <c r="AT787" s="150"/>
      <c r="AU787" s="150"/>
      <c r="AV787" s="150"/>
      <c r="BA787" s="150"/>
      <c r="BB787" s="151"/>
      <c r="BC787" s="151"/>
      <c r="BD787" s="152"/>
    </row>
    <row r="788" spans="5:56" ht="15.75" customHeight="1" x14ac:dyDescent="0.2">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c r="AA788" s="150"/>
      <c r="AB788" s="150"/>
      <c r="AC788" s="150"/>
      <c r="AD788" s="150"/>
      <c r="AE788" s="150"/>
      <c r="AF788" s="150"/>
      <c r="AG788" s="150"/>
      <c r="AH788" s="150"/>
      <c r="AI788" s="150"/>
      <c r="AJ788" s="150"/>
      <c r="AK788" s="150"/>
      <c r="AL788" s="150"/>
      <c r="AM788" s="150"/>
      <c r="AN788" s="150"/>
      <c r="AO788" s="150"/>
      <c r="AP788" s="150"/>
      <c r="AQ788" s="150"/>
      <c r="AR788" s="150"/>
      <c r="AS788" s="150"/>
      <c r="AT788" s="150"/>
      <c r="AU788" s="150"/>
      <c r="AV788" s="150"/>
      <c r="BA788" s="150"/>
      <c r="BB788" s="151"/>
      <c r="BC788" s="151"/>
      <c r="BD788" s="152"/>
    </row>
    <row r="789" spans="5:56" ht="15.75" customHeight="1" x14ac:dyDescent="0.2">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c r="AA789" s="150"/>
      <c r="AB789" s="150"/>
      <c r="AC789" s="150"/>
      <c r="AD789" s="150"/>
      <c r="AE789" s="150"/>
      <c r="AF789" s="150"/>
      <c r="AG789" s="150"/>
      <c r="AH789" s="150"/>
      <c r="AI789" s="150"/>
      <c r="AJ789" s="150"/>
      <c r="AK789" s="150"/>
      <c r="AL789" s="150"/>
      <c r="AM789" s="150"/>
      <c r="AN789" s="150"/>
      <c r="AO789" s="150"/>
      <c r="AP789" s="150"/>
      <c r="AQ789" s="150"/>
      <c r="AR789" s="150"/>
      <c r="AS789" s="150"/>
      <c r="AT789" s="150"/>
      <c r="AU789" s="150"/>
      <c r="AV789" s="150"/>
      <c r="BA789" s="150"/>
      <c r="BB789" s="151"/>
      <c r="BC789" s="151"/>
      <c r="BD789" s="152"/>
    </row>
    <row r="790" spans="5:56" ht="15.75" customHeight="1" x14ac:dyDescent="0.2">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c r="AA790" s="150"/>
      <c r="AB790" s="150"/>
      <c r="AC790" s="150"/>
      <c r="AD790" s="150"/>
      <c r="AE790" s="150"/>
      <c r="AF790" s="150"/>
      <c r="AG790" s="150"/>
      <c r="AH790" s="150"/>
      <c r="AI790" s="150"/>
      <c r="AJ790" s="150"/>
      <c r="AK790" s="150"/>
      <c r="AL790" s="150"/>
      <c r="AM790" s="150"/>
      <c r="AN790" s="150"/>
      <c r="AO790" s="150"/>
      <c r="AP790" s="150"/>
      <c r="AQ790" s="150"/>
      <c r="AR790" s="150"/>
      <c r="AS790" s="150"/>
      <c r="AT790" s="150"/>
      <c r="AU790" s="150"/>
      <c r="AV790" s="150"/>
      <c r="BA790" s="150"/>
      <c r="BB790" s="151"/>
      <c r="BC790" s="151"/>
      <c r="BD790" s="152"/>
    </row>
    <row r="791" spans="5:56" ht="15.75" customHeight="1" x14ac:dyDescent="0.2">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c r="AA791" s="150"/>
      <c r="AB791" s="150"/>
      <c r="AC791" s="150"/>
      <c r="AD791" s="150"/>
      <c r="AE791" s="150"/>
      <c r="AF791" s="150"/>
      <c r="AG791" s="150"/>
      <c r="AH791" s="150"/>
      <c r="AI791" s="150"/>
      <c r="AJ791" s="150"/>
      <c r="AK791" s="150"/>
      <c r="AL791" s="150"/>
      <c r="AM791" s="150"/>
      <c r="AN791" s="150"/>
      <c r="AO791" s="150"/>
      <c r="AP791" s="150"/>
      <c r="AQ791" s="150"/>
      <c r="AR791" s="150"/>
      <c r="AS791" s="150"/>
      <c r="AT791" s="150"/>
      <c r="AU791" s="150"/>
      <c r="AV791" s="150"/>
      <c r="BA791" s="150"/>
      <c r="BB791" s="151"/>
      <c r="BC791" s="151"/>
      <c r="BD791" s="152"/>
    </row>
    <row r="792" spans="5:56" ht="15.75" customHeight="1" x14ac:dyDescent="0.2">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c r="AA792" s="150"/>
      <c r="AB792" s="150"/>
      <c r="AC792" s="150"/>
      <c r="AD792" s="150"/>
      <c r="AE792" s="150"/>
      <c r="AF792" s="150"/>
      <c r="AG792" s="150"/>
      <c r="AH792" s="150"/>
      <c r="AI792" s="150"/>
      <c r="AJ792" s="150"/>
      <c r="AK792" s="150"/>
      <c r="AL792" s="150"/>
      <c r="AM792" s="150"/>
      <c r="AN792" s="150"/>
      <c r="AO792" s="150"/>
      <c r="AP792" s="150"/>
      <c r="AQ792" s="150"/>
      <c r="AR792" s="150"/>
      <c r="AS792" s="150"/>
      <c r="AT792" s="150"/>
      <c r="AU792" s="150"/>
      <c r="AV792" s="150"/>
      <c r="BA792" s="150"/>
      <c r="BB792" s="151"/>
      <c r="BC792" s="151"/>
      <c r="BD792" s="152"/>
    </row>
    <row r="793" spans="5:56" ht="15.75" customHeight="1" x14ac:dyDescent="0.2">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c r="AA793" s="150"/>
      <c r="AB793" s="150"/>
      <c r="AC793" s="150"/>
      <c r="AD793" s="150"/>
      <c r="AE793" s="150"/>
      <c r="AF793" s="150"/>
      <c r="AG793" s="150"/>
      <c r="AH793" s="150"/>
      <c r="AI793" s="150"/>
      <c r="AJ793" s="150"/>
      <c r="AK793" s="150"/>
      <c r="AL793" s="150"/>
      <c r="AM793" s="150"/>
      <c r="AN793" s="150"/>
      <c r="AO793" s="150"/>
      <c r="AP793" s="150"/>
      <c r="AQ793" s="150"/>
      <c r="AR793" s="150"/>
      <c r="AS793" s="150"/>
      <c r="AT793" s="150"/>
      <c r="AU793" s="150"/>
      <c r="AV793" s="150"/>
      <c r="BA793" s="150"/>
      <c r="BB793" s="151"/>
      <c r="BC793" s="151"/>
      <c r="BD793" s="152"/>
    </row>
    <row r="794" spans="5:56" ht="15.75" customHeight="1" x14ac:dyDescent="0.2">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c r="AA794" s="150"/>
      <c r="AB794" s="150"/>
      <c r="AC794" s="150"/>
      <c r="AD794" s="150"/>
      <c r="AE794" s="150"/>
      <c r="AF794" s="150"/>
      <c r="AG794" s="150"/>
      <c r="AH794" s="150"/>
      <c r="AI794" s="150"/>
      <c r="AJ794" s="150"/>
      <c r="AK794" s="150"/>
      <c r="AL794" s="150"/>
      <c r="AM794" s="150"/>
      <c r="AN794" s="150"/>
      <c r="AO794" s="150"/>
      <c r="AP794" s="150"/>
      <c r="AQ794" s="150"/>
      <c r="AR794" s="150"/>
      <c r="AS794" s="150"/>
      <c r="AT794" s="150"/>
      <c r="AU794" s="150"/>
      <c r="AV794" s="150"/>
      <c r="BA794" s="150"/>
      <c r="BB794" s="151"/>
      <c r="BC794" s="151"/>
      <c r="BD794" s="152"/>
    </row>
    <row r="795" spans="5:56" ht="15.75" customHeight="1" x14ac:dyDescent="0.2">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c r="AA795" s="150"/>
      <c r="AB795" s="150"/>
      <c r="AC795" s="150"/>
      <c r="AD795" s="150"/>
      <c r="AE795" s="150"/>
      <c r="AF795" s="150"/>
      <c r="AG795" s="150"/>
      <c r="AH795" s="150"/>
      <c r="AI795" s="150"/>
      <c r="AJ795" s="150"/>
      <c r="AK795" s="150"/>
      <c r="AL795" s="150"/>
      <c r="AM795" s="150"/>
      <c r="AN795" s="150"/>
      <c r="AO795" s="150"/>
      <c r="AP795" s="150"/>
      <c r="AQ795" s="150"/>
      <c r="AR795" s="150"/>
      <c r="AS795" s="150"/>
      <c r="AT795" s="150"/>
      <c r="AU795" s="150"/>
      <c r="AV795" s="150"/>
      <c r="BA795" s="150"/>
      <c r="BB795" s="151"/>
      <c r="BC795" s="151"/>
      <c r="BD795" s="152"/>
    </row>
    <row r="796" spans="5:56" ht="15.75" customHeight="1" x14ac:dyDescent="0.2">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c r="AA796" s="150"/>
      <c r="AB796" s="150"/>
      <c r="AC796" s="150"/>
      <c r="AD796" s="150"/>
      <c r="AE796" s="150"/>
      <c r="AF796" s="150"/>
      <c r="AG796" s="150"/>
      <c r="AH796" s="150"/>
      <c r="AI796" s="150"/>
      <c r="AJ796" s="150"/>
      <c r="AK796" s="150"/>
      <c r="AL796" s="150"/>
      <c r="AM796" s="150"/>
      <c r="AN796" s="150"/>
      <c r="AO796" s="150"/>
      <c r="AP796" s="150"/>
      <c r="AQ796" s="150"/>
      <c r="AR796" s="150"/>
      <c r="AS796" s="150"/>
      <c r="AT796" s="150"/>
      <c r="AU796" s="150"/>
      <c r="AV796" s="150"/>
      <c r="BA796" s="150"/>
      <c r="BB796" s="151"/>
      <c r="BC796" s="151"/>
      <c r="BD796" s="152"/>
    </row>
    <row r="797" spans="5:56" ht="15.75" customHeight="1" x14ac:dyDescent="0.2">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c r="AA797" s="150"/>
      <c r="AB797" s="150"/>
      <c r="AC797" s="150"/>
      <c r="AD797" s="150"/>
      <c r="AE797" s="150"/>
      <c r="AF797" s="150"/>
      <c r="AG797" s="150"/>
      <c r="AH797" s="150"/>
      <c r="AI797" s="150"/>
      <c r="AJ797" s="150"/>
      <c r="AK797" s="150"/>
      <c r="AL797" s="150"/>
      <c r="AM797" s="150"/>
      <c r="AN797" s="150"/>
      <c r="AO797" s="150"/>
      <c r="AP797" s="150"/>
      <c r="AQ797" s="150"/>
      <c r="AR797" s="150"/>
      <c r="AS797" s="150"/>
      <c r="AT797" s="150"/>
      <c r="AU797" s="150"/>
      <c r="AV797" s="150"/>
      <c r="BA797" s="150"/>
      <c r="BB797" s="151"/>
      <c r="BC797" s="151"/>
      <c r="BD797" s="152"/>
    </row>
    <row r="798" spans="5:56" ht="15.75" customHeight="1" x14ac:dyDescent="0.2">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c r="AA798" s="150"/>
      <c r="AB798" s="150"/>
      <c r="AC798" s="150"/>
      <c r="AD798" s="150"/>
      <c r="AE798" s="150"/>
      <c r="AF798" s="150"/>
      <c r="AG798" s="150"/>
      <c r="AH798" s="150"/>
      <c r="AI798" s="150"/>
      <c r="AJ798" s="150"/>
      <c r="AK798" s="150"/>
      <c r="AL798" s="150"/>
      <c r="AM798" s="150"/>
      <c r="AN798" s="150"/>
      <c r="AO798" s="150"/>
      <c r="AP798" s="150"/>
      <c r="AQ798" s="150"/>
      <c r="AR798" s="150"/>
      <c r="AS798" s="150"/>
      <c r="AT798" s="150"/>
      <c r="AU798" s="150"/>
      <c r="AV798" s="150"/>
      <c r="BA798" s="150"/>
      <c r="BB798" s="151"/>
      <c r="BC798" s="151"/>
      <c r="BD798" s="152"/>
    </row>
    <row r="799" spans="5:56" ht="15.75" customHeight="1" x14ac:dyDescent="0.2">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c r="AA799" s="150"/>
      <c r="AB799" s="150"/>
      <c r="AC799" s="150"/>
      <c r="AD799" s="150"/>
      <c r="AE799" s="150"/>
      <c r="AF799" s="150"/>
      <c r="AG799" s="150"/>
      <c r="AH799" s="150"/>
      <c r="AI799" s="150"/>
      <c r="AJ799" s="150"/>
      <c r="AK799" s="150"/>
      <c r="AL799" s="150"/>
      <c r="AM799" s="150"/>
      <c r="AN799" s="150"/>
      <c r="AO799" s="150"/>
      <c r="AP799" s="150"/>
      <c r="AQ799" s="150"/>
      <c r="AR799" s="150"/>
      <c r="AS799" s="150"/>
      <c r="AT799" s="150"/>
      <c r="AU799" s="150"/>
      <c r="AV799" s="150"/>
      <c r="BA799" s="150"/>
      <c r="BB799" s="151"/>
      <c r="BC799" s="151"/>
      <c r="BD799" s="152"/>
    </row>
    <row r="800" spans="5:56" ht="15.75" customHeight="1" x14ac:dyDescent="0.2">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c r="AA800" s="150"/>
      <c r="AB800" s="150"/>
      <c r="AC800" s="150"/>
      <c r="AD800" s="150"/>
      <c r="AE800" s="150"/>
      <c r="AF800" s="150"/>
      <c r="AG800" s="150"/>
      <c r="AH800" s="150"/>
      <c r="AI800" s="150"/>
      <c r="AJ800" s="150"/>
      <c r="AK800" s="150"/>
      <c r="AL800" s="150"/>
      <c r="AM800" s="150"/>
      <c r="AN800" s="150"/>
      <c r="AO800" s="150"/>
      <c r="AP800" s="150"/>
      <c r="AQ800" s="150"/>
      <c r="AR800" s="150"/>
      <c r="AS800" s="150"/>
      <c r="AT800" s="150"/>
      <c r="AU800" s="150"/>
      <c r="AV800" s="150"/>
      <c r="BA800" s="150"/>
      <c r="BB800" s="151"/>
      <c r="BC800" s="151"/>
      <c r="BD800" s="152"/>
    </row>
    <row r="801" spans="5:56" ht="15.75" customHeight="1" x14ac:dyDescent="0.2">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c r="AA801" s="150"/>
      <c r="AB801" s="150"/>
      <c r="AC801" s="150"/>
      <c r="AD801" s="150"/>
      <c r="AE801" s="150"/>
      <c r="AF801" s="150"/>
      <c r="AG801" s="150"/>
      <c r="AH801" s="150"/>
      <c r="AI801" s="150"/>
      <c r="AJ801" s="150"/>
      <c r="AK801" s="150"/>
      <c r="AL801" s="150"/>
      <c r="AM801" s="150"/>
      <c r="AN801" s="150"/>
      <c r="AO801" s="150"/>
      <c r="AP801" s="150"/>
      <c r="AQ801" s="150"/>
      <c r="AR801" s="150"/>
      <c r="AS801" s="150"/>
      <c r="AT801" s="150"/>
      <c r="AU801" s="150"/>
      <c r="AV801" s="150"/>
      <c r="BA801" s="150"/>
      <c r="BB801" s="151"/>
      <c r="BC801" s="151"/>
      <c r="BD801" s="152"/>
    </row>
    <row r="802" spans="5:56" ht="15" customHeight="1" x14ac:dyDescent="0.2">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c r="AA802" s="150"/>
      <c r="AB802" s="150"/>
      <c r="AC802" s="150"/>
      <c r="AD802" s="150"/>
      <c r="AE802" s="150"/>
      <c r="AF802" s="150"/>
      <c r="AG802" s="150"/>
      <c r="AH802" s="150"/>
      <c r="AI802" s="150"/>
      <c r="AJ802" s="150"/>
      <c r="AK802" s="150"/>
      <c r="AL802" s="150"/>
      <c r="AM802" s="150"/>
      <c r="AN802" s="150"/>
      <c r="AO802" s="150"/>
      <c r="AP802" s="150"/>
      <c r="AQ802" s="150"/>
      <c r="AR802" s="150"/>
      <c r="AS802" s="150"/>
      <c r="AT802" s="150"/>
      <c r="AU802" s="150"/>
      <c r="AV802" s="150"/>
      <c r="BA802" s="150"/>
      <c r="BB802" s="151"/>
      <c r="BC802" s="151"/>
      <c r="BD802" s="152"/>
    </row>
    <row r="803" spans="5:56" ht="15" customHeight="1" x14ac:dyDescent="0.2">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c r="AA803" s="150"/>
      <c r="AB803" s="150"/>
      <c r="AC803" s="150"/>
      <c r="AD803" s="150"/>
      <c r="AE803" s="150"/>
      <c r="AF803" s="150"/>
      <c r="AG803" s="150"/>
      <c r="AH803" s="150"/>
      <c r="AI803" s="150"/>
      <c r="AJ803" s="150"/>
      <c r="AK803" s="150"/>
      <c r="AL803" s="150"/>
      <c r="AM803" s="150"/>
      <c r="AN803" s="150"/>
      <c r="AO803" s="150"/>
      <c r="AP803" s="150"/>
      <c r="AQ803" s="150"/>
      <c r="AR803" s="150"/>
      <c r="AS803" s="150"/>
      <c r="AT803" s="150"/>
      <c r="AU803" s="150"/>
      <c r="AV803" s="150"/>
      <c r="BA803" s="150"/>
      <c r="BB803" s="151"/>
      <c r="BC803" s="151"/>
      <c r="BD803" s="152"/>
    </row>
    <row r="804" spans="5:56" ht="15" customHeight="1" x14ac:dyDescent="0.2">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c r="AA804" s="150"/>
      <c r="AB804" s="150"/>
      <c r="AC804" s="150"/>
      <c r="AD804" s="150"/>
      <c r="AE804" s="150"/>
      <c r="AF804" s="150"/>
      <c r="AG804" s="150"/>
      <c r="AH804" s="150"/>
      <c r="AI804" s="150"/>
      <c r="AJ804" s="150"/>
      <c r="AK804" s="150"/>
      <c r="AL804" s="150"/>
      <c r="AM804" s="150"/>
      <c r="AN804" s="150"/>
      <c r="AO804" s="150"/>
      <c r="AP804" s="150"/>
      <c r="AQ804" s="150"/>
      <c r="AR804" s="150"/>
      <c r="AS804" s="150"/>
      <c r="AT804" s="150"/>
      <c r="AU804" s="150"/>
      <c r="AV804" s="150"/>
      <c r="BA804" s="150"/>
      <c r="BB804" s="151"/>
      <c r="BC804" s="151"/>
      <c r="BD804" s="152"/>
    </row>
    <row r="805" spans="5:56" ht="15" customHeight="1" x14ac:dyDescent="0.2">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c r="AA805" s="150"/>
      <c r="AB805" s="150"/>
      <c r="AC805" s="150"/>
      <c r="AD805" s="150"/>
      <c r="AE805" s="150"/>
      <c r="AF805" s="150"/>
      <c r="AG805" s="150"/>
      <c r="AH805" s="150"/>
      <c r="AI805" s="150"/>
      <c r="AJ805" s="150"/>
      <c r="AK805" s="150"/>
      <c r="AL805" s="150"/>
      <c r="AM805" s="150"/>
      <c r="AN805" s="150"/>
      <c r="AO805" s="150"/>
      <c r="AP805" s="150"/>
      <c r="AQ805" s="150"/>
      <c r="AR805" s="150"/>
      <c r="AS805" s="150"/>
      <c r="AT805" s="150"/>
      <c r="AU805" s="150"/>
      <c r="AV805" s="150"/>
      <c r="BA805" s="150"/>
      <c r="BB805" s="151"/>
      <c r="BC805" s="151"/>
      <c r="BD805" s="152"/>
    </row>
    <row r="806" spans="5:56" ht="15" customHeight="1" x14ac:dyDescent="0.2">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c r="AA806" s="150"/>
      <c r="AB806" s="150"/>
      <c r="AC806" s="150"/>
      <c r="AD806" s="150"/>
      <c r="AE806" s="150"/>
      <c r="AF806" s="150"/>
      <c r="AG806" s="150"/>
      <c r="AH806" s="150"/>
      <c r="AI806" s="150"/>
      <c r="AJ806" s="150"/>
      <c r="AK806" s="150"/>
      <c r="AL806" s="150"/>
      <c r="AM806" s="150"/>
      <c r="AN806" s="150"/>
      <c r="AO806" s="150"/>
      <c r="AP806" s="150"/>
      <c r="AQ806" s="150"/>
      <c r="AR806" s="150"/>
      <c r="AS806" s="150"/>
      <c r="AT806" s="150"/>
      <c r="AU806" s="150"/>
      <c r="AV806" s="150"/>
      <c r="BA806" s="150"/>
      <c r="BB806" s="151"/>
      <c r="BC806" s="151"/>
      <c r="BD806" s="152"/>
    </row>
    <row r="807" spans="5:56" ht="15" customHeight="1" x14ac:dyDescent="0.2">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c r="AA807" s="150"/>
      <c r="AB807" s="150"/>
      <c r="AC807" s="150"/>
      <c r="AD807" s="150"/>
      <c r="AE807" s="150"/>
      <c r="AF807" s="150"/>
      <c r="AG807" s="150"/>
      <c r="AH807" s="150"/>
      <c r="AI807" s="150"/>
      <c r="AJ807" s="150"/>
      <c r="AK807" s="150"/>
      <c r="AL807" s="150"/>
      <c r="AM807" s="150"/>
      <c r="AN807" s="150"/>
      <c r="AO807" s="150"/>
      <c r="AP807" s="150"/>
      <c r="AQ807" s="150"/>
      <c r="AR807" s="150"/>
      <c r="AS807" s="150"/>
      <c r="AT807" s="150"/>
      <c r="AU807" s="150"/>
      <c r="AV807" s="150"/>
      <c r="BA807" s="150"/>
      <c r="BB807" s="151"/>
      <c r="BC807" s="151"/>
      <c r="BD807" s="152"/>
    </row>
    <row r="808" spans="5:56" ht="15" customHeight="1" x14ac:dyDescent="0.2">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c r="AA808" s="150"/>
      <c r="AB808" s="150"/>
      <c r="AC808" s="150"/>
      <c r="AD808" s="150"/>
      <c r="AE808" s="150"/>
      <c r="AF808" s="150"/>
      <c r="AG808" s="150"/>
      <c r="AH808" s="150"/>
      <c r="AI808" s="150"/>
      <c r="AJ808" s="150"/>
      <c r="AK808" s="150"/>
      <c r="AL808" s="150"/>
      <c r="AM808" s="150"/>
      <c r="AN808" s="150"/>
      <c r="AO808" s="150"/>
      <c r="AP808" s="150"/>
      <c r="AQ808" s="150"/>
      <c r="AR808" s="150"/>
      <c r="AS808" s="150"/>
      <c r="AT808" s="150"/>
      <c r="AU808" s="150"/>
      <c r="AV808" s="150"/>
      <c r="BA808" s="150"/>
      <c r="BB808" s="151"/>
      <c r="BC808" s="151"/>
      <c r="BD808" s="152"/>
    </row>
    <row r="809" spans="5:56" ht="15" customHeight="1" x14ac:dyDescent="0.2">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c r="AA809" s="150"/>
      <c r="AB809" s="150"/>
      <c r="AC809" s="150"/>
      <c r="AD809" s="150"/>
      <c r="AE809" s="150"/>
      <c r="AF809" s="150"/>
      <c r="AG809" s="150"/>
      <c r="AH809" s="150"/>
      <c r="AI809" s="150"/>
      <c r="AJ809" s="150"/>
      <c r="AK809" s="150"/>
      <c r="AL809" s="150"/>
      <c r="AM809" s="150"/>
      <c r="AN809" s="150"/>
      <c r="AO809" s="150"/>
      <c r="AP809" s="150"/>
      <c r="AQ809" s="150"/>
      <c r="AR809" s="150"/>
      <c r="AS809" s="150"/>
      <c r="AT809" s="150"/>
      <c r="AU809" s="150"/>
      <c r="AV809" s="150"/>
      <c r="BA809" s="150"/>
      <c r="BB809" s="151"/>
      <c r="BC809" s="151"/>
      <c r="BD809" s="152"/>
    </row>
    <row r="810" spans="5:56" ht="15" customHeight="1" x14ac:dyDescent="0.2">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c r="AA810" s="150"/>
      <c r="AB810" s="150"/>
      <c r="AC810" s="150"/>
      <c r="AD810" s="150"/>
      <c r="AE810" s="150"/>
      <c r="AF810" s="150"/>
      <c r="AG810" s="150"/>
      <c r="AH810" s="150"/>
      <c r="AI810" s="150"/>
      <c r="AJ810" s="150"/>
      <c r="AK810" s="150"/>
      <c r="AL810" s="150"/>
      <c r="AM810" s="150"/>
      <c r="AN810" s="150"/>
      <c r="AO810" s="150"/>
      <c r="AP810" s="150"/>
      <c r="AQ810" s="150"/>
      <c r="AR810" s="150"/>
      <c r="AS810" s="150"/>
      <c r="AT810" s="150"/>
      <c r="AU810" s="150"/>
      <c r="AV810" s="150"/>
      <c r="BA810" s="150"/>
      <c r="BB810" s="151"/>
      <c r="BC810" s="151"/>
      <c r="BD810" s="152"/>
    </row>
    <row r="811" spans="5:56" ht="15" customHeight="1" x14ac:dyDescent="0.2">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c r="AA811" s="150"/>
      <c r="AB811" s="150"/>
      <c r="AC811" s="150"/>
      <c r="AD811" s="150"/>
      <c r="AE811" s="150"/>
      <c r="AF811" s="150"/>
      <c r="AG811" s="150"/>
      <c r="AH811" s="150"/>
      <c r="AI811" s="150"/>
      <c r="AJ811" s="150"/>
      <c r="AK811" s="150"/>
      <c r="AL811" s="150"/>
      <c r="AM811" s="150"/>
      <c r="AN811" s="150"/>
      <c r="AO811" s="150"/>
      <c r="AP811" s="150"/>
      <c r="AQ811" s="150"/>
      <c r="AR811" s="150"/>
      <c r="AS811" s="150"/>
      <c r="AT811" s="150"/>
      <c r="AU811" s="150"/>
      <c r="AV811" s="150"/>
      <c r="BA811" s="150"/>
      <c r="BB811" s="151"/>
      <c r="BC811" s="151"/>
      <c r="BD811" s="152"/>
    </row>
    <row r="812" spans="5:56" ht="15" customHeight="1" x14ac:dyDescent="0.2">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c r="AA812" s="150"/>
      <c r="AB812" s="150"/>
      <c r="AC812" s="150"/>
      <c r="AD812" s="150"/>
      <c r="AE812" s="150"/>
      <c r="AF812" s="150"/>
      <c r="AG812" s="150"/>
      <c r="AH812" s="150"/>
      <c r="AI812" s="150"/>
      <c r="AJ812" s="150"/>
      <c r="AK812" s="150"/>
      <c r="AL812" s="150"/>
      <c r="AM812" s="150"/>
      <c r="AN812" s="150"/>
      <c r="AO812" s="150"/>
      <c r="AP812" s="150"/>
      <c r="AQ812" s="150"/>
      <c r="AR812" s="150"/>
      <c r="AS812" s="150"/>
      <c r="AT812" s="150"/>
      <c r="AU812" s="150"/>
      <c r="AV812" s="150"/>
      <c r="BA812" s="150"/>
      <c r="BB812" s="151"/>
      <c r="BC812" s="151"/>
      <c r="BD812" s="152"/>
    </row>
    <row r="813" spans="5:56" ht="15" customHeight="1" x14ac:dyDescent="0.2">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c r="AA813" s="150"/>
      <c r="AB813" s="150"/>
      <c r="AC813" s="150"/>
      <c r="AD813" s="150"/>
      <c r="AE813" s="150"/>
      <c r="AF813" s="150"/>
      <c r="AG813" s="150"/>
      <c r="AH813" s="150"/>
      <c r="AI813" s="150"/>
      <c r="AJ813" s="150"/>
      <c r="AK813" s="150"/>
      <c r="AL813" s="150"/>
      <c r="AM813" s="150"/>
      <c r="AN813" s="150"/>
      <c r="AO813" s="150"/>
      <c r="AP813" s="150"/>
      <c r="AQ813" s="150"/>
      <c r="AR813" s="150"/>
      <c r="AS813" s="150"/>
      <c r="AT813" s="150"/>
      <c r="AU813" s="150"/>
      <c r="AV813" s="150"/>
      <c r="BA813" s="150"/>
      <c r="BB813" s="151"/>
      <c r="BC813" s="151"/>
      <c r="BD813" s="152"/>
    </row>
    <row r="814" spans="5:56" ht="15" customHeight="1" x14ac:dyDescent="0.2">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c r="AA814" s="150"/>
      <c r="AB814" s="150"/>
      <c r="AC814" s="150"/>
      <c r="AD814" s="150"/>
      <c r="AE814" s="150"/>
      <c r="AF814" s="150"/>
      <c r="AG814" s="150"/>
      <c r="AH814" s="150"/>
      <c r="AI814" s="150"/>
      <c r="AJ814" s="150"/>
      <c r="AK814" s="150"/>
      <c r="AL814" s="150"/>
      <c r="AM814" s="150"/>
      <c r="AN814" s="150"/>
      <c r="AO814" s="150"/>
      <c r="AP814" s="150"/>
      <c r="AQ814" s="150"/>
      <c r="AR814" s="150"/>
      <c r="AS814" s="150"/>
      <c r="AT814" s="150"/>
      <c r="AU814" s="150"/>
      <c r="AV814" s="150"/>
      <c r="BA814" s="150"/>
      <c r="BB814" s="151"/>
      <c r="BC814" s="151"/>
      <c r="BD814" s="152"/>
    </row>
    <row r="815" spans="5:56" ht="15" customHeight="1" x14ac:dyDescent="0.2">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c r="AA815" s="150"/>
      <c r="AB815" s="150"/>
      <c r="AC815" s="150"/>
      <c r="AD815" s="150"/>
      <c r="AE815" s="150"/>
      <c r="AF815" s="150"/>
      <c r="AG815" s="150"/>
      <c r="AH815" s="150"/>
      <c r="AI815" s="150"/>
      <c r="AJ815" s="150"/>
      <c r="AK815" s="150"/>
      <c r="AL815" s="150"/>
      <c r="AM815" s="150"/>
      <c r="AN815" s="150"/>
      <c r="AO815" s="150"/>
      <c r="AP815" s="150"/>
      <c r="AQ815" s="150"/>
      <c r="AR815" s="150"/>
      <c r="AS815" s="150"/>
      <c r="AT815" s="150"/>
      <c r="AU815" s="150"/>
      <c r="AV815" s="150"/>
      <c r="BA815" s="150"/>
      <c r="BB815" s="151"/>
      <c r="BC815" s="151"/>
      <c r="BD815" s="152"/>
    </row>
    <row r="816" spans="5:56" ht="15" customHeight="1" x14ac:dyDescent="0.2">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c r="AA816" s="150"/>
      <c r="AB816" s="150"/>
      <c r="AC816" s="150"/>
      <c r="AD816" s="150"/>
      <c r="AE816" s="150"/>
      <c r="AF816" s="150"/>
      <c r="AG816" s="150"/>
      <c r="AH816" s="150"/>
      <c r="AI816" s="150"/>
      <c r="AJ816" s="150"/>
      <c r="AK816" s="150"/>
      <c r="AL816" s="150"/>
      <c r="AM816" s="150"/>
      <c r="AN816" s="150"/>
      <c r="AO816" s="150"/>
      <c r="AP816" s="150"/>
      <c r="AQ816" s="150"/>
      <c r="AR816" s="150"/>
      <c r="AS816" s="150"/>
      <c r="AT816" s="150"/>
      <c r="AU816" s="150"/>
      <c r="AV816" s="150"/>
      <c r="BA816" s="150"/>
      <c r="BB816" s="151"/>
      <c r="BC816" s="151"/>
      <c r="BD816" s="152"/>
    </row>
    <row r="817" spans="5:56" ht="15" customHeight="1" x14ac:dyDescent="0.2">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c r="AA817" s="150"/>
      <c r="AB817" s="150"/>
      <c r="AC817" s="150"/>
      <c r="AD817" s="150"/>
      <c r="AE817" s="150"/>
      <c r="AF817" s="150"/>
      <c r="AG817" s="150"/>
      <c r="AH817" s="150"/>
      <c r="AI817" s="150"/>
      <c r="AJ817" s="150"/>
      <c r="AK817" s="150"/>
      <c r="AL817" s="150"/>
      <c r="AM817" s="150"/>
      <c r="AN817" s="150"/>
      <c r="AO817" s="150"/>
      <c r="AP817" s="150"/>
      <c r="AQ817" s="150"/>
      <c r="AR817" s="150"/>
      <c r="AS817" s="150"/>
      <c r="AT817" s="150"/>
      <c r="AU817" s="150"/>
      <c r="AV817" s="150"/>
      <c r="BA817" s="150"/>
      <c r="BB817" s="151"/>
      <c r="BC817" s="151"/>
      <c r="BD817" s="152"/>
    </row>
    <row r="818" spans="5:56" ht="15" customHeight="1" x14ac:dyDescent="0.2">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c r="AA818" s="150"/>
      <c r="AB818" s="150"/>
      <c r="AC818" s="150"/>
      <c r="AD818" s="150"/>
      <c r="AE818" s="150"/>
      <c r="AF818" s="150"/>
      <c r="AG818" s="150"/>
      <c r="AH818" s="150"/>
      <c r="AI818" s="150"/>
      <c r="AJ818" s="150"/>
      <c r="AK818" s="150"/>
      <c r="AL818" s="150"/>
      <c r="AM818" s="150"/>
      <c r="AN818" s="150"/>
      <c r="AO818" s="150"/>
      <c r="AP818" s="150"/>
      <c r="AQ818" s="150"/>
      <c r="AR818" s="150"/>
      <c r="AS818" s="150"/>
      <c r="AT818" s="150"/>
      <c r="AU818" s="150"/>
      <c r="AV818" s="150"/>
      <c r="BA818" s="150"/>
      <c r="BB818" s="151"/>
      <c r="BC818" s="151"/>
      <c r="BD818" s="152"/>
    </row>
    <row r="819" spans="5:56" ht="15" customHeight="1" x14ac:dyDescent="0.2">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c r="AA819" s="150"/>
      <c r="AB819" s="150"/>
      <c r="AC819" s="150"/>
      <c r="AD819" s="150"/>
      <c r="AE819" s="150"/>
      <c r="AF819" s="150"/>
      <c r="AG819" s="150"/>
      <c r="AH819" s="150"/>
      <c r="AI819" s="150"/>
      <c r="AJ819" s="150"/>
      <c r="AK819" s="150"/>
      <c r="AL819" s="150"/>
      <c r="AM819" s="150"/>
      <c r="AN819" s="150"/>
      <c r="AO819" s="150"/>
      <c r="AP819" s="150"/>
      <c r="AQ819" s="150"/>
      <c r="AR819" s="150"/>
      <c r="AS819" s="150"/>
      <c r="AT819" s="150"/>
      <c r="AU819" s="150"/>
      <c r="AV819" s="150"/>
      <c r="BA819" s="150"/>
      <c r="BB819" s="151"/>
      <c r="BC819" s="151"/>
      <c r="BD819" s="152"/>
    </row>
    <row r="820" spans="5:56" ht="15" customHeight="1" x14ac:dyDescent="0.2">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c r="AA820" s="150"/>
      <c r="AB820" s="150"/>
      <c r="AC820" s="150"/>
      <c r="AD820" s="150"/>
      <c r="AE820" s="150"/>
      <c r="AF820" s="150"/>
      <c r="AG820" s="150"/>
      <c r="AH820" s="150"/>
      <c r="AI820" s="150"/>
      <c r="AJ820" s="150"/>
      <c r="AK820" s="150"/>
      <c r="AL820" s="150"/>
      <c r="AM820" s="150"/>
      <c r="AN820" s="150"/>
      <c r="AO820" s="150"/>
      <c r="AP820" s="150"/>
      <c r="AQ820" s="150"/>
      <c r="AR820" s="150"/>
      <c r="AS820" s="150"/>
      <c r="AT820" s="150"/>
      <c r="AU820" s="150"/>
      <c r="AV820" s="150"/>
      <c r="BA820" s="150"/>
      <c r="BB820" s="151"/>
      <c r="BC820" s="151"/>
      <c r="BD820" s="152"/>
    </row>
    <row r="821" spans="5:56" ht="15" customHeight="1" x14ac:dyDescent="0.2">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c r="AA821" s="150"/>
      <c r="AB821" s="150"/>
      <c r="AC821" s="150"/>
      <c r="AD821" s="150"/>
      <c r="AE821" s="150"/>
      <c r="AF821" s="150"/>
      <c r="AG821" s="150"/>
      <c r="AH821" s="150"/>
      <c r="AI821" s="150"/>
      <c r="AJ821" s="150"/>
      <c r="AK821" s="150"/>
      <c r="AL821" s="150"/>
      <c r="AM821" s="150"/>
      <c r="AN821" s="150"/>
      <c r="AO821" s="150"/>
      <c r="AP821" s="150"/>
      <c r="AQ821" s="150"/>
      <c r="AR821" s="150"/>
      <c r="AS821" s="150"/>
      <c r="AT821" s="150"/>
      <c r="AU821" s="150"/>
      <c r="AV821" s="150"/>
      <c r="BA821" s="150"/>
      <c r="BB821" s="151"/>
      <c r="BC821" s="151"/>
      <c r="BD821" s="152"/>
    </row>
    <row r="822" spans="5:56" ht="15" customHeight="1" x14ac:dyDescent="0.2">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c r="AA822" s="150"/>
      <c r="AB822" s="150"/>
      <c r="AC822" s="150"/>
      <c r="AD822" s="150"/>
      <c r="AE822" s="150"/>
      <c r="AF822" s="150"/>
      <c r="AG822" s="150"/>
      <c r="AH822" s="150"/>
      <c r="AI822" s="150"/>
      <c r="AJ822" s="150"/>
      <c r="AK822" s="150"/>
      <c r="AL822" s="150"/>
      <c r="AM822" s="150"/>
      <c r="AN822" s="150"/>
      <c r="AO822" s="150"/>
      <c r="AP822" s="150"/>
      <c r="AQ822" s="150"/>
      <c r="AR822" s="150"/>
      <c r="AS822" s="150"/>
      <c r="AT822" s="150"/>
      <c r="AU822" s="150"/>
      <c r="AV822" s="150"/>
      <c r="BA822" s="150"/>
      <c r="BB822" s="151"/>
      <c r="BC822" s="151"/>
      <c r="BD822" s="152"/>
    </row>
    <row r="823" spans="5:56" ht="15" customHeight="1" x14ac:dyDescent="0.2">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c r="AA823" s="150"/>
      <c r="AB823" s="150"/>
      <c r="AC823" s="150"/>
      <c r="AD823" s="150"/>
      <c r="AE823" s="150"/>
      <c r="AF823" s="150"/>
      <c r="AG823" s="150"/>
      <c r="AH823" s="150"/>
      <c r="AI823" s="150"/>
      <c r="AJ823" s="150"/>
      <c r="AK823" s="150"/>
      <c r="AL823" s="150"/>
      <c r="AM823" s="150"/>
      <c r="AN823" s="150"/>
      <c r="AO823" s="150"/>
      <c r="AP823" s="150"/>
      <c r="AQ823" s="150"/>
      <c r="AR823" s="150"/>
      <c r="AS823" s="150"/>
      <c r="AT823" s="150"/>
      <c r="AU823" s="150"/>
      <c r="AV823" s="150"/>
      <c r="BA823" s="150"/>
      <c r="BB823" s="151"/>
      <c r="BC823" s="151"/>
      <c r="BD823" s="152"/>
    </row>
    <row r="824" spans="5:56" ht="15" customHeight="1" x14ac:dyDescent="0.2">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c r="AA824" s="150"/>
      <c r="AB824" s="150"/>
      <c r="AC824" s="150"/>
      <c r="AD824" s="150"/>
      <c r="AE824" s="150"/>
      <c r="AF824" s="150"/>
      <c r="AG824" s="150"/>
      <c r="AH824" s="150"/>
      <c r="AI824" s="150"/>
      <c r="AJ824" s="150"/>
      <c r="AK824" s="150"/>
      <c r="AL824" s="150"/>
      <c r="AM824" s="150"/>
      <c r="AN824" s="150"/>
      <c r="AO824" s="150"/>
      <c r="AP824" s="150"/>
      <c r="AQ824" s="150"/>
      <c r="AR824" s="150"/>
      <c r="AS824" s="150"/>
      <c r="AT824" s="150"/>
      <c r="AU824" s="150"/>
      <c r="AV824" s="150"/>
      <c r="BA824" s="150"/>
      <c r="BB824" s="151"/>
      <c r="BC824" s="151"/>
      <c r="BD824" s="152"/>
    </row>
    <row r="825" spans="5:56" ht="15" customHeight="1" x14ac:dyDescent="0.2">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c r="AA825" s="150"/>
      <c r="AB825" s="150"/>
      <c r="AC825" s="150"/>
      <c r="AD825" s="150"/>
      <c r="AE825" s="150"/>
      <c r="AF825" s="150"/>
      <c r="AG825" s="150"/>
      <c r="AH825" s="150"/>
      <c r="AI825" s="150"/>
      <c r="AJ825" s="150"/>
      <c r="AK825" s="150"/>
      <c r="AL825" s="150"/>
      <c r="AM825" s="150"/>
      <c r="AN825" s="150"/>
      <c r="AO825" s="150"/>
      <c r="AP825" s="150"/>
      <c r="AQ825" s="150"/>
      <c r="AR825" s="150"/>
      <c r="AS825" s="150"/>
      <c r="AT825" s="150"/>
      <c r="AU825" s="150"/>
      <c r="AV825" s="150"/>
      <c r="BA825" s="150"/>
      <c r="BB825" s="151"/>
      <c r="BC825" s="151"/>
      <c r="BD825" s="152"/>
    </row>
    <row r="826" spans="5:56" ht="15" customHeight="1" x14ac:dyDescent="0.2">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c r="AA826" s="150"/>
      <c r="AB826" s="150"/>
      <c r="AC826" s="150"/>
      <c r="AD826" s="150"/>
      <c r="AE826" s="150"/>
      <c r="AF826" s="150"/>
      <c r="AG826" s="150"/>
      <c r="AH826" s="150"/>
      <c r="AI826" s="150"/>
      <c r="AJ826" s="150"/>
      <c r="AK826" s="150"/>
      <c r="AL826" s="150"/>
      <c r="AM826" s="150"/>
      <c r="AN826" s="150"/>
      <c r="AO826" s="150"/>
      <c r="AP826" s="150"/>
      <c r="AQ826" s="150"/>
      <c r="AR826" s="150"/>
      <c r="AS826" s="150"/>
      <c r="AT826" s="150"/>
      <c r="AU826" s="150"/>
      <c r="AV826" s="150"/>
      <c r="BA826" s="150"/>
      <c r="BB826" s="151"/>
      <c r="BC826" s="151"/>
      <c r="BD826" s="152"/>
    </row>
    <row r="827" spans="5:56" ht="15" customHeight="1" x14ac:dyDescent="0.2">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c r="AA827" s="150"/>
      <c r="AB827" s="150"/>
      <c r="AC827" s="150"/>
      <c r="AD827" s="150"/>
      <c r="AE827" s="150"/>
      <c r="AF827" s="150"/>
      <c r="AG827" s="150"/>
      <c r="AH827" s="150"/>
      <c r="AI827" s="150"/>
      <c r="AJ827" s="150"/>
      <c r="AK827" s="150"/>
      <c r="AL827" s="150"/>
      <c r="AM827" s="150"/>
      <c r="AN827" s="150"/>
      <c r="AO827" s="150"/>
      <c r="AP827" s="150"/>
      <c r="AQ827" s="150"/>
      <c r="AR827" s="150"/>
      <c r="AS827" s="150"/>
      <c r="AT827" s="150"/>
      <c r="AU827" s="150"/>
      <c r="AV827" s="150"/>
      <c r="BA827" s="150"/>
      <c r="BB827" s="151"/>
      <c r="BC827" s="151"/>
      <c r="BD827" s="152"/>
    </row>
    <row r="828" spans="5:56" ht="15" customHeight="1" x14ac:dyDescent="0.2">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c r="AA828" s="150"/>
      <c r="AB828" s="150"/>
      <c r="AC828" s="150"/>
      <c r="AD828" s="150"/>
      <c r="AE828" s="150"/>
      <c r="AF828" s="150"/>
      <c r="AG828" s="150"/>
      <c r="AH828" s="150"/>
      <c r="AI828" s="150"/>
      <c r="AJ828" s="150"/>
      <c r="AK828" s="150"/>
      <c r="AL828" s="150"/>
      <c r="AM828" s="150"/>
      <c r="AN828" s="150"/>
      <c r="AO828" s="150"/>
      <c r="AP828" s="150"/>
      <c r="AQ828" s="150"/>
      <c r="AR828" s="150"/>
      <c r="AS828" s="150"/>
      <c r="AT828" s="150"/>
      <c r="AU828" s="150"/>
      <c r="AV828" s="150"/>
      <c r="BA828" s="150"/>
      <c r="BB828" s="151"/>
      <c r="BC828" s="151"/>
      <c r="BD828" s="152"/>
    </row>
    <row r="829" spans="5:56" ht="15" customHeight="1" x14ac:dyDescent="0.2">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c r="AA829" s="150"/>
      <c r="AB829" s="150"/>
      <c r="AC829" s="150"/>
      <c r="AD829" s="150"/>
      <c r="AE829" s="150"/>
      <c r="AF829" s="150"/>
      <c r="AG829" s="150"/>
      <c r="AH829" s="150"/>
      <c r="AI829" s="150"/>
      <c r="AJ829" s="150"/>
      <c r="AK829" s="150"/>
      <c r="AL829" s="150"/>
      <c r="AM829" s="150"/>
      <c r="AN829" s="150"/>
      <c r="AO829" s="150"/>
      <c r="AP829" s="150"/>
      <c r="AQ829" s="150"/>
      <c r="AR829" s="150"/>
      <c r="AS829" s="150"/>
      <c r="AT829" s="150"/>
      <c r="AU829" s="150"/>
      <c r="AV829" s="150"/>
      <c r="BA829" s="150"/>
      <c r="BB829" s="151"/>
      <c r="BC829" s="151"/>
      <c r="BD829" s="152"/>
    </row>
    <row r="830" spans="5:56" ht="15" customHeight="1" x14ac:dyDescent="0.2">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c r="AA830" s="150"/>
      <c r="AB830" s="150"/>
      <c r="AC830" s="150"/>
      <c r="AD830" s="150"/>
      <c r="AE830" s="150"/>
      <c r="AF830" s="150"/>
      <c r="AG830" s="150"/>
      <c r="AH830" s="150"/>
      <c r="AI830" s="150"/>
      <c r="AJ830" s="150"/>
      <c r="AK830" s="150"/>
      <c r="AL830" s="150"/>
      <c r="AM830" s="150"/>
      <c r="AN830" s="150"/>
      <c r="AO830" s="150"/>
      <c r="AP830" s="150"/>
      <c r="AQ830" s="150"/>
      <c r="AR830" s="150"/>
      <c r="AS830" s="150"/>
      <c r="AT830" s="150"/>
      <c r="AU830" s="150"/>
      <c r="AV830" s="150"/>
      <c r="BA830" s="150"/>
      <c r="BB830" s="151"/>
      <c r="BC830" s="151"/>
      <c r="BD830" s="152"/>
    </row>
    <row r="831" spans="5:56" ht="15" customHeight="1" x14ac:dyDescent="0.2">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c r="AA831" s="150"/>
      <c r="AB831" s="150"/>
      <c r="AC831" s="150"/>
      <c r="AD831" s="150"/>
      <c r="AE831" s="150"/>
      <c r="AF831" s="150"/>
      <c r="AG831" s="150"/>
      <c r="AH831" s="150"/>
      <c r="AI831" s="150"/>
      <c r="AJ831" s="150"/>
      <c r="AK831" s="150"/>
      <c r="AL831" s="150"/>
      <c r="AM831" s="150"/>
      <c r="AN831" s="150"/>
      <c r="AO831" s="150"/>
      <c r="AP831" s="150"/>
      <c r="AQ831" s="150"/>
      <c r="AR831" s="150"/>
      <c r="AS831" s="150"/>
      <c r="AT831" s="150"/>
      <c r="AU831" s="150"/>
      <c r="AV831" s="150"/>
      <c r="BA831" s="150"/>
      <c r="BB831" s="151"/>
      <c r="BC831" s="151"/>
      <c r="BD831" s="152"/>
    </row>
    <row r="832" spans="5:56" ht="15" customHeight="1" x14ac:dyDescent="0.2">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c r="AA832" s="150"/>
      <c r="AB832" s="150"/>
      <c r="AC832" s="150"/>
      <c r="AD832" s="150"/>
      <c r="AE832" s="150"/>
      <c r="AF832" s="150"/>
      <c r="AG832" s="150"/>
      <c r="AH832" s="150"/>
      <c r="AI832" s="150"/>
      <c r="AJ832" s="150"/>
      <c r="AK832" s="150"/>
      <c r="AL832" s="150"/>
      <c r="AM832" s="150"/>
      <c r="AN832" s="150"/>
      <c r="AO832" s="150"/>
      <c r="AP832" s="150"/>
      <c r="AQ832" s="150"/>
      <c r="AR832" s="150"/>
      <c r="AS832" s="150"/>
      <c r="AT832" s="150"/>
      <c r="AU832" s="150"/>
      <c r="AV832" s="150"/>
      <c r="BA832" s="150"/>
      <c r="BB832" s="151"/>
      <c r="BC832" s="151"/>
      <c r="BD832" s="152"/>
    </row>
    <row r="833" spans="5:56" ht="15" customHeight="1" x14ac:dyDescent="0.2">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c r="AA833" s="150"/>
      <c r="AB833" s="150"/>
      <c r="AC833" s="150"/>
      <c r="AD833" s="150"/>
      <c r="AE833" s="150"/>
      <c r="AF833" s="150"/>
      <c r="AG833" s="150"/>
      <c r="AH833" s="150"/>
      <c r="AI833" s="150"/>
      <c r="AJ833" s="150"/>
      <c r="AK833" s="150"/>
      <c r="AL833" s="150"/>
      <c r="AM833" s="150"/>
      <c r="AN833" s="150"/>
      <c r="AO833" s="150"/>
      <c r="AP833" s="150"/>
      <c r="AQ833" s="150"/>
      <c r="AR833" s="150"/>
      <c r="AS833" s="150"/>
      <c r="AT833" s="150"/>
      <c r="AU833" s="150"/>
      <c r="AV833" s="150"/>
      <c r="BA833" s="150"/>
      <c r="BB833" s="151"/>
      <c r="BC833" s="151"/>
      <c r="BD833" s="152"/>
    </row>
    <row r="834" spans="5:56" ht="15" customHeight="1" x14ac:dyDescent="0.2">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c r="AA834" s="150"/>
      <c r="AB834" s="150"/>
      <c r="AC834" s="150"/>
      <c r="AD834" s="150"/>
      <c r="AE834" s="150"/>
      <c r="AF834" s="150"/>
      <c r="AG834" s="150"/>
      <c r="AH834" s="150"/>
      <c r="AI834" s="150"/>
      <c r="AJ834" s="150"/>
      <c r="AK834" s="150"/>
      <c r="AL834" s="150"/>
      <c r="AM834" s="150"/>
      <c r="AN834" s="150"/>
      <c r="AO834" s="150"/>
      <c r="AP834" s="150"/>
      <c r="AQ834" s="150"/>
      <c r="AR834" s="150"/>
      <c r="AS834" s="150"/>
      <c r="AT834" s="150"/>
      <c r="AU834" s="150"/>
      <c r="AV834" s="150"/>
      <c r="BA834" s="150"/>
      <c r="BB834" s="151"/>
      <c r="BC834" s="151"/>
      <c r="BD834" s="152"/>
    </row>
    <row r="835" spans="5:56" ht="15" customHeight="1" x14ac:dyDescent="0.2">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c r="AA835" s="150"/>
      <c r="AB835" s="150"/>
      <c r="AC835" s="150"/>
      <c r="AD835" s="150"/>
      <c r="AE835" s="150"/>
      <c r="AF835" s="150"/>
      <c r="AG835" s="150"/>
      <c r="AH835" s="150"/>
      <c r="AI835" s="150"/>
      <c r="AJ835" s="150"/>
      <c r="AK835" s="150"/>
      <c r="AL835" s="150"/>
      <c r="AM835" s="150"/>
      <c r="AN835" s="150"/>
      <c r="AO835" s="150"/>
      <c r="AP835" s="150"/>
      <c r="AQ835" s="150"/>
      <c r="AR835" s="150"/>
      <c r="AS835" s="150"/>
      <c r="AT835" s="150"/>
      <c r="AU835" s="150"/>
      <c r="AV835" s="150"/>
      <c r="BA835" s="150"/>
      <c r="BB835" s="151"/>
      <c r="BC835" s="151"/>
      <c r="BD835" s="152"/>
    </row>
    <row r="836" spans="5:56" ht="15" customHeight="1" x14ac:dyDescent="0.2">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c r="AA836" s="150"/>
      <c r="AB836" s="150"/>
      <c r="AC836" s="150"/>
      <c r="AD836" s="150"/>
      <c r="AE836" s="150"/>
      <c r="AF836" s="150"/>
      <c r="AG836" s="150"/>
      <c r="AH836" s="150"/>
      <c r="AI836" s="150"/>
      <c r="AJ836" s="150"/>
      <c r="AK836" s="150"/>
      <c r="AL836" s="150"/>
      <c r="AM836" s="150"/>
      <c r="AN836" s="150"/>
      <c r="AO836" s="150"/>
      <c r="AP836" s="150"/>
      <c r="AQ836" s="150"/>
      <c r="AR836" s="150"/>
      <c r="AS836" s="150"/>
      <c r="AT836" s="150"/>
      <c r="AU836" s="150"/>
      <c r="AV836" s="150"/>
      <c r="BA836" s="150"/>
      <c r="BB836" s="151"/>
      <c r="BC836" s="151"/>
      <c r="BD836" s="152"/>
    </row>
    <row r="837" spans="5:56" ht="15" customHeight="1" x14ac:dyDescent="0.2">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c r="AA837" s="150"/>
      <c r="AB837" s="150"/>
      <c r="AC837" s="150"/>
      <c r="AD837" s="150"/>
      <c r="AE837" s="150"/>
      <c r="AF837" s="150"/>
      <c r="AG837" s="150"/>
      <c r="AH837" s="150"/>
      <c r="AI837" s="150"/>
      <c r="AJ837" s="150"/>
      <c r="AK837" s="150"/>
      <c r="AL837" s="150"/>
      <c r="AM837" s="150"/>
      <c r="AN837" s="150"/>
      <c r="AO837" s="150"/>
      <c r="AP837" s="150"/>
      <c r="AQ837" s="150"/>
      <c r="AR837" s="150"/>
      <c r="AS837" s="150"/>
      <c r="AT837" s="150"/>
      <c r="AU837" s="150"/>
      <c r="AV837" s="150"/>
      <c r="BA837" s="150"/>
      <c r="BB837" s="151"/>
      <c r="BC837" s="151"/>
      <c r="BD837" s="152"/>
    </row>
    <row r="838" spans="5:56" ht="15" customHeight="1" x14ac:dyDescent="0.2">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c r="AA838" s="150"/>
      <c r="AB838" s="150"/>
      <c r="AC838" s="150"/>
      <c r="AD838" s="150"/>
      <c r="AE838" s="150"/>
      <c r="AF838" s="150"/>
      <c r="AG838" s="150"/>
      <c r="AH838" s="150"/>
      <c r="AI838" s="150"/>
      <c r="AJ838" s="150"/>
      <c r="AK838" s="150"/>
      <c r="AL838" s="150"/>
      <c r="AM838" s="150"/>
      <c r="AN838" s="150"/>
      <c r="AO838" s="150"/>
      <c r="AP838" s="150"/>
      <c r="AQ838" s="150"/>
      <c r="AR838" s="150"/>
      <c r="AS838" s="150"/>
      <c r="AT838" s="150"/>
      <c r="AU838" s="150"/>
      <c r="AV838" s="150"/>
      <c r="BA838" s="150"/>
      <c r="BB838" s="151"/>
      <c r="BC838" s="151"/>
      <c r="BD838" s="152"/>
    </row>
    <row r="839" spans="5:56" ht="15" customHeight="1" x14ac:dyDescent="0.2">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c r="AA839" s="150"/>
      <c r="AB839" s="150"/>
      <c r="AC839" s="150"/>
      <c r="AD839" s="150"/>
      <c r="AE839" s="150"/>
      <c r="AF839" s="150"/>
      <c r="AG839" s="150"/>
      <c r="AH839" s="150"/>
      <c r="AI839" s="150"/>
      <c r="AJ839" s="150"/>
      <c r="AK839" s="150"/>
      <c r="AL839" s="150"/>
      <c r="AM839" s="150"/>
      <c r="AN839" s="150"/>
      <c r="AO839" s="150"/>
      <c r="AP839" s="150"/>
      <c r="AQ839" s="150"/>
      <c r="AR839" s="150"/>
      <c r="AS839" s="150"/>
      <c r="AT839" s="150"/>
      <c r="AU839" s="150"/>
      <c r="AV839" s="150"/>
      <c r="BA839" s="150"/>
      <c r="BB839" s="151"/>
      <c r="BC839" s="151"/>
      <c r="BD839" s="152"/>
    </row>
    <row r="840" spans="5:56" ht="15" customHeight="1" x14ac:dyDescent="0.2">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c r="AA840" s="150"/>
      <c r="AB840" s="150"/>
      <c r="AC840" s="150"/>
      <c r="AD840" s="150"/>
      <c r="AE840" s="150"/>
      <c r="AF840" s="150"/>
      <c r="AG840" s="150"/>
      <c r="AH840" s="150"/>
      <c r="AI840" s="150"/>
      <c r="AJ840" s="150"/>
      <c r="AK840" s="150"/>
      <c r="AL840" s="150"/>
      <c r="AM840" s="150"/>
      <c r="AN840" s="150"/>
      <c r="AO840" s="150"/>
      <c r="AP840" s="150"/>
      <c r="AQ840" s="150"/>
      <c r="AR840" s="150"/>
      <c r="AS840" s="150"/>
      <c r="AT840" s="150"/>
      <c r="AU840" s="150"/>
      <c r="AV840" s="150"/>
      <c r="BA840" s="150"/>
      <c r="BB840" s="151"/>
      <c r="BC840" s="151"/>
      <c r="BD840" s="152"/>
    </row>
    <row r="841" spans="5:56" ht="15" customHeight="1" x14ac:dyDescent="0.2">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c r="AA841" s="150"/>
      <c r="AB841" s="150"/>
      <c r="AC841" s="150"/>
      <c r="AD841" s="150"/>
      <c r="AE841" s="150"/>
      <c r="AF841" s="150"/>
      <c r="AG841" s="150"/>
      <c r="AH841" s="150"/>
      <c r="AI841" s="150"/>
      <c r="AJ841" s="150"/>
      <c r="AK841" s="150"/>
      <c r="AL841" s="150"/>
      <c r="AM841" s="150"/>
      <c r="AN841" s="150"/>
      <c r="AO841" s="150"/>
      <c r="AP841" s="150"/>
      <c r="AQ841" s="150"/>
      <c r="AR841" s="150"/>
      <c r="AS841" s="150"/>
      <c r="AT841" s="150"/>
      <c r="AU841" s="150"/>
      <c r="AV841" s="150"/>
      <c r="BA841" s="150"/>
      <c r="BB841" s="151"/>
      <c r="BC841" s="151"/>
      <c r="BD841" s="152"/>
    </row>
    <row r="842" spans="5:56" ht="15" customHeight="1" x14ac:dyDescent="0.2">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c r="AA842" s="150"/>
      <c r="AB842" s="150"/>
      <c r="AC842" s="150"/>
      <c r="AD842" s="150"/>
      <c r="AE842" s="150"/>
      <c r="AF842" s="150"/>
      <c r="AG842" s="150"/>
      <c r="AH842" s="150"/>
      <c r="AI842" s="150"/>
      <c r="AJ842" s="150"/>
      <c r="AK842" s="150"/>
      <c r="AL842" s="150"/>
      <c r="AM842" s="150"/>
      <c r="AN842" s="150"/>
      <c r="AO842" s="150"/>
      <c r="AP842" s="150"/>
      <c r="AQ842" s="150"/>
      <c r="AR842" s="150"/>
      <c r="AS842" s="150"/>
      <c r="AT842" s="150"/>
      <c r="AU842" s="150"/>
      <c r="AV842" s="150"/>
      <c r="BA842" s="150"/>
      <c r="BB842" s="151"/>
      <c r="BC842" s="151"/>
      <c r="BD842" s="152"/>
    </row>
    <row r="843" spans="5:56" ht="15" customHeight="1" x14ac:dyDescent="0.2">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c r="AA843" s="150"/>
      <c r="AB843" s="150"/>
      <c r="AC843" s="150"/>
      <c r="AD843" s="150"/>
      <c r="AE843" s="150"/>
      <c r="AF843" s="150"/>
      <c r="AG843" s="150"/>
      <c r="AH843" s="150"/>
      <c r="AI843" s="150"/>
      <c r="AJ843" s="150"/>
      <c r="AK843" s="150"/>
      <c r="AL843" s="150"/>
      <c r="AM843" s="150"/>
      <c r="AN843" s="150"/>
      <c r="AO843" s="150"/>
      <c r="AP843" s="150"/>
      <c r="AQ843" s="150"/>
      <c r="AR843" s="150"/>
      <c r="AS843" s="150"/>
      <c r="AT843" s="150"/>
      <c r="AU843" s="150"/>
      <c r="AV843" s="150"/>
      <c r="BA843" s="150"/>
      <c r="BB843" s="151"/>
      <c r="BC843" s="151"/>
      <c r="BD843" s="152"/>
    </row>
    <row r="844" spans="5:56" ht="15" customHeight="1" x14ac:dyDescent="0.2">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c r="AA844" s="150"/>
      <c r="AB844" s="150"/>
      <c r="AC844" s="150"/>
      <c r="AD844" s="150"/>
      <c r="AE844" s="150"/>
      <c r="AF844" s="150"/>
      <c r="AG844" s="150"/>
      <c r="AH844" s="150"/>
      <c r="AI844" s="150"/>
      <c r="AJ844" s="150"/>
      <c r="AK844" s="150"/>
      <c r="AL844" s="150"/>
      <c r="AM844" s="150"/>
      <c r="AN844" s="150"/>
      <c r="AO844" s="150"/>
      <c r="AP844" s="150"/>
      <c r="AQ844" s="150"/>
      <c r="AR844" s="150"/>
      <c r="AS844" s="150"/>
      <c r="AT844" s="150"/>
      <c r="AU844" s="150"/>
      <c r="AV844" s="150"/>
      <c r="BA844" s="150"/>
      <c r="BB844" s="151"/>
      <c r="BC844" s="151"/>
      <c r="BD844" s="152"/>
    </row>
    <row r="845" spans="5:56" ht="15" customHeight="1" x14ac:dyDescent="0.2">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c r="AA845" s="150"/>
      <c r="AB845" s="150"/>
      <c r="AC845" s="150"/>
      <c r="AD845" s="150"/>
      <c r="AE845" s="150"/>
      <c r="AF845" s="150"/>
      <c r="AG845" s="150"/>
      <c r="AH845" s="150"/>
      <c r="AI845" s="150"/>
      <c r="AJ845" s="150"/>
      <c r="AK845" s="150"/>
      <c r="AL845" s="150"/>
      <c r="AM845" s="150"/>
      <c r="AN845" s="150"/>
      <c r="AO845" s="150"/>
      <c r="AP845" s="150"/>
      <c r="AQ845" s="150"/>
      <c r="AR845" s="150"/>
      <c r="AS845" s="150"/>
      <c r="AT845" s="150"/>
      <c r="AU845" s="150"/>
      <c r="AV845" s="150"/>
      <c r="BA845" s="150"/>
      <c r="BB845" s="151"/>
      <c r="BC845" s="151"/>
      <c r="BD845" s="152"/>
    </row>
    <row r="846" spans="5:56" ht="15" customHeight="1" x14ac:dyDescent="0.2">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c r="AA846" s="150"/>
      <c r="AB846" s="150"/>
      <c r="AC846" s="150"/>
      <c r="AD846" s="150"/>
      <c r="AE846" s="150"/>
      <c r="AF846" s="150"/>
      <c r="AG846" s="150"/>
      <c r="AH846" s="150"/>
      <c r="AI846" s="150"/>
      <c r="AJ846" s="150"/>
      <c r="AK846" s="150"/>
      <c r="AL846" s="150"/>
      <c r="AM846" s="150"/>
      <c r="AN846" s="150"/>
      <c r="AO846" s="150"/>
      <c r="AP846" s="150"/>
      <c r="AQ846" s="150"/>
      <c r="AR846" s="150"/>
      <c r="AS846" s="150"/>
      <c r="AT846" s="150"/>
      <c r="AU846" s="150"/>
      <c r="AV846" s="150"/>
      <c r="BA846" s="150"/>
      <c r="BB846" s="151"/>
      <c r="BC846" s="151"/>
      <c r="BD846" s="152"/>
    </row>
    <row r="847" spans="5:56" ht="15" customHeight="1" x14ac:dyDescent="0.2">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c r="AA847" s="150"/>
      <c r="AB847" s="150"/>
      <c r="AC847" s="150"/>
      <c r="AD847" s="150"/>
      <c r="AE847" s="150"/>
      <c r="AF847" s="150"/>
      <c r="AG847" s="150"/>
      <c r="AH847" s="150"/>
      <c r="AI847" s="150"/>
      <c r="AJ847" s="150"/>
      <c r="AK847" s="150"/>
      <c r="AL847" s="150"/>
      <c r="AM847" s="150"/>
      <c r="AN847" s="150"/>
      <c r="AO847" s="150"/>
      <c r="AP847" s="150"/>
      <c r="AQ847" s="150"/>
      <c r="AR847" s="150"/>
      <c r="AS847" s="150"/>
      <c r="AT847" s="150"/>
      <c r="AU847" s="150"/>
      <c r="AV847" s="150"/>
      <c r="BA847" s="150"/>
      <c r="BB847" s="151"/>
      <c r="BC847" s="151"/>
      <c r="BD847" s="152"/>
    </row>
    <row r="848" spans="5:56" ht="15" customHeight="1" x14ac:dyDescent="0.2">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c r="AA848" s="150"/>
      <c r="AB848" s="150"/>
      <c r="AC848" s="150"/>
      <c r="AD848" s="150"/>
      <c r="AE848" s="150"/>
      <c r="AF848" s="150"/>
      <c r="AG848" s="150"/>
      <c r="AH848" s="150"/>
      <c r="AI848" s="150"/>
      <c r="AJ848" s="150"/>
      <c r="AK848" s="150"/>
      <c r="AL848" s="150"/>
      <c r="AM848" s="150"/>
      <c r="AN848" s="150"/>
      <c r="AO848" s="150"/>
      <c r="AP848" s="150"/>
      <c r="AQ848" s="150"/>
      <c r="AR848" s="150"/>
      <c r="AS848" s="150"/>
      <c r="AT848" s="150"/>
      <c r="AU848" s="150"/>
      <c r="AV848" s="150"/>
      <c r="BA848" s="150"/>
      <c r="BB848" s="151"/>
      <c r="BC848" s="151"/>
      <c r="BD848" s="152"/>
    </row>
    <row r="849" spans="5:56" ht="15" customHeight="1" x14ac:dyDescent="0.2">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c r="AA849" s="150"/>
      <c r="AB849" s="150"/>
      <c r="AC849" s="150"/>
      <c r="AD849" s="150"/>
      <c r="AE849" s="150"/>
      <c r="AF849" s="150"/>
      <c r="AG849" s="150"/>
      <c r="AH849" s="150"/>
      <c r="AI849" s="150"/>
      <c r="AJ849" s="150"/>
      <c r="AK849" s="150"/>
      <c r="AL849" s="150"/>
      <c r="AM849" s="150"/>
      <c r="AN849" s="150"/>
      <c r="AO849" s="150"/>
      <c r="AP849" s="150"/>
      <c r="AQ849" s="150"/>
      <c r="AR849" s="150"/>
      <c r="AS849" s="150"/>
      <c r="AT849" s="150"/>
      <c r="AU849" s="150"/>
      <c r="AV849" s="150"/>
      <c r="BA849" s="150"/>
      <c r="BB849" s="151"/>
      <c r="BC849" s="151"/>
      <c r="BD849" s="152"/>
    </row>
    <row r="850" spans="5:56" ht="15" customHeight="1" x14ac:dyDescent="0.2">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c r="AA850" s="150"/>
      <c r="AB850" s="150"/>
      <c r="AC850" s="150"/>
      <c r="AD850" s="150"/>
      <c r="AE850" s="150"/>
      <c r="AF850" s="150"/>
      <c r="AG850" s="150"/>
      <c r="AH850" s="150"/>
      <c r="AI850" s="150"/>
      <c r="AJ850" s="150"/>
      <c r="AK850" s="150"/>
      <c r="AL850" s="150"/>
      <c r="AM850" s="150"/>
      <c r="AN850" s="150"/>
      <c r="AO850" s="150"/>
      <c r="AP850" s="150"/>
      <c r="AQ850" s="150"/>
      <c r="AR850" s="150"/>
      <c r="AS850" s="150"/>
      <c r="AT850" s="150"/>
      <c r="AU850" s="150"/>
      <c r="AV850" s="150"/>
      <c r="BA850" s="150"/>
      <c r="BB850" s="151"/>
      <c r="BC850" s="151"/>
      <c r="BD850" s="152"/>
    </row>
    <row r="851" spans="5:56" ht="15" customHeight="1" x14ac:dyDescent="0.2">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c r="AA851" s="150"/>
      <c r="AB851" s="150"/>
      <c r="AC851" s="150"/>
      <c r="AD851" s="150"/>
      <c r="AE851" s="150"/>
      <c r="AF851" s="150"/>
      <c r="AG851" s="150"/>
      <c r="AH851" s="150"/>
      <c r="AI851" s="150"/>
      <c r="AJ851" s="150"/>
      <c r="AK851" s="150"/>
      <c r="AL851" s="150"/>
      <c r="AM851" s="150"/>
      <c r="AN851" s="150"/>
      <c r="AO851" s="150"/>
      <c r="AP851" s="150"/>
      <c r="AQ851" s="150"/>
      <c r="AR851" s="150"/>
      <c r="AS851" s="150"/>
      <c r="AT851" s="150"/>
      <c r="AU851" s="150"/>
      <c r="AV851" s="150"/>
      <c r="BA851" s="150"/>
      <c r="BB851" s="151"/>
      <c r="BC851" s="151"/>
      <c r="BD851" s="152"/>
    </row>
    <row r="852" spans="5:56" ht="15" customHeight="1" x14ac:dyDescent="0.2">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c r="AA852" s="150"/>
      <c r="AB852" s="150"/>
      <c r="AC852" s="150"/>
      <c r="AD852" s="150"/>
      <c r="AE852" s="150"/>
      <c r="AF852" s="150"/>
      <c r="AG852" s="150"/>
      <c r="AH852" s="150"/>
      <c r="AI852" s="150"/>
      <c r="AJ852" s="150"/>
      <c r="AK852" s="150"/>
      <c r="AL852" s="150"/>
      <c r="AM852" s="150"/>
      <c r="AN852" s="150"/>
      <c r="AO852" s="150"/>
      <c r="AP852" s="150"/>
      <c r="AQ852" s="150"/>
      <c r="AR852" s="150"/>
      <c r="AS852" s="150"/>
      <c r="AT852" s="150"/>
      <c r="AU852" s="150"/>
      <c r="AV852" s="150"/>
      <c r="BA852" s="150"/>
      <c r="BB852" s="151"/>
      <c r="BC852" s="151"/>
      <c r="BD852" s="152"/>
    </row>
    <row r="853" spans="5:56" ht="15" customHeight="1" x14ac:dyDescent="0.2">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c r="AA853" s="150"/>
      <c r="AB853" s="150"/>
      <c r="AC853" s="150"/>
      <c r="AD853" s="150"/>
      <c r="AE853" s="150"/>
      <c r="AF853" s="150"/>
      <c r="AG853" s="150"/>
      <c r="AH853" s="150"/>
      <c r="AI853" s="150"/>
      <c r="AJ853" s="150"/>
      <c r="AK853" s="150"/>
      <c r="AL853" s="150"/>
      <c r="AM853" s="150"/>
      <c r="AN853" s="150"/>
      <c r="AO853" s="150"/>
      <c r="AP853" s="150"/>
      <c r="AQ853" s="150"/>
      <c r="AR853" s="150"/>
      <c r="AS853" s="150"/>
      <c r="AT853" s="150"/>
      <c r="AU853" s="150"/>
      <c r="AV853" s="150"/>
      <c r="BA853" s="150"/>
      <c r="BB853" s="151"/>
      <c r="BC853" s="151"/>
      <c r="BD853" s="152"/>
    </row>
    <row r="854" spans="5:56" ht="15" customHeight="1" x14ac:dyDescent="0.2">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c r="AA854" s="150"/>
      <c r="AB854" s="150"/>
      <c r="AC854" s="150"/>
      <c r="AD854" s="150"/>
      <c r="AE854" s="150"/>
      <c r="AF854" s="150"/>
      <c r="AG854" s="150"/>
      <c r="AH854" s="150"/>
      <c r="AI854" s="150"/>
      <c r="AJ854" s="150"/>
      <c r="AK854" s="150"/>
      <c r="AL854" s="150"/>
      <c r="AM854" s="150"/>
      <c r="AN854" s="150"/>
      <c r="AO854" s="150"/>
      <c r="AP854" s="150"/>
      <c r="AQ854" s="150"/>
      <c r="AR854" s="150"/>
      <c r="AS854" s="150"/>
      <c r="AT854" s="150"/>
      <c r="AU854" s="150"/>
      <c r="AV854" s="150"/>
      <c r="BA854" s="150"/>
      <c r="BB854" s="151"/>
      <c r="BC854" s="151"/>
      <c r="BD854" s="152"/>
    </row>
    <row r="855" spans="5:56" ht="15" customHeight="1" x14ac:dyDescent="0.2">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c r="AA855" s="150"/>
      <c r="AB855" s="150"/>
      <c r="AC855" s="150"/>
      <c r="AD855" s="150"/>
      <c r="AE855" s="150"/>
      <c r="AF855" s="150"/>
      <c r="AG855" s="150"/>
      <c r="AH855" s="150"/>
      <c r="AI855" s="150"/>
      <c r="AJ855" s="150"/>
      <c r="AK855" s="150"/>
      <c r="AL855" s="150"/>
      <c r="AM855" s="150"/>
      <c r="AN855" s="150"/>
      <c r="AO855" s="150"/>
      <c r="AP855" s="150"/>
      <c r="AQ855" s="150"/>
      <c r="AR855" s="150"/>
      <c r="AS855" s="150"/>
      <c r="AT855" s="150"/>
      <c r="AU855" s="150"/>
      <c r="AV855" s="150"/>
      <c r="BA855" s="150"/>
      <c r="BB855" s="151"/>
      <c r="BC855" s="151"/>
      <c r="BD855" s="152"/>
    </row>
    <row r="856" spans="5:56" ht="15" customHeight="1" x14ac:dyDescent="0.2">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c r="AA856" s="150"/>
      <c r="AB856" s="150"/>
      <c r="AC856" s="150"/>
      <c r="AD856" s="150"/>
      <c r="AE856" s="150"/>
      <c r="AF856" s="150"/>
      <c r="AG856" s="150"/>
      <c r="AH856" s="150"/>
      <c r="AI856" s="150"/>
      <c r="AJ856" s="150"/>
      <c r="AK856" s="150"/>
      <c r="AL856" s="150"/>
      <c r="AM856" s="150"/>
      <c r="AN856" s="150"/>
      <c r="AO856" s="150"/>
      <c r="AP856" s="150"/>
      <c r="AQ856" s="150"/>
      <c r="AR856" s="150"/>
      <c r="AS856" s="150"/>
      <c r="AT856" s="150"/>
      <c r="AU856" s="150"/>
      <c r="AV856" s="150"/>
      <c r="BA856" s="150"/>
      <c r="BB856" s="151"/>
      <c r="BC856" s="151"/>
      <c r="BD856" s="152"/>
    </row>
    <row r="857" spans="5:56" ht="15" customHeight="1" x14ac:dyDescent="0.2">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c r="AA857" s="150"/>
      <c r="AB857" s="150"/>
      <c r="AC857" s="150"/>
      <c r="AD857" s="150"/>
      <c r="AE857" s="150"/>
      <c r="AF857" s="150"/>
      <c r="AG857" s="150"/>
      <c r="AH857" s="150"/>
      <c r="AI857" s="150"/>
      <c r="AJ857" s="150"/>
      <c r="AK857" s="150"/>
      <c r="AL857" s="150"/>
      <c r="AM857" s="150"/>
      <c r="AN857" s="150"/>
      <c r="AO857" s="150"/>
      <c r="AP857" s="150"/>
      <c r="AQ857" s="150"/>
      <c r="AR857" s="150"/>
      <c r="AS857" s="150"/>
      <c r="AT857" s="150"/>
      <c r="AU857" s="150"/>
      <c r="AV857" s="150"/>
      <c r="BA857" s="150"/>
      <c r="BB857" s="151"/>
      <c r="BC857" s="151"/>
      <c r="BD857" s="152"/>
    </row>
    <row r="858" spans="5:56" ht="15" customHeight="1" x14ac:dyDescent="0.2">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c r="AA858" s="150"/>
      <c r="AB858" s="150"/>
      <c r="AC858" s="150"/>
      <c r="AD858" s="150"/>
      <c r="AE858" s="150"/>
      <c r="AF858" s="150"/>
      <c r="AG858" s="150"/>
      <c r="AH858" s="150"/>
      <c r="AI858" s="150"/>
      <c r="AJ858" s="150"/>
      <c r="AK858" s="150"/>
      <c r="AL858" s="150"/>
      <c r="AM858" s="150"/>
      <c r="AN858" s="150"/>
      <c r="AO858" s="150"/>
      <c r="AP858" s="150"/>
      <c r="AQ858" s="150"/>
      <c r="AR858" s="150"/>
      <c r="AS858" s="150"/>
      <c r="AT858" s="150"/>
      <c r="AU858" s="150"/>
      <c r="AV858" s="150"/>
      <c r="BA858" s="150"/>
      <c r="BB858" s="151"/>
      <c r="BC858" s="151"/>
      <c r="BD858" s="152"/>
    </row>
    <row r="859" spans="5:56" ht="15" customHeight="1" x14ac:dyDescent="0.2">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c r="AA859" s="150"/>
      <c r="AB859" s="150"/>
      <c r="AC859" s="150"/>
      <c r="AD859" s="150"/>
      <c r="AE859" s="150"/>
      <c r="AF859" s="150"/>
      <c r="AG859" s="150"/>
      <c r="AH859" s="150"/>
      <c r="AI859" s="150"/>
      <c r="AJ859" s="150"/>
      <c r="AK859" s="150"/>
      <c r="AL859" s="150"/>
      <c r="AM859" s="150"/>
      <c r="AN859" s="150"/>
      <c r="AO859" s="150"/>
      <c r="AP859" s="150"/>
      <c r="AQ859" s="150"/>
      <c r="AR859" s="150"/>
      <c r="AS859" s="150"/>
      <c r="AT859" s="150"/>
      <c r="AU859" s="150"/>
      <c r="AV859" s="150"/>
      <c r="BA859" s="150"/>
      <c r="BB859" s="151"/>
      <c r="BC859" s="151"/>
      <c r="BD859" s="152"/>
    </row>
    <row r="860" spans="5:56" ht="15" customHeight="1" x14ac:dyDescent="0.2">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c r="AA860" s="150"/>
      <c r="AB860" s="150"/>
      <c r="AC860" s="150"/>
      <c r="AD860" s="150"/>
      <c r="AE860" s="150"/>
      <c r="AF860" s="150"/>
      <c r="AG860" s="150"/>
      <c r="AH860" s="150"/>
      <c r="AI860" s="150"/>
      <c r="AJ860" s="150"/>
      <c r="AK860" s="150"/>
      <c r="AL860" s="150"/>
      <c r="AM860" s="150"/>
      <c r="AN860" s="150"/>
      <c r="AO860" s="150"/>
      <c r="AP860" s="150"/>
      <c r="AQ860" s="150"/>
      <c r="AR860" s="150"/>
      <c r="AS860" s="150"/>
      <c r="AT860" s="150"/>
      <c r="AU860" s="150"/>
      <c r="AV860" s="150"/>
      <c r="BA860" s="150"/>
      <c r="BB860" s="151"/>
      <c r="BC860" s="151"/>
      <c r="BD860" s="152"/>
    </row>
    <row r="861" spans="5:56" ht="15" customHeight="1" x14ac:dyDescent="0.2">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c r="AA861" s="150"/>
      <c r="AB861" s="150"/>
      <c r="AC861" s="150"/>
      <c r="AD861" s="150"/>
      <c r="AE861" s="150"/>
      <c r="AF861" s="150"/>
      <c r="AG861" s="150"/>
      <c r="AH861" s="150"/>
      <c r="AI861" s="150"/>
      <c r="AJ861" s="150"/>
      <c r="AK861" s="150"/>
      <c r="AL861" s="150"/>
      <c r="AM861" s="150"/>
      <c r="AN861" s="150"/>
      <c r="AO861" s="150"/>
      <c r="AP861" s="150"/>
      <c r="AQ861" s="150"/>
      <c r="AR861" s="150"/>
      <c r="AS861" s="150"/>
      <c r="AT861" s="150"/>
      <c r="AU861" s="150"/>
      <c r="AV861" s="150"/>
      <c r="BA861" s="150"/>
      <c r="BB861" s="151"/>
      <c r="BC861" s="151"/>
      <c r="BD861" s="152"/>
    </row>
    <row r="862" spans="5:56" ht="15" customHeight="1" x14ac:dyDescent="0.2">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c r="AA862" s="150"/>
      <c r="AB862" s="150"/>
      <c r="AC862" s="150"/>
      <c r="AD862" s="150"/>
      <c r="AE862" s="150"/>
      <c r="AF862" s="150"/>
      <c r="AG862" s="150"/>
      <c r="AH862" s="150"/>
      <c r="AI862" s="150"/>
      <c r="AJ862" s="150"/>
      <c r="AK862" s="150"/>
      <c r="AL862" s="150"/>
      <c r="AM862" s="150"/>
      <c r="AN862" s="150"/>
      <c r="AO862" s="150"/>
      <c r="AP862" s="150"/>
      <c r="AQ862" s="150"/>
      <c r="AR862" s="150"/>
      <c r="AS862" s="150"/>
      <c r="AT862" s="150"/>
      <c r="AU862" s="150"/>
      <c r="AV862" s="150"/>
      <c r="BA862" s="150"/>
      <c r="BB862" s="151"/>
      <c r="BC862" s="151"/>
      <c r="BD862" s="152"/>
    </row>
    <row r="863" spans="5:56" ht="15" customHeight="1" x14ac:dyDescent="0.2">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c r="AA863" s="150"/>
      <c r="AB863" s="150"/>
      <c r="AC863" s="150"/>
      <c r="AD863" s="150"/>
      <c r="AE863" s="150"/>
      <c r="AF863" s="150"/>
      <c r="AG863" s="150"/>
      <c r="AH863" s="150"/>
      <c r="AI863" s="150"/>
      <c r="AJ863" s="150"/>
      <c r="AK863" s="150"/>
      <c r="AL863" s="150"/>
      <c r="AM863" s="150"/>
      <c r="AN863" s="150"/>
      <c r="AO863" s="150"/>
      <c r="AP863" s="150"/>
      <c r="AQ863" s="150"/>
      <c r="AR863" s="150"/>
      <c r="AS863" s="150"/>
      <c r="AT863" s="150"/>
      <c r="AU863" s="150"/>
      <c r="AV863" s="150"/>
      <c r="BA863" s="150"/>
      <c r="BB863" s="151"/>
      <c r="BC863" s="151"/>
      <c r="BD863" s="152"/>
    </row>
    <row r="864" spans="5:56" ht="15" customHeight="1" x14ac:dyDescent="0.2">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c r="AA864" s="150"/>
      <c r="AB864" s="150"/>
      <c r="AC864" s="150"/>
      <c r="AD864" s="150"/>
      <c r="AE864" s="150"/>
      <c r="AF864" s="150"/>
      <c r="AG864" s="150"/>
      <c r="AH864" s="150"/>
      <c r="AI864" s="150"/>
      <c r="AJ864" s="150"/>
      <c r="AK864" s="150"/>
      <c r="AL864" s="150"/>
      <c r="AM864" s="150"/>
      <c r="AN864" s="150"/>
      <c r="AO864" s="150"/>
      <c r="AP864" s="150"/>
      <c r="AQ864" s="150"/>
      <c r="AR864" s="150"/>
      <c r="AS864" s="150"/>
      <c r="AT864" s="150"/>
      <c r="AU864" s="150"/>
      <c r="AV864" s="150"/>
      <c r="BA864" s="150"/>
      <c r="BB864" s="151"/>
      <c r="BC864" s="151"/>
      <c r="BD864" s="152"/>
    </row>
    <row r="865" spans="5:56" ht="15" customHeight="1" x14ac:dyDescent="0.2">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c r="AA865" s="150"/>
      <c r="AB865" s="150"/>
      <c r="AC865" s="150"/>
      <c r="AD865" s="150"/>
      <c r="AE865" s="150"/>
      <c r="AF865" s="150"/>
      <c r="AG865" s="150"/>
      <c r="AH865" s="150"/>
      <c r="AI865" s="150"/>
      <c r="AJ865" s="150"/>
      <c r="AK865" s="150"/>
      <c r="AL865" s="150"/>
      <c r="AM865" s="150"/>
      <c r="AN865" s="150"/>
      <c r="AO865" s="150"/>
      <c r="AP865" s="150"/>
      <c r="AQ865" s="150"/>
      <c r="AR865" s="150"/>
      <c r="AS865" s="150"/>
      <c r="AT865" s="150"/>
      <c r="AU865" s="150"/>
      <c r="AV865" s="150"/>
      <c r="BA865" s="150"/>
      <c r="BB865" s="151"/>
      <c r="BC865" s="151"/>
      <c r="BD865" s="152"/>
    </row>
    <row r="866" spans="5:56" ht="15" customHeight="1" x14ac:dyDescent="0.2">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c r="AA866" s="150"/>
      <c r="AB866" s="150"/>
      <c r="AC866" s="150"/>
      <c r="AD866" s="150"/>
      <c r="AE866" s="150"/>
      <c r="AF866" s="150"/>
      <c r="AG866" s="150"/>
      <c r="AH866" s="150"/>
      <c r="AI866" s="150"/>
      <c r="AJ866" s="150"/>
      <c r="AK866" s="150"/>
      <c r="AL866" s="150"/>
      <c r="AM866" s="150"/>
      <c r="AN866" s="150"/>
      <c r="AO866" s="150"/>
      <c r="AP866" s="150"/>
      <c r="AQ866" s="150"/>
      <c r="AR866" s="150"/>
      <c r="AS866" s="150"/>
      <c r="AT866" s="150"/>
      <c r="AU866" s="150"/>
      <c r="AV866" s="150"/>
      <c r="BA866" s="150"/>
      <c r="BB866" s="151"/>
      <c r="BC866" s="151"/>
      <c r="BD866" s="152"/>
    </row>
    <row r="867" spans="5:56" ht="15" customHeight="1" x14ac:dyDescent="0.2">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c r="AA867" s="150"/>
      <c r="AB867" s="150"/>
      <c r="AC867" s="150"/>
      <c r="AD867" s="150"/>
      <c r="AE867" s="150"/>
      <c r="AF867" s="150"/>
      <c r="AG867" s="150"/>
      <c r="AH867" s="150"/>
      <c r="AI867" s="150"/>
      <c r="AJ867" s="150"/>
      <c r="AK867" s="150"/>
      <c r="AL867" s="150"/>
      <c r="AM867" s="150"/>
      <c r="AN867" s="150"/>
      <c r="AO867" s="150"/>
      <c r="AP867" s="150"/>
      <c r="AQ867" s="150"/>
      <c r="AR867" s="150"/>
      <c r="AS867" s="150"/>
      <c r="AT867" s="150"/>
      <c r="AU867" s="150"/>
      <c r="AV867" s="150"/>
      <c r="BA867" s="150"/>
      <c r="BB867" s="151"/>
      <c r="BC867" s="151"/>
      <c r="BD867" s="152"/>
    </row>
    <row r="868" spans="5:56" ht="15" customHeight="1" x14ac:dyDescent="0.2">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c r="AA868" s="150"/>
      <c r="AB868" s="150"/>
      <c r="AC868" s="150"/>
      <c r="AD868" s="150"/>
      <c r="AE868" s="150"/>
      <c r="AF868" s="150"/>
      <c r="AG868" s="150"/>
      <c r="AH868" s="150"/>
      <c r="AI868" s="150"/>
      <c r="AJ868" s="150"/>
      <c r="AK868" s="150"/>
      <c r="AL868" s="150"/>
      <c r="AM868" s="150"/>
      <c r="AN868" s="150"/>
      <c r="AO868" s="150"/>
      <c r="AP868" s="150"/>
      <c r="AQ868" s="150"/>
      <c r="AR868" s="150"/>
      <c r="AS868" s="150"/>
      <c r="AT868" s="150"/>
      <c r="AU868" s="150"/>
      <c r="AV868" s="150"/>
      <c r="BA868" s="150"/>
      <c r="BB868" s="151"/>
      <c r="BC868" s="151"/>
      <c r="BD868" s="152"/>
    </row>
    <row r="869" spans="5:56" ht="15" customHeight="1" x14ac:dyDescent="0.2">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c r="AA869" s="150"/>
      <c r="AB869" s="150"/>
      <c r="AC869" s="150"/>
      <c r="AD869" s="150"/>
      <c r="AE869" s="150"/>
      <c r="AF869" s="150"/>
      <c r="AG869" s="150"/>
      <c r="AH869" s="150"/>
      <c r="AI869" s="150"/>
      <c r="AJ869" s="150"/>
      <c r="AK869" s="150"/>
      <c r="AL869" s="150"/>
      <c r="AM869" s="150"/>
      <c r="AN869" s="150"/>
      <c r="AO869" s="150"/>
      <c r="AP869" s="150"/>
      <c r="AQ869" s="150"/>
      <c r="AR869" s="150"/>
      <c r="AS869" s="150"/>
      <c r="AT869" s="150"/>
      <c r="AU869" s="150"/>
      <c r="AV869" s="150"/>
      <c r="BA869" s="150"/>
      <c r="BB869" s="151"/>
      <c r="BC869" s="151"/>
      <c r="BD869" s="152"/>
    </row>
    <row r="870" spans="5:56" ht="15" customHeight="1" x14ac:dyDescent="0.2">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c r="AA870" s="150"/>
      <c r="AB870" s="150"/>
      <c r="AC870" s="150"/>
      <c r="AD870" s="150"/>
      <c r="AE870" s="150"/>
      <c r="AF870" s="150"/>
      <c r="AG870" s="150"/>
      <c r="AH870" s="150"/>
      <c r="AI870" s="150"/>
      <c r="AJ870" s="150"/>
      <c r="AK870" s="150"/>
      <c r="AL870" s="150"/>
      <c r="AM870" s="150"/>
      <c r="AN870" s="150"/>
      <c r="AO870" s="150"/>
      <c r="AP870" s="150"/>
      <c r="AQ870" s="150"/>
      <c r="AR870" s="150"/>
      <c r="AS870" s="150"/>
      <c r="AT870" s="150"/>
      <c r="AU870" s="150"/>
      <c r="AV870" s="150"/>
      <c r="BA870" s="150"/>
      <c r="BB870" s="151"/>
      <c r="BC870" s="151"/>
      <c r="BD870" s="152"/>
    </row>
    <row r="871" spans="5:56" ht="15" customHeight="1" x14ac:dyDescent="0.2">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c r="AA871" s="150"/>
      <c r="AB871" s="150"/>
      <c r="AC871" s="150"/>
      <c r="AD871" s="150"/>
      <c r="AE871" s="150"/>
      <c r="AF871" s="150"/>
      <c r="AG871" s="150"/>
      <c r="AH871" s="150"/>
      <c r="AI871" s="150"/>
      <c r="AJ871" s="150"/>
      <c r="AK871" s="150"/>
      <c r="AL871" s="150"/>
      <c r="AM871" s="150"/>
      <c r="AN871" s="150"/>
      <c r="AO871" s="150"/>
      <c r="AP871" s="150"/>
      <c r="AQ871" s="150"/>
      <c r="AR871" s="150"/>
      <c r="AS871" s="150"/>
      <c r="AT871" s="150"/>
      <c r="AU871" s="150"/>
      <c r="AV871" s="150"/>
      <c r="BA871" s="150"/>
      <c r="BB871" s="151"/>
      <c r="BC871" s="151"/>
      <c r="BD871" s="152"/>
    </row>
    <row r="872" spans="5:56" ht="15" customHeight="1" x14ac:dyDescent="0.2">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c r="AA872" s="150"/>
      <c r="AB872" s="150"/>
      <c r="AC872" s="150"/>
      <c r="AD872" s="150"/>
      <c r="AE872" s="150"/>
      <c r="AF872" s="150"/>
      <c r="AG872" s="150"/>
      <c r="AH872" s="150"/>
      <c r="AI872" s="150"/>
      <c r="AJ872" s="150"/>
      <c r="AK872" s="150"/>
      <c r="AL872" s="150"/>
      <c r="AM872" s="150"/>
      <c r="AN872" s="150"/>
      <c r="AO872" s="150"/>
      <c r="AP872" s="150"/>
      <c r="AQ872" s="150"/>
      <c r="AR872" s="150"/>
      <c r="AS872" s="150"/>
      <c r="AT872" s="150"/>
      <c r="AU872" s="150"/>
      <c r="AV872" s="150"/>
      <c r="BA872" s="150"/>
      <c r="BB872" s="151"/>
      <c r="BC872" s="151"/>
      <c r="BD872" s="152"/>
    </row>
    <row r="873" spans="5:56" ht="15" customHeight="1" x14ac:dyDescent="0.2">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c r="AA873" s="150"/>
      <c r="AB873" s="150"/>
      <c r="AC873" s="150"/>
      <c r="AD873" s="150"/>
      <c r="AE873" s="150"/>
      <c r="AF873" s="150"/>
      <c r="AG873" s="150"/>
      <c r="AH873" s="150"/>
      <c r="AI873" s="150"/>
      <c r="AJ873" s="150"/>
      <c r="AK873" s="150"/>
      <c r="AL873" s="150"/>
      <c r="AM873" s="150"/>
      <c r="AN873" s="150"/>
      <c r="AO873" s="150"/>
      <c r="AP873" s="150"/>
      <c r="AQ873" s="150"/>
      <c r="AR873" s="150"/>
      <c r="AS873" s="150"/>
      <c r="AT873" s="150"/>
      <c r="AU873" s="150"/>
      <c r="AV873" s="150"/>
      <c r="BA873" s="150"/>
      <c r="BB873" s="151"/>
      <c r="BC873" s="151"/>
      <c r="BD873" s="152"/>
    </row>
    <row r="874" spans="5:56" ht="15" customHeight="1" x14ac:dyDescent="0.2">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c r="AA874" s="150"/>
      <c r="AB874" s="150"/>
      <c r="AC874" s="150"/>
      <c r="AD874" s="150"/>
      <c r="AE874" s="150"/>
      <c r="AF874" s="150"/>
      <c r="AG874" s="150"/>
      <c r="AH874" s="150"/>
      <c r="AI874" s="150"/>
      <c r="AJ874" s="150"/>
      <c r="AK874" s="150"/>
      <c r="AL874" s="150"/>
      <c r="AM874" s="150"/>
      <c r="AN874" s="150"/>
      <c r="AO874" s="150"/>
      <c r="AP874" s="150"/>
      <c r="AQ874" s="150"/>
      <c r="AR874" s="150"/>
      <c r="AS874" s="150"/>
      <c r="AT874" s="150"/>
      <c r="AU874" s="150"/>
      <c r="AV874" s="150"/>
      <c r="BA874" s="150"/>
      <c r="BB874" s="151"/>
      <c r="BC874" s="151"/>
      <c r="BD874" s="152"/>
    </row>
    <row r="875" spans="5:56" ht="15" customHeight="1" x14ac:dyDescent="0.2">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c r="AA875" s="150"/>
      <c r="AB875" s="150"/>
      <c r="AC875" s="150"/>
      <c r="AD875" s="150"/>
      <c r="AE875" s="150"/>
      <c r="AF875" s="150"/>
      <c r="AG875" s="150"/>
      <c r="AH875" s="150"/>
      <c r="AI875" s="150"/>
      <c r="AJ875" s="150"/>
      <c r="AK875" s="150"/>
      <c r="AL875" s="150"/>
      <c r="AM875" s="150"/>
      <c r="AN875" s="150"/>
      <c r="AO875" s="150"/>
      <c r="AP875" s="150"/>
      <c r="AQ875" s="150"/>
      <c r="AR875" s="150"/>
      <c r="AS875" s="150"/>
      <c r="AT875" s="150"/>
      <c r="AU875" s="150"/>
      <c r="AV875" s="150"/>
      <c r="BA875" s="150"/>
      <c r="BB875" s="151"/>
      <c r="BC875" s="151"/>
      <c r="BD875" s="152"/>
    </row>
    <row r="876" spans="5:56" ht="15" customHeight="1" x14ac:dyDescent="0.2">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c r="AA876" s="150"/>
      <c r="AB876" s="150"/>
      <c r="AC876" s="150"/>
      <c r="AD876" s="150"/>
      <c r="AE876" s="150"/>
      <c r="AF876" s="150"/>
      <c r="AG876" s="150"/>
      <c r="AH876" s="150"/>
      <c r="AI876" s="150"/>
      <c r="AJ876" s="150"/>
      <c r="AK876" s="150"/>
      <c r="AL876" s="150"/>
      <c r="AM876" s="150"/>
      <c r="AN876" s="150"/>
      <c r="AO876" s="150"/>
      <c r="AP876" s="150"/>
      <c r="AQ876" s="150"/>
      <c r="AR876" s="150"/>
      <c r="AS876" s="150"/>
      <c r="AT876" s="150"/>
      <c r="AU876" s="150"/>
      <c r="AV876" s="150"/>
      <c r="BA876" s="150"/>
      <c r="BB876" s="151"/>
      <c r="BC876" s="151"/>
      <c r="BD876" s="152"/>
    </row>
    <row r="877" spans="5:56" ht="15" customHeight="1" x14ac:dyDescent="0.2">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c r="AA877" s="150"/>
      <c r="AB877" s="150"/>
      <c r="AC877" s="150"/>
      <c r="AD877" s="150"/>
      <c r="AE877" s="150"/>
      <c r="AF877" s="150"/>
      <c r="AG877" s="150"/>
      <c r="AH877" s="150"/>
      <c r="AI877" s="150"/>
      <c r="AJ877" s="150"/>
      <c r="AK877" s="150"/>
      <c r="AL877" s="150"/>
      <c r="AM877" s="150"/>
      <c r="AN877" s="150"/>
      <c r="AO877" s="150"/>
      <c r="AP877" s="150"/>
      <c r="AQ877" s="150"/>
      <c r="AR877" s="150"/>
      <c r="AS877" s="150"/>
      <c r="AT877" s="150"/>
      <c r="AU877" s="150"/>
      <c r="AV877" s="150"/>
      <c r="BA877" s="150"/>
      <c r="BB877" s="151"/>
      <c r="BC877" s="151"/>
      <c r="BD877" s="152"/>
    </row>
    <row r="878" spans="5:56" ht="15" customHeight="1" x14ac:dyDescent="0.2">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c r="AA878" s="150"/>
      <c r="AB878" s="150"/>
      <c r="AC878" s="150"/>
      <c r="AD878" s="150"/>
      <c r="AE878" s="150"/>
      <c r="AF878" s="150"/>
      <c r="AG878" s="150"/>
      <c r="AH878" s="150"/>
      <c r="AI878" s="150"/>
      <c r="AJ878" s="150"/>
      <c r="AK878" s="150"/>
      <c r="AL878" s="150"/>
      <c r="AM878" s="150"/>
      <c r="AN878" s="150"/>
      <c r="AO878" s="150"/>
      <c r="AP878" s="150"/>
      <c r="AQ878" s="150"/>
      <c r="AR878" s="150"/>
      <c r="AS878" s="150"/>
      <c r="AT878" s="150"/>
      <c r="AU878" s="150"/>
      <c r="AV878" s="150"/>
      <c r="BA878" s="150"/>
      <c r="BB878" s="151"/>
      <c r="BC878" s="151"/>
      <c r="BD878" s="152"/>
    </row>
    <row r="879" spans="5:56" ht="15" customHeight="1" x14ac:dyDescent="0.2">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c r="AA879" s="150"/>
      <c r="AB879" s="150"/>
      <c r="AC879" s="150"/>
      <c r="AD879" s="150"/>
      <c r="AE879" s="150"/>
      <c r="AF879" s="150"/>
      <c r="AG879" s="150"/>
      <c r="AH879" s="150"/>
      <c r="AI879" s="150"/>
      <c r="AJ879" s="150"/>
      <c r="AK879" s="150"/>
      <c r="AL879" s="150"/>
      <c r="AM879" s="150"/>
      <c r="AN879" s="150"/>
      <c r="AO879" s="150"/>
      <c r="AP879" s="150"/>
      <c r="AQ879" s="150"/>
      <c r="AR879" s="150"/>
      <c r="AS879" s="150"/>
      <c r="AT879" s="150"/>
      <c r="AU879" s="150"/>
      <c r="AV879" s="150"/>
      <c r="BA879" s="150"/>
      <c r="BB879" s="151"/>
      <c r="BC879" s="151"/>
      <c r="BD879" s="152"/>
    </row>
    <row r="880" spans="5:56" ht="15" customHeight="1" x14ac:dyDescent="0.2">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c r="AA880" s="150"/>
      <c r="AB880" s="150"/>
      <c r="AC880" s="150"/>
      <c r="AD880" s="150"/>
      <c r="AE880" s="150"/>
      <c r="AF880" s="150"/>
      <c r="AG880" s="150"/>
      <c r="AH880" s="150"/>
      <c r="AI880" s="150"/>
      <c r="AJ880" s="150"/>
      <c r="AK880" s="150"/>
      <c r="AL880" s="150"/>
      <c r="AM880" s="150"/>
      <c r="AN880" s="150"/>
      <c r="AO880" s="150"/>
      <c r="AP880" s="150"/>
      <c r="AQ880" s="150"/>
      <c r="AR880" s="150"/>
      <c r="AS880" s="150"/>
      <c r="AT880" s="150"/>
      <c r="AU880" s="150"/>
      <c r="AV880" s="150"/>
      <c r="BA880" s="150"/>
      <c r="BB880" s="151"/>
      <c r="BC880" s="151"/>
      <c r="BD880" s="152"/>
    </row>
    <row r="881" spans="5:56" ht="15" customHeight="1" x14ac:dyDescent="0.2">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c r="AA881" s="150"/>
      <c r="AB881" s="150"/>
      <c r="AC881" s="150"/>
      <c r="AD881" s="150"/>
      <c r="AE881" s="150"/>
      <c r="AF881" s="150"/>
      <c r="AG881" s="150"/>
      <c r="AH881" s="150"/>
      <c r="AI881" s="150"/>
      <c r="AJ881" s="150"/>
      <c r="AK881" s="150"/>
      <c r="AL881" s="150"/>
      <c r="AM881" s="150"/>
      <c r="AN881" s="150"/>
      <c r="AO881" s="150"/>
      <c r="AP881" s="150"/>
      <c r="AQ881" s="150"/>
      <c r="AR881" s="150"/>
      <c r="AS881" s="150"/>
      <c r="AT881" s="150"/>
      <c r="AU881" s="150"/>
      <c r="AV881" s="150"/>
      <c r="BA881" s="150"/>
      <c r="BB881" s="151"/>
      <c r="BC881" s="151"/>
      <c r="BD881" s="152"/>
    </row>
    <row r="882" spans="5:56" ht="15" customHeight="1" x14ac:dyDescent="0.2">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c r="AA882" s="150"/>
      <c r="AB882" s="150"/>
      <c r="AC882" s="150"/>
      <c r="AD882" s="150"/>
      <c r="AE882" s="150"/>
      <c r="AF882" s="150"/>
      <c r="AG882" s="150"/>
      <c r="AH882" s="150"/>
      <c r="AI882" s="150"/>
      <c r="AJ882" s="150"/>
      <c r="AK882" s="150"/>
      <c r="AL882" s="150"/>
      <c r="AM882" s="150"/>
      <c r="AN882" s="150"/>
      <c r="AO882" s="150"/>
      <c r="AP882" s="150"/>
      <c r="AQ882" s="150"/>
      <c r="AR882" s="150"/>
      <c r="AS882" s="150"/>
      <c r="AT882" s="150"/>
      <c r="AU882" s="150"/>
      <c r="AV882" s="150"/>
      <c r="BA882" s="150"/>
      <c r="BB882" s="151"/>
      <c r="BC882" s="151"/>
      <c r="BD882" s="152"/>
    </row>
    <row r="883" spans="5:56" ht="15" customHeight="1" x14ac:dyDescent="0.2">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c r="AA883" s="150"/>
      <c r="AB883" s="150"/>
      <c r="AC883" s="150"/>
      <c r="AD883" s="150"/>
      <c r="AE883" s="150"/>
      <c r="AF883" s="150"/>
      <c r="AG883" s="150"/>
      <c r="AH883" s="150"/>
      <c r="AI883" s="150"/>
      <c r="AJ883" s="150"/>
      <c r="AK883" s="150"/>
      <c r="AL883" s="150"/>
      <c r="AM883" s="150"/>
      <c r="AN883" s="150"/>
      <c r="AO883" s="150"/>
      <c r="AP883" s="150"/>
      <c r="AQ883" s="150"/>
      <c r="AR883" s="150"/>
      <c r="AS883" s="150"/>
      <c r="AT883" s="150"/>
      <c r="AU883" s="150"/>
      <c r="AV883" s="150"/>
      <c r="BA883" s="150"/>
      <c r="BB883" s="151"/>
      <c r="BC883" s="151"/>
      <c r="BD883" s="152"/>
    </row>
    <row r="884" spans="5:56" ht="15" customHeight="1" x14ac:dyDescent="0.2">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c r="AA884" s="150"/>
      <c r="AB884" s="150"/>
      <c r="AC884" s="150"/>
      <c r="AD884" s="150"/>
      <c r="AE884" s="150"/>
      <c r="AF884" s="150"/>
      <c r="AG884" s="150"/>
      <c r="AH884" s="150"/>
      <c r="AI884" s="150"/>
      <c r="AJ884" s="150"/>
      <c r="AK884" s="150"/>
      <c r="AL884" s="150"/>
      <c r="AM884" s="150"/>
      <c r="AN884" s="150"/>
      <c r="AO884" s="150"/>
      <c r="AP884" s="150"/>
      <c r="AQ884" s="150"/>
      <c r="AR884" s="150"/>
      <c r="AS884" s="150"/>
      <c r="AT884" s="150"/>
      <c r="AU884" s="150"/>
      <c r="AV884" s="150"/>
      <c r="BA884" s="150"/>
      <c r="BB884" s="151"/>
      <c r="BC884" s="151"/>
      <c r="BD884" s="152"/>
    </row>
    <row r="885" spans="5:56" ht="15" customHeight="1" x14ac:dyDescent="0.2">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c r="AA885" s="150"/>
      <c r="AB885" s="150"/>
      <c r="AC885" s="150"/>
      <c r="AD885" s="150"/>
      <c r="AE885" s="150"/>
      <c r="AF885" s="150"/>
      <c r="AG885" s="150"/>
      <c r="AH885" s="150"/>
      <c r="AI885" s="150"/>
      <c r="AJ885" s="150"/>
      <c r="AK885" s="150"/>
      <c r="AL885" s="150"/>
      <c r="AM885" s="150"/>
      <c r="AN885" s="150"/>
      <c r="AO885" s="150"/>
      <c r="AP885" s="150"/>
      <c r="AQ885" s="150"/>
      <c r="AR885" s="150"/>
      <c r="AS885" s="150"/>
      <c r="AT885" s="150"/>
      <c r="AU885" s="150"/>
      <c r="AV885" s="150"/>
      <c r="BA885" s="150"/>
      <c r="BB885" s="151"/>
      <c r="BC885" s="151"/>
      <c r="BD885" s="152"/>
    </row>
    <row r="886" spans="5:56" ht="15" customHeight="1" x14ac:dyDescent="0.2">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c r="AA886" s="150"/>
      <c r="AB886" s="150"/>
      <c r="AC886" s="150"/>
      <c r="AD886" s="150"/>
      <c r="AE886" s="150"/>
      <c r="AF886" s="150"/>
      <c r="AG886" s="150"/>
      <c r="AH886" s="150"/>
      <c r="AI886" s="150"/>
      <c r="AJ886" s="150"/>
      <c r="AK886" s="150"/>
      <c r="AL886" s="150"/>
      <c r="AM886" s="150"/>
      <c r="AN886" s="150"/>
      <c r="AO886" s="150"/>
      <c r="AP886" s="150"/>
      <c r="AQ886" s="150"/>
      <c r="AR886" s="150"/>
      <c r="AS886" s="150"/>
      <c r="AT886" s="150"/>
      <c r="AU886" s="150"/>
      <c r="AV886" s="150"/>
      <c r="BA886" s="150"/>
      <c r="BB886" s="151"/>
      <c r="BC886" s="151"/>
      <c r="BD886" s="152"/>
    </row>
    <row r="887" spans="5:56" ht="15" customHeight="1" x14ac:dyDescent="0.2">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c r="AA887" s="150"/>
      <c r="AB887" s="150"/>
      <c r="AC887" s="150"/>
      <c r="AD887" s="150"/>
      <c r="AE887" s="150"/>
      <c r="AF887" s="150"/>
      <c r="AG887" s="150"/>
      <c r="AH887" s="150"/>
      <c r="AI887" s="150"/>
      <c r="AJ887" s="150"/>
      <c r="AK887" s="150"/>
      <c r="AL887" s="150"/>
      <c r="AM887" s="150"/>
      <c r="AN887" s="150"/>
      <c r="AO887" s="150"/>
      <c r="AP887" s="150"/>
      <c r="AQ887" s="150"/>
      <c r="AR887" s="150"/>
      <c r="AS887" s="150"/>
      <c r="AT887" s="150"/>
      <c r="AU887" s="150"/>
      <c r="AV887" s="150"/>
      <c r="BA887" s="150"/>
      <c r="BB887" s="151"/>
      <c r="BC887" s="151"/>
      <c r="BD887" s="152"/>
    </row>
    <row r="888" spans="5:56" ht="15" customHeight="1" x14ac:dyDescent="0.2">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c r="AA888" s="150"/>
      <c r="AB888" s="150"/>
      <c r="AC888" s="150"/>
      <c r="AD888" s="150"/>
      <c r="AE888" s="150"/>
      <c r="AF888" s="150"/>
      <c r="AG888" s="150"/>
      <c r="AH888" s="150"/>
      <c r="AI888" s="150"/>
      <c r="AJ888" s="150"/>
      <c r="AK888" s="150"/>
      <c r="AL888" s="150"/>
      <c r="AM888" s="150"/>
      <c r="AN888" s="150"/>
      <c r="AO888" s="150"/>
      <c r="AP888" s="150"/>
      <c r="AQ888" s="150"/>
      <c r="AR888" s="150"/>
      <c r="AS888" s="150"/>
      <c r="AT888" s="150"/>
      <c r="AU888" s="150"/>
      <c r="AV888" s="150"/>
      <c r="BA888" s="150"/>
      <c r="BB888" s="151"/>
      <c r="BC888" s="151"/>
      <c r="BD888" s="152"/>
    </row>
    <row r="889" spans="5:56" ht="15" customHeight="1" x14ac:dyDescent="0.2">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c r="AA889" s="150"/>
      <c r="AB889" s="150"/>
      <c r="AC889" s="150"/>
      <c r="AD889" s="150"/>
      <c r="AE889" s="150"/>
      <c r="AF889" s="150"/>
      <c r="AG889" s="150"/>
      <c r="AH889" s="150"/>
      <c r="AI889" s="150"/>
      <c r="AJ889" s="150"/>
      <c r="AK889" s="150"/>
      <c r="AL889" s="150"/>
      <c r="AM889" s="150"/>
      <c r="AN889" s="150"/>
      <c r="AO889" s="150"/>
      <c r="AP889" s="150"/>
      <c r="AQ889" s="150"/>
      <c r="AR889" s="150"/>
      <c r="AS889" s="150"/>
      <c r="AT889" s="150"/>
      <c r="AU889" s="150"/>
      <c r="AV889" s="150"/>
      <c r="BA889" s="150"/>
      <c r="BB889" s="151"/>
      <c r="BC889" s="151"/>
      <c r="BD889" s="152"/>
    </row>
    <row r="890" spans="5:56" ht="15" customHeight="1" x14ac:dyDescent="0.2">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c r="AA890" s="150"/>
      <c r="AB890" s="150"/>
      <c r="AC890" s="150"/>
      <c r="AD890" s="150"/>
      <c r="AE890" s="150"/>
      <c r="AF890" s="150"/>
      <c r="AG890" s="150"/>
      <c r="AH890" s="150"/>
      <c r="AI890" s="150"/>
      <c r="AJ890" s="150"/>
      <c r="AK890" s="150"/>
      <c r="AL890" s="150"/>
      <c r="AM890" s="150"/>
      <c r="AN890" s="150"/>
      <c r="AO890" s="150"/>
      <c r="AP890" s="150"/>
      <c r="AQ890" s="150"/>
      <c r="AR890" s="150"/>
      <c r="AS890" s="150"/>
      <c r="AT890" s="150"/>
      <c r="AU890" s="150"/>
      <c r="AV890" s="150"/>
      <c r="BA890" s="150"/>
      <c r="BB890" s="151"/>
      <c r="BC890" s="151"/>
      <c r="BD890" s="152"/>
    </row>
    <row r="891" spans="5:56" ht="15" customHeight="1" x14ac:dyDescent="0.2">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c r="AA891" s="150"/>
      <c r="AB891" s="150"/>
      <c r="AC891" s="150"/>
      <c r="AD891" s="150"/>
      <c r="AE891" s="150"/>
      <c r="AF891" s="150"/>
      <c r="AG891" s="150"/>
      <c r="AH891" s="150"/>
      <c r="AI891" s="150"/>
      <c r="AJ891" s="150"/>
      <c r="AK891" s="150"/>
      <c r="AL891" s="150"/>
      <c r="AM891" s="150"/>
      <c r="AN891" s="150"/>
      <c r="AO891" s="150"/>
      <c r="AP891" s="150"/>
      <c r="AQ891" s="150"/>
      <c r="AR891" s="150"/>
      <c r="AS891" s="150"/>
      <c r="AT891" s="150"/>
      <c r="AU891" s="150"/>
      <c r="AV891" s="150"/>
      <c r="BA891" s="150"/>
      <c r="BB891" s="151"/>
      <c r="BC891" s="151"/>
      <c r="BD891" s="152"/>
    </row>
    <row r="892" spans="5:56" ht="15" customHeight="1" x14ac:dyDescent="0.2">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c r="AA892" s="150"/>
      <c r="AB892" s="150"/>
      <c r="AC892" s="150"/>
      <c r="AD892" s="150"/>
      <c r="AE892" s="150"/>
      <c r="AF892" s="150"/>
      <c r="AG892" s="150"/>
      <c r="AH892" s="150"/>
      <c r="AI892" s="150"/>
      <c r="AJ892" s="150"/>
      <c r="AK892" s="150"/>
      <c r="AL892" s="150"/>
      <c r="AM892" s="150"/>
      <c r="AN892" s="150"/>
      <c r="AO892" s="150"/>
      <c r="AP892" s="150"/>
      <c r="AQ892" s="150"/>
      <c r="AR892" s="150"/>
      <c r="AS892" s="150"/>
      <c r="AT892" s="150"/>
      <c r="AU892" s="150"/>
      <c r="AV892" s="150"/>
      <c r="BA892" s="150"/>
      <c r="BB892" s="151"/>
      <c r="BC892" s="151"/>
      <c r="BD892" s="152"/>
    </row>
    <row r="893" spans="5:56" ht="15" customHeight="1" x14ac:dyDescent="0.2">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c r="AA893" s="150"/>
      <c r="AB893" s="150"/>
      <c r="AC893" s="150"/>
      <c r="AD893" s="150"/>
      <c r="AE893" s="150"/>
      <c r="AF893" s="150"/>
      <c r="AG893" s="150"/>
      <c r="AH893" s="150"/>
      <c r="AI893" s="150"/>
      <c r="AJ893" s="150"/>
      <c r="AK893" s="150"/>
      <c r="AL893" s="150"/>
      <c r="AM893" s="150"/>
      <c r="AN893" s="150"/>
      <c r="AO893" s="150"/>
      <c r="AP893" s="150"/>
      <c r="AQ893" s="150"/>
      <c r="AR893" s="150"/>
      <c r="AS893" s="150"/>
      <c r="AT893" s="150"/>
      <c r="AU893" s="150"/>
      <c r="AV893" s="150"/>
      <c r="BA893" s="150"/>
      <c r="BB893" s="151"/>
      <c r="BC893" s="151"/>
      <c r="BD893" s="152"/>
    </row>
    <row r="894" spans="5:56" ht="15" customHeight="1" x14ac:dyDescent="0.2">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c r="AA894" s="150"/>
      <c r="AB894" s="150"/>
      <c r="AC894" s="150"/>
      <c r="AD894" s="150"/>
      <c r="AE894" s="150"/>
      <c r="AF894" s="150"/>
      <c r="AG894" s="150"/>
      <c r="AH894" s="150"/>
      <c r="AI894" s="150"/>
      <c r="AJ894" s="150"/>
      <c r="AK894" s="150"/>
      <c r="AL894" s="150"/>
      <c r="AM894" s="150"/>
      <c r="AN894" s="150"/>
      <c r="AO894" s="150"/>
      <c r="AP894" s="150"/>
      <c r="AQ894" s="150"/>
      <c r="AR894" s="150"/>
      <c r="AS894" s="150"/>
      <c r="AT894" s="150"/>
      <c r="AU894" s="150"/>
      <c r="AV894" s="150"/>
      <c r="BA894" s="150"/>
      <c r="BB894" s="151"/>
      <c r="BC894" s="151"/>
      <c r="BD894" s="152"/>
    </row>
    <row r="895" spans="5:56" ht="15" customHeight="1" x14ac:dyDescent="0.2">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c r="AA895" s="150"/>
      <c r="AB895" s="150"/>
      <c r="AC895" s="150"/>
      <c r="AD895" s="150"/>
      <c r="AE895" s="150"/>
      <c r="AF895" s="150"/>
      <c r="AG895" s="150"/>
      <c r="AH895" s="150"/>
      <c r="AI895" s="150"/>
      <c r="AJ895" s="150"/>
      <c r="AK895" s="150"/>
      <c r="AL895" s="150"/>
      <c r="AM895" s="150"/>
      <c r="AN895" s="150"/>
      <c r="AO895" s="150"/>
      <c r="AP895" s="150"/>
      <c r="AQ895" s="150"/>
      <c r="AR895" s="150"/>
      <c r="AS895" s="150"/>
      <c r="AT895" s="150"/>
      <c r="AU895" s="150"/>
      <c r="AV895" s="150"/>
      <c r="BA895" s="150"/>
      <c r="BB895" s="151"/>
      <c r="BC895" s="151"/>
      <c r="BD895" s="152"/>
    </row>
    <row r="896" spans="5:56" ht="15" customHeight="1" x14ac:dyDescent="0.2">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c r="AA896" s="150"/>
      <c r="AB896" s="150"/>
      <c r="AC896" s="150"/>
      <c r="AD896" s="150"/>
      <c r="AE896" s="150"/>
      <c r="AF896" s="150"/>
      <c r="AG896" s="150"/>
      <c r="AH896" s="150"/>
      <c r="AI896" s="150"/>
      <c r="AJ896" s="150"/>
      <c r="AK896" s="150"/>
      <c r="AL896" s="150"/>
      <c r="AM896" s="150"/>
      <c r="AN896" s="150"/>
      <c r="AO896" s="150"/>
      <c r="AP896" s="150"/>
      <c r="AQ896" s="150"/>
      <c r="AR896" s="150"/>
      <c r="AS896" s="150"/>
      <c r="AT896" s="150"/>
      <c r="AU896" s="150"/>
      <c r="AV896" s="150"/>
      <c r="BA896" s="150"/>
      <c r="BB896" s="151"/>
      <c r="BC896" s="151"/>
      <c r="BD896" s="152"/>
    </row>
    <row r="897" spans="5:56" ht="15" customHeight="1" x14ac:dyDescent="0.2">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c r="AA897" s="150"/>
      <c r="AB897" s="150"/>
      <c r="AC897" s="150"/>
      <c r="AD897" s="150"/>
      <c r="AE897" s="150"/>
      <c r="AF897" s="150"/>
      <c r="AG897" s="150"/>
      <c r="AH897" s="150"/>
      <c r="AI897" s="150"/>
      <c r="AJ897" s="150"/>
      <c r="AK897" s="150"/>
      <c r="AL897" s="150"/>
      <c r="AM897" s="150"/>
      <c r="AN897" s="150"/>
      <c r="AO897" s="150"/>
      <c r="AP897" s="150"/>
      <c r="AQ897" s="150"/>
      <c r="AR897" s="150"/>
      <c r="AS897" s="150"/>
      <c r="AT897" s="150"/>
      <c r="AU897" s="150"/>
      <c r="AV897" s="150"/>
      <c r="BA897" s="150"/>
      <c r="BB897" s="151"/>
      <c r="BC897" s="151"/>
      <c r="BD897" s="152"/>
    </row>
    <row r="898" spans="5:56" ht="15" customHeight="1" x14ac:dyDescent="0.2">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c r="AA898" s="150"/>
      <c r="AB898" s="150"/>
      <c r="AC898" s="150"/>
      <c r="AD898" s="150"/>
      <c r="AE898" s="150"/>
      <c r="AF898" s="150"/>
      <c r="AG898" s="150"/>
      <c r="AH898" s="150"/>
      <c r="AI898" s="150"/>
      <c r="AJ898" s="150"/>
      <c r="AK898" s="150"/>
      <c r="AL898" s="150"/>
      <c r="AM898" s="150"/>
      <c r="AN898" s="150"/>
      <c r="AO898" s="150"/>
      <c r="AP898" s="150"/>
      <c r="AQ898" s="150"/>
      <c r="AR898" s="150"/>
      <c r="AS898" s="150"/>
      <c r="AT898" s="150"/>
      <c r="AU898" s="150"/>
      <c r="AV898" s="150"/>
      <c r="BA898" s="150"/>
      <c r="BB898" s="151"/>
      <c r="BC898" s="151"/>
      <c r="BD898" s="152"/>
    </row>
    <row r="899" spans="5:56" ht="15" customHeight="1" x14ac:dyDescent="0.2">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c r="AA899" s="150"/>
      <c r="AB899" s="150"/>
      <c r="AC899" s="150"/>
      <c r="AD899" s="150"/>
      <c r="AE899" s="150"/>
      <c r="AF899" s="150"/>
      <c r="AG899" s="150"/>
      <c r="AH899" s="150"/>
      <c r="AI899" s="150"/>
      <c r="AJ899" s="150"/>
      <c r="AK899" s="150"/>
      <c r="AL899" s="150"/>
      <c r="AM899" s="150"/>
      <c r="AN899" s="150"/>
      <c r="AO899" s="150"/>
      <c r="AP899" s="150"/>
      <c r="AQ899" s="150"/>
      <c r="AR899" s="150"/>
      <c r="AS899" s="150"/>
      <c r="AT899" s="150"/>
      <c r="AU899" s="150"/>
      <c r="AV899" s="150"/>
      <c r="BA899" s="150"/>
      <c r="BB899" s="151"/>
      <c r="BC899" s="151"/>
      <c r="BD899" s="152"/>
    </row>
    <row r="900" spans="5:56" ht="15" customHeight="1" x14ac:dyDescent="0.2">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c r="AA900" s="150"/>
      <c r="AB900" s="150"/>
      <c r="AC900" s="150"/>
      <c r="AD900" s="150"/>
      <c r="AE900" s="150"/>
      <c r="AF900" s="150"/>
      <c r="AG900" s="150"/>
      <c r="AH900" s="150"/>
      <c r="AI900" s="150"/>
      <c r="AJ900" s="150"/>
      <c r="AK900" s="150"/>
      <c r="AL900" s="150"/>
      <c r="AM900" s="150"/>
      <c r="AN900" s="150"/>
      <c r="AO900" s="150"/>
      <c r="AP900" s="150"/>
      <c r="AQ900" s="150"/>
      <c r="AR900" s="150"/>
      <c r="AS900" s="150"/>
      <c r="AT900" s="150"/>
      <c r="AU900" s="150"/>
      <c r="AV900" s="150"/>
      <c r="BA900" s="150"/>
      <c r="BB900" s="151"/>
      <c r="BC900" s="151"/>
      <c r="BD900" s="152"/>
    </row>
    <row r="901" spans="5:56" ht="15" customHeight="1" x14ac:dyDescent="0.2">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c r="AA901" s="150"/>
      <c r="AB901" s="150"/>
      <c r="AC901" s="150"/>
      <c r="AD901" s="150"/>
      <c r="AE901" s="150"/>
      <c r="AF901" s="150"/>
      <c r="AG901" s="150"/>
      <c r="AH901" s="150"/>
      <c r="AI901" s="150"/>
      <c r="AJ901" s="150"/>
      <c r="AK901" s="150"/>
      <c r="AL901" s="150"/>
      <c r="AM901" s="150"/>
      <c r="AN901" s="150"/>
      <c r="AO901" s="150"/>
      <c r="AP901" s="150"/>
      <c r="AQ901" s="150"/>
      <c r="AR901" s="150"/>
      <c r="AS901" s="150"/>
      <c r="AT901" s="150"/>
      <c r="AU901" s="150"/>
      <c r="AV901" s="150"/>
      <c r="BA901" s="150"/>
      <c r="BB901" s="151"/>
      <c r="BC901" s="151"/>
      <c r="BD901" s="152"/>
    </row>
    <row r="902" spans="5:56" ht="15" customHeight="1" x14ac:dyDescent="0.2">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c r="AA902" s="150"/>
      <c r="AB902" s="150"/>
      <c r="AC902" s="150"/>
      <c r="AD902" s="150"/>
      <c r="AE902" s="150"/>
      <c r="AF902" s="150"/>
      <c r="AG902" s="150"/>
      <c r="AH902" s="150"/>
      <c r="AI902" s="150"/>
      <c r="AJ902" s="150"/>
      <c r="AK902" s="150"/>
      <c r="AL902" s="150"/>
      <c r="AM902" s="150"/>
      <c r="AN902" s="150"/>
      <c r="AO902" s="150"/>
      <c r="AP902" s="150"/>
      <c r="AQ902" s="150"/>
      <c r="AR902" s="150"/>
      <c r="AS902" s="150"/>
      <c r="AT902" s="150"/>
      <c r="AU902" s="150"/>
      <c r="AV902" s="150"/>
      <c r="BA902" s="150"/>
      <c r="BB902" s="151"/>
      <c r="BC902" s="151"/>
      <c r="BD902" s="152"/>
    </row>
    <row r="903" spans="5:56" ht="15" customHeight="1" x14ac:dyDescent="0.2">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c r="AA903" s="150"/>
      <c r="AB903" s="150"/>
      <c r="AC903" s="150"/>
      <c r="AD903" s="150"/>
      <c r="AE903" s="150"/>
      <c r="AF903" s="150"/>
      <c r="AG903" s="150"/>
      <c r="AH903" s="150"/>
      <c r="AI903" s="150"/>
      <c r="AJ903" s="150"/>
      <c r="AK903" s="150"/>
      <c r="AL903" s="150"/>
      <c r="AM903" s="150"/>
      <c r="AN903" s="150"/>
      <c r="AO903" s="150"/>
      <c r="AP903" s="150"/>
      <c r="AQ903" s="150"/>
      <c r="AR903" s="150"/>
      <c r="AS903" s="150"/>
      <c r="AT903" s="150"/>
      <c r="AU903" s="150"/>
      <c r="AV903" s="150"/>
      <c r="BA903" s="150"/>
      <c r="BB903" s="151"/>
      <c r="BC903" s="151"/>
      <c r="BD903" s="152"/>
    </row>
    <row r="904" spans="5:56" ht="15" customHeight="1" x14ac:dyDescent="0.2">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c r="AA904" s="150"/>
      <c r="AB904" s="150"/>
      <c r="AC904" s="150"/>
      <c r="AD904" s="150"/>
      <c r="AE904" s="150"/>
      <c r="AF904" s="150"/>
      <c r="AG904" s="150"/>
      <c r="AH904" s="150"/>
      <c r="AI904" s="150"/>
      <c r="AJ904" s="150"/>
      <c r="AK904" s="150"/>
      <c r="AL904" s="150"/>
      <c r="AM904" s="150"/>
      <c r="AN904" s="150"/>
      <c r="AO904" s="150"/>
      <c r="AP904" s="150"/>
      <c r="AQ904" s="150"/>
      <c r="AR904" s="150"/>
      <c r="AS904" s="150"/>
      <c r="AT904" s="150"/>
      <c r="AU904" s="150"/>
      <c r="AV904" s="150"/>
      <c r="BA904" s="150"/>
      <c r="BB904" s="151"/>
      <c r="BC904" s="151"/>
      <c r="BD904" s="152"/>
    </row>
    <row r="905" spans="5:56" ht="15" customHeight="1" x14ac:dyDescent="0.2">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c r="AA905" s="150"/>
      <c r="AB905" s="150"/>
      <c r="AC905" s="150"/>
      <c r="AD905" s="150"/>
      <c r="AE905" s="150"/>
      <c r="AF905" s="150"/>
      <c r="AG905" s="150"/>
      <c r="AH905" s="150"/>
      <c r="AI905" s="150"/>
      <c r="AJ905" s="150"/>
      <c r="AK905" s="150"/>
      <c r="AL905" s="150"/>
      <c r="AM905" s="150"/>
      <c r="AN905" s="150"/>
      <c r="AO905" s="150"/>
      <c r="AP905" s="150"/>
      <c r="AQ905" s="150"/>
      <c r="AR905" s="150"/>
      <c r="AS905" s="150"/>
      <c r="AT905" s="150"/>
      <c r="AU905" s="150"/>
      <c r="AV905" s="150"/>
      <c r="BA905" s="150"/>
      <c r="BB905" s="151"/>
      <c r="BC905" s="151"/>
      <c r="BD905" s="152"/>
    </row>
    <row r="906" spans="5:56" ht="15" customHeight="1" x14ac:dyDescent="0.2">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c r="AA906" s="150"/>
      <c r="AB906" s="150"/>
      <c r="AC906" s="150"/>
      <c r="AD906" s="150"/>
      <c r="AE906" s="150"/>
      <c r="AF906" s="150"/>
      <c r="AG906" s="150"/>
      <c r="AH906" s="150"/>
      <c r="AI906" s="150"/>
      <c r="AJ906" s="150"/>
      <c r="AK906" s="150"/>
      <c r="AL906" s="150"/>
      <c r="AM906" s="150"/>
      <c r="AN906" s="150"/>
      <c r="AO906" s="150"/>
      <c r="AP906" s="150"/>
      <c r="AQ906" s="150"/>
      <c r="AR906" s="150"/>
      <c r="AS906" s="150"/>
      <c r="AT906" s="150"/>
      <c r="AU906" s="150"/>
      <c r="AV906" s="150"/>
      <c r="BA906" s="150"/>
      <c r="BB906" s="151"/>
      <c r="BC906" s="151"/>
      <c r="BD906" s="152"/>
    </row>
    <row r="907" spans="5:56" ht="15" customHeight="1" x14ac:dyDescent="0.2">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c r="AA907" s="150"/>
      <c r="AB907" s="150"/>
      <c r="AC907" s="150"/>
      <c r="AD907" s="150"/>
      <c r="AE907" s="150"/>
      <c r="AF907" s="150"/>
      <c r="AG907" s="150"/>
      <c r="AH907" s="150"/>
      <c r="AI907" s="150"/>
      <c r="AJ907" s="150"/>
      <c r="AK907" s="150"/>
      <c r="AL907" s="150"/>
      <c r="AM907" s="150"/>
      <c r="AN907" s="150"/>
      <c r="AO907" s="150"/>
      <c r="AP907" s="150"/>
      <c r="AQ907" s="150"/>
      <c r="AR907" s="150"/>
      <c r="AS907" s="150"/>
      <c r="AT907" s="150"/>
      <c r="AU907" s="150"/>
      <c r="AV907" s="150"/>
      <c r="BA907" s="150"/>
      <c r="BB907" s="151"/>
      <c r="BC907" s="151"/>
      <c r="BD907" s="152"/>
    </row>
    <row r="908" spans="5:56" ht="15" customHeight="1" x14ac:dyDescent="0.2">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c r="AA908" s="150"/>
      <c r="AB908" s="150"/>
      <c r="AC908" s="150"/>
      <c r="AD908" s="150"/>
      <c r="AE908" s="150"/>
      <c r="AF908" s="150"/>
      <c r="AG908" s="150"/>
      <c r="AH908" s="150"/>
      <c r="AI908" s="150"/>
      <c r="AJ908" s="150"/>
      <c r="AK908" s="150"/>
      <c r="AL908" s="150"/>
      <c r="AM908" s="150"/>
      <c r="AN908" s="150"/>
      <c r="AO908" s="150"/>
      <c r="AP908" s="150"/>
      <c r="AQ908" s="150"/>
      <c r="AR908" s="150"/>
      <c r="AS908" s="150"/>
      <c r="AT908" s="150"/>
      <c r="AU908" s="150"/>
      <c r="AV908" s="150"/>
      <c r="BA908" s="150"/>
      <c r="BB908" s="151"/>
      <c r="BC908" s="151"/>
      <c r="BD908" s="152"/>
    </row>
    <row r="909" spans="5:56" ht="15" customHeight="1" x14ac:dyDescent="0.2">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c r="AA909" s="150"/>
      <c r="AB909" s="150"/>
      <c r="AC909" s="150"/>
      <c r="AD909" s="150"/>
      <c r="AE909" s="150"/>
      <c r="AF909" s="150"/>
      <c r="AG909" s="150"/>
      <c r="AH909" s="150"/>
      <c r="AI909" s="150"/>
      <c r="AJ909" s="150"/>
      <c r="AK909" s="150"/>
      <c r="AL909" s="150"/>
      <c r="AM909" s="150"/>
      <c r="AN909" s="150"/>
      <c r="AO909" s="150"/>
      <c r="AP909" s="150"/>
      <c r="AQ909" s="150"/>
      <c r="AR909" s="150"/>
      <c r="AS909" s="150"/>
      <c r="AT909" s="150"/>
      <c r="AU909" s="150"/>
      <c r="AV909" s="150"/>
      <c r="BA909" s="150"/>
      <c r="BB909" s="151"/>
      <c r="BC909" s="151"/>
      <c r="BD909" s="152"/>
    </row>
    <row r="910" spans="5:56" ht="15" customHeight="1" x14ac:dyDescent="0.2">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c r="AA910" s="150"/>
      <c r="AB910" s="150"/>
      <c r="AC910" s="150"/>
      <c r="AD910" s="150"/>
      <c r="AE910" s="150"/>
      <c r="AF910" s="150"/>
      <c r="AG910" s="150"/>
      <c r="AH910" s="150"/>
      <c r="AI910" s="150"/>
      <c r="AJ910" s="150"/>
      <c r="AK910" s="150"/>
      <c r="AL910" s="150"/>
      <c r="AM910" s="150"/>
      <c r="AN910" s="150"/>
      <c r="AO910" s="150"/>
      <c r="AP910" s="150"/>
      <c r="AQ910" s="150"/>
      <c r="AR910" s="150"/>
      <c r="AS910" s="150"/>
      <c r="AT910" s="150"/>
      <c r="AU910" s="150"/>
      <c r="AV910" s="150"/>
      <c r="BA910" s="150"/>
      <c r="BB910" s="151"/>
      <c r="BC910" s="151"/>
      <c r="BD910" s="152"/>
    </row>
    <row r="911" spans="5:56" ht="15" customHeight="1" x14ac:dyDescent="0.2">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c r="AA911" s="150"/>
      <c r="AB911" s="150"/>
      <c r="AC911" s="150"/>
      <c r="AD911" s="150"/>
      <c r="AE911" s="150"/>
      <c r="AF911" s="150"/>
      <c r="AG911" s="150"/>
      <c r="AH911" s="150"/>
      <c r="AI911" s="150"/>
      <c r="AJ911" s="150"/>
      <c r="AK911" s="150"/>
      <c r="AL911" s="150"/>
      <c r="AM911" s="150"/>
      <c r="AN911" s="150"/>
      <c r="AO911" s="150"/>
      <c r="AP911" s="150"/>
      <c r="AQ911" s="150"/>
      <c r="AR911" s="150"/>
      <c r="AS911" s="150"/>
      <c r="AT911" s="150"/>
      <c r="AU911" s="150"/>
      <c r="AV911" s="150"/>
      <c r="BA911" s="150"/>
      <c r="BB911" s="151"/>
      <c r="BC911" s="151"/>
      <c r="BD911" s="152"/>
    </row>
    <row r="912" spans="5:56" ht="15" customHeight="1" x14ac:dyDescent="0.2">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c r="AA912" s="150"/>
      <c r="AB912" s="150"/>
      <c r="AC912" s="150"/>
      <c r="AD912" s="150"/>
      <c r="AE912" s="150"/>
      <c r="AF912" s="150"/>
      <c r="AG912" s="150"/>
      <c r="AH912" s="150"/>
      <c r="AI912" s="150"/>
      <c r="AJ912" s="150"/>
      <c r="AK912" s="150"/>
      <c r="AL912" s="150"/>
      <c r="AM912" s="150"/>
      <c r="AN912" s="150"/>
      <c r="AO912" s="150"/>
      <c r="AP912" s="150"/>
      <c r="AQ912" s="150"/>
      <c r="AR912" s="150"/>
      <c r="AS912" s="150"/>
      <c r="AT912" s="150"/>
      <c r="AU912" s="150"/>
      <c r="AV912" s="150"/>
      <c r="BA912" s="150"/>
      <c r="BB912" s="151"/>
      <c r="BC912" s="151"/>
      <c r="BD912" s="152"/>
    </row>
    <row r="913" spans="5:56" ht="15" customHeight="1" x14ac:dyDescent="0.2">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c r="AA913" s="150"/>
      <c r="AB913" s="150"/>
      <c r="AC913" s="150"/>
      <c r="AD913" s="150"/>
      <c r="AE913" s="150"/>
      <c r="AF913" s="150"/>
      <c r="AG913" s="150"/>
      <c r="AH913" s="150"/>
      <c r="AI913" s="150"/>
      <c r="AJ913" s="150"/>
      <c r="AK913" s="150"/>
      <c r="AL913" s="150"/>
      <c r="AM913" s="150"/>
      <c r="AN913" s="150"/>
      <c r="AO913" s="150"/>
      <c r="AP913" s="150"/>
      <c r="AQ913" s="150"/>
      <c r="AR913" s="150"/>
      <c r="AS913" s="150"/>
      <c r="AT913" s="150"/>
      <c r="AU913" s="150"/>
      <c r="AV913" s="150"/>
      <c r="BA913" s="150"/>
      <c r="BB913" s="151"/>
      <c r="BC913" s="151"/>
      <c r="BD913" s="152"/>
    </row>
    <row r="914" spans="5:56" ht="15" customHeight="1" x14ac:dyDescent="0.2">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c r="AA914" s="150"/>
      <c r="AB914" s="150"/>
      <c r="AC914" s="150"/>
      <c r="AD914" s="150"/>
      <c r="AE914" s="150"/>
      <c r="AF914" s="150"/>
      <c r="AG914" s="150"/>
      <c r="AH914" s="150"/>
      <c r="AI914" s="150"/>
      <c r="AJ914" s="150"/>
      <c r="AK914" s="150"/>
      <c r="AL914" s="150"/>
      <c r="AM914" s="150"/>
      <c r="AN914" s="150"/>
      <c r="AO914" s="150"/>
      <c r="AP914" s="150"/>
      <c r="AQ914" s="150"/>
      <c r="AR914" s="150"/>
      <c r="AS914" s="150"/>
      <c r="AT914" s="150"/>
      <c r="AU914" s="150"/>
      <c r="AV914" s="150"/>
      <c r="BA914" s="150"/>
      <c r="BB914" s="151"/>
      <c r="BC914" s="151"/>
      <c r="BD914" s="152"/>
    </row>
    <row r="915" spans="5:56" ht="15" customHeight="1" x14ac:dyDescent="0.2">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c r="AA915" s="150"/>
      <c r="AB915" s="150"/>
      <c r="AC915" s="150"/>
      <c r="AD915" s="150"/>
      <c r="AE915" s="150"/>
      <c r="AF915" s="150"/>
      <c r="AG915" s="150"/>
      <c r="AH915" s="150"/>
      <c r="AI915" s="150"/>
      <c r="AJ915" s="150"/>
      <c r="AK915" s="150"/>
      <c r="AL915" s="150"/>
      <c r="AM915" s="150"/>
      <c r="AN915" s="150"/>
      <c r="AO915" s="150"/>
      <c r="AP915" s="150"/>
      <c r="AQ915" s="150"/>
      <c r="AR915" s="150"/>
      <c r="AS915" s="150"/>
      <c r="AT915" s="150"/>
      <c r="AU915" s="150"/>
      <c r="AV915" s="150"/>
      <c r="BA915" s="150"/>
      <c r="BB915" s="151"/>
      <c r="BC915" s="151"/>
      <c r="BD915" s="152"/>
    </row>
    <row r="916" spans="5:56" ht="15" customHeight="1" x14ac:dyDescent="0.2">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c r="AA916" s="150"/>
      <c r="AB916" s="150"/>
      <c r="AC916" s="150"/>
      <c r="AD916" s="150"/>
      <c r="AE916" s="150"/>
      <c r="AF916" s="150"/>
      <c r="AG916" s="150"/>
      <c r="AH916" s="150"/>
      <c r="AI916" s="150"/>
      <c r="AJ916" s="150"/>
      <c r="AK916" s="150"/>
      <c r="AL916" s="150"/>
      <c r="AM916" s="150"/>
      <c r="AN916" s="150"/>
      <c r="AO916" s="150"/>
      <c r="AP916" s="150"/>
      <c r="AQ916" s="150"/>
      <c r="AR916" s="150"/>
      <c r="AS916" s="150"/>
      <c r="AT916" s="150"/>
      <c r="AU916" s="150"/>
      <c r="AV916" s="150"/>
      <c r="BA916" s="150"/>
      <c r="BB916" s="151"/>
      <c r="BC916" s="151"/>
      <c r="BD916" s="152"/>
    </row>
    <row r="917" spans="5:56" ht="15" customHeight="1" x14ac:dyDescent="0.2">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c r="AA917" s="150"/>
      <c r="AB917" s="150"/>
      <c r="AC917" s="150"/>
      <c r="AD917" s="150"/>
      <c r="AE917" s="150"/>
      <c r="AF917" s="150"/>
      <c r="AG917" s="150"/>
      <c r="AH917" s="150"/>
      <c r="AI917" s="150"/>
      <c r="AJ917" s="150"/>
      <c r="AK917" s="150"/>
      <c r="AL917" s="150"/>
      <c r="AM917" s="150"/>
      <c r="AN917" s="150"/>
      <c r="AO917" s="150"/>
      <c r="AP917" s="150"/>
      <c r="AQ917" s="150"/>
      <c r="AR917" s="150"/>
      <c r="AS917" s="150"/>
      <c r="AT917" s="150"/>
      <c r="AU917" s="150"/>
      <c r="AV917" s="150"/>
      <c r="BA917" s="150"/>
      <c r="BB917" s="151"/>
      <c r="BC917" s="151"/>
      <c r="BD917" s="152"/>
    </row>
    <row r="918" spans="5:56" ht="15" customHeight="1" x14ac:dyDescent="0.2">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c r="AA918" s="150"/>
      <c r="AB918" s="150"/>
      <c r="AC918" s="150"/>
      <c r="AD918" s="150"/>
      <c r="AE918" s="150"/>
      <c r="AF918" s="150"/>
      <c r="AG918" s="150"/>
      <c r="AH918" s="150"/>
      <c r="AI918" s="150"/>
      <c r="AJ918" s="150"/>
      <c r="AK918" s="150"/>
      <c r="AL918" s="150"/>
      <c r="AM918" s="150"/>
      <c r="AN918" s="150"/>
      <c r="AO918" s="150"/>
      <c r="AP918" s="150"/>
      <c r="AQ918" s="150"/>
      <c r="AR918" s="150"/>
      <c r="AS918" s="150"/>
      <c r="AT918" s="150"/>
      <c r="AU918" s="150"/>
      <c r="AV918" s="150"/>
      <c r="BA918" s="150"/>
      <c r="BB918" s="151"/>
      <c r="BC918" s="151"/>
      <c r="BD918" s="152"/>
    </row>
    <row r="919" spans="5:56" ht="15" customHeight="1" x14ac:dyDescent="0.2">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c r="AA919" s="150"/>
      <c r="AB919" s="150"/>
      <c r="AC919" s="150"/>
      <c r="AD919" s="150"/>
      <c r="AE919" s="150"/>
      <c r="AF919" s="150"/>
      <c r="AG919" s="150"/>
      <c r="AH919" s="150"/>
      <c r="AI919" s="150"/>
      <c r="AJ919" s="150"/>
      <c r="AK919" s="150"/>
      <c r="AL919" s="150"/>
      <c r="AM919" s="150"/>
      <c r="AN919" s="150"/>
      <c r="AO919" s="150"/>
      <c r="AP919" s="150"/>
      <c r="AQ919" s="150"/>
      <c r="AR919" s="150"/>
      <c r="AS919" s="150"/>
      <c r="AT919" s="150"/>
      <c r="AU919" s="150"/>
      <c r="AV919" s="150"/>
      <c r="BA919" s="150"/>
      <c r="BB919" s="151"/>
      <c r="BC919" s="151"/>
      <c r="BD919" s="152"/>
    </row>
    <row r="920" spans="5:56" ht="15" customHeight="1" x14ac:dyDescent="0.2">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c r="AA920" s="150"/>
      <c r="AB920" s="150"/>
      <c r="AC920" s="150"/>
      <c r="AD920" s="150"/>
      <c r="AE920" s="150"/>
      <c r="AF920" s="150"/>
      <c r="AG920" s="150"/>
      <c r="AH920" s="150"/>
      <c r="AI920" s="150"/>
      <c r="AJ920" s="150"/>
      <c r="AK920" s="150"/>
      <c r="AL920" s="150"/>
      <c r="AM920" s="150"/>
      <c r="AN920" s="150"/>
      <c r="AO920" s="150"/>
      <c r="AP920" s="150"/>
      <c r="AQ920" s="150"/>
      <c r="AR920" s="150"/>
      <c r="AS920" s="150"/>
      <c r="AT920" s="150"/>
      <c r="AU920" s="150"/>
      <c r="AV920" s="150"/>
      <c r="BA920" s="150"/>
      <c r="BB920" s="151"/>
      <c r="BC920" s="151"/>
      <c r="BD920" s="152"/>
    </row>
    <row r="921" spans="5:56" ht="15" customHeight="1" x14ac:dyDescent="0.2">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c r="AA921" s="150"/>
      <c r="AB921" s="150"/>
      <c r="AC921" s="150"/>
      <c r="AD921" s="150"/>
      <c r="AE921" s="150"/>
      <c r="AF921" s="150"/>
      <c r="AG921" s="150"/>
      <c r="AH921" s="150"/>
      <c r="AI921" s="150"/>
      <c r="AJ921" s="150"/>
      <c r="AK921" s="150"/>
      <c r="AL921" s="150"/>
      <c r="AM921" s="150"/>
      <c r="AN921" s="150"/>
      <c r="AO921" s="150"/>
      <c r="AP921" s="150"/>
      <c r="AQ921" s="150"/>
      <c r="AR921" s="150"/>
      <c r="AS921" s="150"/>
      <c r="AT921" s="150"/>
      <c r="AU921" s="150"/>
      <c r="AV921" s="150"/>
      <c r="BA921" s="150"/>
      <c r="BB921" s="151"/>
      <c r="BC921" s="151"/>
      <c r="BD921" s="152"/>
    </row>
    <row r="922" spans="5:56" ht="15" customHeight="1" x14ac:dyDescent="0.2">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c r="AA922" s="150"/>
      <c r="AB922" s="150"/>
      <c r="AC922" s="150"/>
      <c r="AD922" s="150"/>
      <c r="AE922" s="150"/>
      <c r="AF922" s="150"/>
      <c r="AG922" s="150"/>
      <c r="AH922" s="150"/>
      <c r="AI922" s="150"/>
      <c r="AJ922" s="150"/>
      <c r="AK922" s="150"/>
      <c r="AL922" s="150"/>
      <c r="AM922" s="150"/>
      <c r="AN922" s="150"/>
      <c r="AO922" s="150"/>
      <c r="AP922" s="150"/>
      <c r="AQ922" s="150"/>
      <c r="AR922" s="150"/>
      <c r="AS922" s="150"/>
      <c r="AT922" s="150"/>
      <c r="AU922" s="150"/>
      <c r="AV922" s="150"/>
      <c r="BA922" s="150"/>
      <c r="BB922" s="151"/>
      <c r="BC922" s="151"/>
      <c r="BD922" s="152"/>
    </row>
    <row r="923" spans="5:56" ht="15" customHeight="1" x14ac:dyDescent="0.2">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c r="AA923" s="150"/>
      <c r="AB923" s="150"/>
      <c r="AC923" s="150"/>
      <c r="AD923" s="150"/>
      <c r="AE923" s="150"/>
      <c r="AF923" s="150"/>
      <c r="AG923" s="150"/>
      <c r="AH923" s="150"/>
      <c r="AI923" s="150"/>
      <c r="AJ923" s="150"/>
      <c r="AK923" s="150"/>
      <c r="AL923" s="150"/>
      <c r="AM923" s="150"/>
      <c r="AN923" s="150"/>
      <c r="AO923" s="150"/>
      <c r="AP923" s="150"/>
      <c r="AQ923" s="150"/>
      <c r="AR923" s="150"/>
      <c r="AS923" s="150"/>
      <c r="AT923" s="150"/>
      <c r="AU923" s="150"/>
      <c r="AV923" s="150"/>
      <c r="BA923" s="150"/>
      <c r="BB923" s="151"/>
      <c r="BC923" s="151"/>
      <c r="BD923" s="152"/>
    </row>
    <row r="924" spans="5:56" ht="15" customHeight="1" x14ac:dyDescent="0.2">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c r="AA924" s="150"/>
      <c r="AB924" s="150"/>
      <c r="AC924" s="150"/>
      <c r="AD924" s="150"/>
      <c r="AE924" s="150"/>
      <c r="AF924" s="150"/>
      <c r="AG924" s="150"/>
      <c r="AH924" s="150"/>
      <c r="AI924" s="150"/>
      <c r="AJ924" s="150"/>
      <c r="AK924" s="150"/>
      <c r="AL924" s="150"/>
      <c r="AM924" s="150"/>
      <c r="AN924" s="150"/>
      <c r="AO924" s="150"/>
      <c r="AP924" s="150"/>
      <c r="AQ924" s="150"/>
      <c r="AR924" s="150"/>
      <c r="AS924" s="150"/>
      <c r="AT924" s="150"/>
      <c r="AU924" s="150"/>
      <c r="AV924" s="150"/>
      <c r="BA924" s="150"/>
      <c r="BB924" s="151"/>
      <c r="BC924" s="151"/>
      <c r="BD924" s="152"/>
    </row>
    <row r="925" spans="5:56" ht="15" customHeight="1" x14ac:dyDescent="0.2">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c r="AA925" s="150"/>
      <c r="AB925" s="150"/>
      <c r="AC925" s="150"/>
      <c r="AD925" s="150"/>
      <c r="AE925" s="150"/>
      <c r="AF925" s="150"/>
      <c r="AG925" s="150"/>
      <c r="AH925" s="150"/>
      <c r="AI925" s="150"/>
      <c r="AJ925" s="150"/>
      <c r="AK925" s="150"/>
      <c r="AL925" s="150"/>
      <c r="AM925" s="150"/>
      <c r="AN925" s="150"/>
      <c r="AO925" s="150"/>
      <c r="AP925" s="150"/>
      <c r="AQ925" s="150"/>
      <c r="AR925" s="150"/>
      <c r="AS925" s="150"/>
      <c r="AT925" s="150"/>
      <c r="AU925" s="150"/>
      <c r="AV925" s="150"/>
      <c r="BA925" s="150"/>
      <c r="BB925" s="151"/>
      <c r="BC925" s="151"/>
      <c r="BD925" s="152"/>
    </row>
    <row r="926" spans="5:56" ht="15" customHeight="1" x14ac:dyDescent="0.2">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c r="AA926" s="150"/>
      <c r="AB926" s="150"/>
      <c r="AC926" s="150"/>
      <c r="AD926" s="150"/>
      <c r="AE926" s="150"/>
      <c r="AF926" s="150"/>
      <c r="AG926" s="150"/>
      <c r="AH926" s="150"/>
      <c r="AI926" s="150"/>
      <c r="AJ926" s="150"/>
      <c r="AK926" s="150"/>
      <c r="AL926" s="150"/>
      <c r="AM926" s="150"/>
      <c r="AN926" s="150"/>
      <c r="AO926" s="150"/>
      <c r="AP926" s="150"/>
      <c r="AQ926" s="150"/>
      <c r="AR926" s="150"/>
      <c r="AS926" s="150"/>
      <c r="AT926" s="150"/>
      <c r="AU926" s="150"/>
      <c r="AV926" s="150"/>
      <c r="BA926" s="150"/>
      <c r="BB926" s="151"/>
      <c r="BC926" s="151"/>
      <c r="BD926" s="152"/>
    </row>
    <row r="927" spans="5:56" ht="15" customHeight="1" x14ac:dyDescent="0.2">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c r="AA927" s="150"/>
      <c r="AB927" s="150"/>
      <c r="AC927" s="150"/>
      <c r="AD927" s="150"/>
      <c r="AE927" s="150"/>
      <c r="AF927" s="150"/>
      <c r="AG927" s="150"/>
      <c r="AH927" s="150"/>
      <c r="AI927" s="150"/>
      <c r="AJ927" s="150"/>
      <c r="AK927" s="150"/>
      <c r="AL927" s="150"/>
      <c r="AM927" s="150"/>
      <c r="AN927" s="150"/>
      <c r="AO927" s="150"/>
      <c r="AP927" s="150"/>
      <c r="AQ927" s="150"/>
      <c r="AR927" s="150"/>
      <c r="AS927" s="150"/>
      <c r="AT927" s="150"/>
      <c r="AU927" s="150"/>
      <c r="AV927" s="150"/>
      <c r="BA927" s="150"/>
      <c r="BB927" s="151"/>
      <c r="BC927" s="151"/>
      <c r="BD927" s="152"/>
    </row>
    <row r="928" spans="5:56" ht="15" customHeight="1" x14ac:dyDescent="0.2">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c r="AA928" s="150"/>
      <c r="AB928" s="150"/>
      <c r="AC928" s="150"/>
      <c r="AD928" s="150"/>
      <c r="AE928" s="150"/>
      <c r="AF928" s="150"/>
      <c r="AG928" s="150"/>
      <c r="AH928" s="150"/>
      <c r="AI928" s="150"/>
      <c r="AJ928" s="150"/>
      <c r="AK928" s="150"/>
      <c r="AL928" s="150"/>
      <c r="AM928" s="150"/>
      <c r="AN928" s="150"/>
      <c r="AO928" s="150"/>
      <c r="AP928" s="150"/>
      <c r="AQ928" s="150"/>
      <c r="AR928" s="150"/>
      <c r="AS928" s="150"/>
      <c r="AT928" s="150"/>
      <c r="AU928" s="150"/>
      <c r="AV928" s="150"/>
      <c r="BA928" s="150"/>
      <c r="BB928" s="151"/>
      <c r="BC928" s="151"/>
      <c r="BD928" s="152"/>
    </row>
    <row r="929" spans="5:56" ht="15" customHeight="1" x14ac:dyDescent="0.2">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c r="AA929" s="150"/>
      <c r="AB929" s="150"/>
      <c r="AC929" s="150"/>
      <c r="AD929" s="150"/>
      <c r="AE929" s="150"/>
      <c r="AF929" s="150"/>
      <c r="AG929" s="150"/>
      <c r="AH929" s="150"/>
      <c r="AI929" s="150"/>
      <c r="AJ929" s="150"/>
      <c r="AK929" s="150"/>
      <c r="AL929" s="150"/>
      <c r="AM929" s="150"/>
      <c r="AN929" s="150"/>
      <c r="AO929" s="150"/>
      <c r="AP929" s="150"/>
      <c r="AQ929" s="150"/>
      <c r="AR929" s="150"/>
      <c r="AS929" s="150"/>
      <c r="AT929" s="150"/>
      <c r="AU929" s="150"/>
      <c r="AV929" s="150"/>
      <c r="BA929" s="150"/>
      <c r="BB929" s="151"/>
      <c r="BC929" s="151"/>
      <c r="BD929" s="152"/>
    </row>
    <row r="930" spans="5:56" ht="15" customHeight="1" x14ac:dyDescent="0.2">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c r="AA930" s="150"/>
      <c r="AB930" s="150"/>
      <c r="AC930" s="150"/>
      <c r="AD930" s="150"/>
      <c r="AE930" s="150"/>
      <c r="AF930" s="150"/>
      <c r="AG930" s="150"/>
      <c r="AH930" s="150"/>
      <c r="AI930" s="150"/>
      <c r="AJ930" s="150"/>
      <c r="AK930" s="150"/>
      <c r="AL930" s="150"/>
      <c r="AM930" s="150"/>
      <c r="AN930" s="150"/>
      <c r="AO930" s="150"/>
      <c r="AP930" s="150"/>
      <c r="AQ930" s="150"/>
      <c r="AR930" s="150"/>
      <c r="AS930" s="150"/>
      <c r="AT930" s="150"/>
      <c r="AU930" s="150"/>
      <c r="AV930" s="150"/>
      <c r="BA930" s="150"/>
      <c r="BB930" s="151"/>
      <c r="BC930" s="151"/>
      <c r="BD930" s="152"/>
    </row>
    <row r="931" spans="5:56" ht="15" customHeight="1" x14ac:dyDescent="0.2">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c r="AA931" s="150"/>
      <c r="AB931" s="150"/>
      <c r="AC931" s="150"/>
      <c r="AD931" s="150"/>
      <c r="AE931" s="150"/>
      <c r="AF931" s="150"/>
      <c r="AG931" s="150"/>
      <c r="AH931" s="150"/>
      <c r="AI931" s="150"/>
      <c r="AJ931" s="150"/>
      <c r="AK931" s="150"/>
      <c r="AL931" s="150"/>
      <c r="AM931" s="150"/>
      <c r="AN931" s="150"/>
      <c r="AO931" s="150"/>
      <c r="AP931" s="150"/>
      <c r="AQ931" s="150"/>
      <c r="AR931" s="150"/>
      <c r="AS931" s="150"/>
      <c r="AT931" s="150"/>
      <c r="AU931" s="150"/>
      <c r="AV931" s="150"/>
      <c r="BA931" s="150"/>
      <c r="BB931" s="151"/>
      <c r="BC931" s="151"/>
      <c r="BD931" s="152"/>
    </row>
    <row r="932" spans="5:56" ht="15" customHeight="1" x14ac:dyDescent="0.2">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c r="AA932" s="150"/>
      <c r="AB932" s="150"/>
      <c r="AC932" s="150"/>
      <c r="AD932" s="150"/>
      <c r="AE932" s="150"/>
      <c r="AF932" s="150"/>
      <c r="AG932" s="150"/>
      <c r="AH932" s="150"/>
      <c r="AI932" s="150"/>
      <c r="AJ932" s="150"/>
      <c r="AK932" s="150"/>
      <c r="AL932" s="150"/>
      <c r="AM932" s="150"/>
      <c r="AN932" s="150"/>
      <c r="AO932" s="150"/>
      <c r="AP932" s="150"/>
      <c r="AQ932" s="150"/>
      <c r="AR932" s="150"/>
      <c r="AS932" s="150"/>
      <c r="AT932" s="150"/>
      <c r="AU932" s="150"/>
      <c r="AV932" s="150"/>
      <c r="BA932" s="150"/>
      <c r="BB932" s="151"/>
      <c r="BC932" s="151"/>
      <c r="BD932" s="152"/>
    </row>
    <row r="933" spans="5:56" ht="15" customHeight="1" x14ac:dyDescent="0.2">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c r="AA933" s="150"/>
      <c r="AB933" s="150"/>
      <c r="AC933" s="150"/>
      <c r="AD933" s="150"/>
      <c r="AE933" s="150"/>
      <c r="AF933" s="150"/>
      <c r="AG933" s="150"/>
      <c r="AH933" s="150"/>
      <c r="AI933" s="150"/>
      <c r="AJ933" s="150"/>
      <c r="AK933" s="150"/>
      <c r="AL933" s="150"/>
      <c r="AM933" s="150"/>
      <c r="AN933" s="150"/>
      <c r="AO933" s="150"/>
      <c r="AP933" s="150"/>
      <c r="AQ933" s="150"/>
      <c r="AR933" s="150"/>
      <c r="AS933" s="150"/>
      <c r="AT933" s="150"/>
      <c r="AU933" s="150"/>
      <c r="AV933" s="150"/>
      <c r="BA933" s="150"/>
      <c r="BB933" s="151"/>
      <c r="BC933" s="151"/>
      <c r="BD933" s="152"/>
    </row>
    <row r="934" spans="5:56" ht="15" customHeight="1" x14ac:dyDescent="0.2">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c r="AA934" s="150"/>
      <c r="AB934" s="150"/>
      <c r="AC934" s="150"/>
      <c r="AD934" s="150"/>
      <c r="AE934" s="150"/>
      <c r="AF934" s="150"/>
      <c r="AG934" s="150"/>
      <c r="AH934" s="150"/>
      <c r="AI934" s="150"/>
      <c r="AJ934" s="150"/>
      <c r="AK934" s="150"/>
      <c r="AL934" s="150"/>
      <c r="AM934" s="150"/>
      <c r="AN934" s="150"/>
      <c r="AO934" s="150"/>
      <c r="AP934" s="150"/>
      <c r="AQ934" s="150"/>
      <c r="AR934" s="150"/>
      <c r="AS934" s="150"/>
      <c r="AT934" s="150"/>
      <c r="AU934" s="150"/>
      <c r="AV934" s="150"/>
      <c r="BA934" s="150"/>
      <c r="BB934" s="151"/>
      <c r="BC934" s="151"/>
      <c r="BD934" s="152"/>
    </row>
    <row r="935" spans="5:56" ht="15" customHeight="1" x14ac:dyDescent="0.2">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c r="AA935" s="150"/>
      <c r="AB935" s="150"/>
      <c r="AC935" s="150"/>
      <c r="AD935" s="150"/>
      <c r="AE935" s="150"/>
      <c r="AF935" s="150"/>
      <c r="AG935" s="150"/>
      <c r="AH935" s="150"/>
      <c r="AI935" s="150"/>
      <c r="AJ935" s="150"/>
      <c r="AK935" s="150"/>
      <c r="AL935" s="150"/>
      <c r="AM935" s="150"/>
      <c r="AN935" s="150"/>
      <c r="AO935" s="150"/>
      <c r="AP935" s="150"/>
      <c r="AQ935" s="150"/>
      <c r="AR935" s="150"/>
      <c r="AS935" s="150"/>
      <c r="AT935" s="150"/>
      <c r="AU935" s="150"/>
      <c r="AV935" s="150"/>
      <c r="BA935" s="150"/>
      <c r="BB935" s="151"/>
      <c r="BC935" s="151"/>
      <c r="BD935" s="152"/>
    </row>
    <row r="936" spans="5:56" ht="15" customHeight="1" x14ac:dyDescent="0.2">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c r="AA936" s="150"/>
      <c r="AB936" s="150"/>
      <c r="AC936" s="150"/>
      <c r="AD936" s="150"/>
      <c r="AE936" s="150"/>
      <c r="AF936" s="150"/>
      <c r="AG936" s="150"/>
      <c r="AH936" s="150"/>
      <c r="AI936" s="150"/>
      <c r="AJ936" s="150"/>
      <c r="AK936" s="150"/>
      <c r="AL936" s="150"/>
      <c r="AM936" s="150"/>
      <c r="AN936" s="150"/>
      <c r="AO936" s="150"/>
      <c r="AP936" s="150"/>
      <c r="AQ936" s="150"/>
      <c r="AR936" s="150"/>
      <c r="AS936" s="150"/>
      <c r="AT936" s="150"/>
      <c r="AU936" s="150"/>
      <c r="AV936" s="150"/>
      <c r="BA936" s="150"/>
      <c r="BB936" s="151"/>
      <c r="BC936" s="151"/>
      <c r="BD936" s="152"/>
    </row>
    <row r="937" spans="5:56" ht="15" customHeight="1" x14ac:dyDescent="0.2">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c r="AA937" s="150"/>
      <c r="AB937" s="150"/>
      <c r="AC937" s="150"/>
      <c r="AD937" s="150"/>
      <c r="AE937" s="150"/>
      <c r="AF937" s="150"/>
      <c r="AG937" s="150"/>
      <c r="AH937" s="150"/>
      <c r="AI937" s="150"/>
      <c r="AJ937" s="150"/>
      <c r="AK937" s="150"/>
      <c r="AL937" s="150"/>
      <c r="AM937" s="150"/>
      <c r="AN937" s="150"/>
      <c r="AO937" s="150"/>
      <c r="AP937" s="150"/>
      <c r="AQ937" s="150"/>
      <c r="AR937" s="150"/>
      <c r="AS937" s="150"/>
      <c r="AT937" s="150"/>
      <c r="AU937" s="150"/>
      <c r="AV937" s="150"/>
      <c r="BA937" s="150"/>
      <c r="BB937" s="151"/>
      <c r="BC937" s="151"/>
      <c r="BD937" s="152"/>
    </row>
    <row r="938" spans="5:56" ht="15" customHeight="1" x14ac:dyDescent="0.2">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c r="AA938" s="150"/>
      <c r="AB938" s="150"/>
      <c r="AC938" s="150"/>
      <c r="AD938" s="150"/>
      <c r="AE938" s="150"/>
      <c r="AF938" s="150"/>
      <c r="AG938" s="150"/>
      <c r="AH938" s="150"/>
      <c r="AI938" s="150"/>
      <c r="AJ938" s="150"/>
      <c r="AK938" s="150"/>
      <c r="AL938" s="150"/>
      <c r="AM938" s="150"/>
      <c r="AN938" s="150"/>
      <c r="AO938" s="150"/>
      <c r="AP938" s="150"/>
      <c r="AQ938" s="150"/>
      <c r="AR938" s="150"/>
      <c r="AS938" s="150"/>
      <c r="AT938" s="150"/>
      <c r="AU938" s="150"/>
      <c r="AV938" s="150"/>
      <c r="BA938" s="150"/>
      <c r="BB938" s="151"/>
      <c r="BC938" s="151"/>
      <c r="BD938" s="152"/>
    </row>
    <row r="939" spans="5:56" ht="15" customHeight="1" x14ac:dyDescent="0.2">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c r="AA939" s="150"/>
      <c r="AB939" s="150"/>
      <c r="AC939" s="150"/>
      <c r="AD939" s="150"/>
      <c r="AE939" s="150"/>
      <c r="AF939" s="150"/>
      <c r="AG939" s="150"/>
      <c r="AH939" s="150"/>
      <c r="AI939" s="150"/>
      <c r="AJ939" s="150"/>
      <c r="AK939" s="150"/>
      <c r="AL939" s="150"/>
      <c r="AM939" s="150"/>
      <c r="AN939" s="150"/>
      <c r="AO939" s="150"/>
      <c r="AP939" s="150"/>
      <c r="AQ939" s="150"/>
      <c r="AR939" s="150"/>
      <c r="AS939" s="150"/>
      <c r="AT939" s="150"/>
      <c r="AU939" s="150"/>
      <c r="AV939" s="150"/>
      <c r="BA939" s="150"/>
      <c r="BB939" s="151"/>
      <c r="BC939" s="151"/>
      <c r="BD939" s="152"/>
    </row>
    <row r="940" spans="5:56" ht="15" customHeight="1" x14ac:dyDescent="0.2">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c r="AA940" s="150"/>
      <c r="AB940" s="150"/>
      <c r="AC940" s="150"/>
      <c r="AD940" s="150"/>
      <c r="AE940" s="150"/>
      <c r="AF940" s="150"/>
      <c r="AG940" s="150"/>
      <c r="AH940" s="150"/>
      <c r="AI940" s="150"/>
      <c r="AJ940" s="150"/>
      <c r="AK940" s="150"/>
      <c r="AL940" s="150"/>
      <c r="AM940" s="150"/>
      <c r="AN940" s="150"/>
      <c r="AO940" s="150"/>
      <c r="AP940" s="150"/>
      <c r="AQ940" s="150"/>
      <c r="AR940" s="150"/>
      <c r="AS940" s="150"/>
      <c r="AT940" s="150"/>
      <c r="AU940" s="150"/>
      <c r="AV940" s="150"/>
      <c r="BA940" s="150"/>
      <c r="BB940" s="151"/>
      <c r="BC940" s="151"/>
      <c r="BD940" s="152"/>
    </row>
    <row r="941" spans="5:56" ht="15" customHeight="1" x14ac:dyDescent="0.2">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c r="AA941" s="150"/>
      <c r="AB941" s="150"/>
      <c r="AC941" s="150"/>
      <c r="AD941" s="150"/>
      <c r="AE941" s="150"/>
      <c r="AF941" s="150"/>
      <c r="AG941" s="150"/>
      <c r="AH941" s="150"/>
      <c r="AI941" s="150"/>
      <c r="AJ941" s="150"/>
      <c r="AK941" s="150"/>
      <c r="AL941" s="150"/>
      <c r="AM941" s="150"/>
      <c r="AN941" s="150"/>
      <c r="AO941" s="150"/>
      <c r="AP941" s="150"/>
      <c r="AQ941" s="150"/>
      <c r="AR941" s="150"/>
      <c r="AS941" s="150"/>
      <c r="AT941" s="150"/>
      <c r="AU941" s="150"/>
      <c r="AV941" s="150"/>
      <c r="BA941" s="150"/>
      <c r="BB941" s="151"/>
      <c r="BC941" s="151"/>
      <c r="BD941" s="152"/>
    </row>
    <row r="942" spans="5:56" ht="15" customHeight="1" x14ac:dyDescent="0.2">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c r="AA942" s="150"/>
      <c r="AB942" s="150"/>
      <c r="AC942" s="150"/>
      <c r="AD942" s="150"/>
      <c r="AE942" s="150"/>
      <c r="AF942" s="150"/>
      <c r="AG942" s="150"/>
      <c r="AH942" s="150"/>
      <c r="AI942" s="150"/>
      <c r="AJ942" s="150"/>
      <c r="AK942" s="150"/>
      <c r="AL942" s="150"/>
      <c r="AM942" s="150"/>
      <c r="AN942" s="150"/>
      <c r="AO942" s="150"/>
      <c r="AP942" s="150"/>
      <c r="AQ942" s="150"/>
      <c r="AR942" s="150"/>
      <c r="AS942" s="150"/>
      <c r="AT942" s="150"/>
      <c r="AU942" s="150"/>
      <c r="AV942" s="150"/>
      <c r="BA942" s="150"/>
      <c r="BB942" s="151"/>
      <c r="BC942" s="151"/>
      <c r="BD942" s="152"/>
    </row>
    <row r="943" spans="5:56" ht="15" customHeight="1" x14ac:dyDescent="0.2">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c r="AA943" s="150"/>
      <c r="AB943" s="150"/>
      <c r="AC943" s="150"/>
      <c r="AD943" s="150"/>
      <c r="AE943" s="150"/>
      <c r="AF943" s="150"/>
      <c r="AG943" s="150"/>
      <c r="AH943" s="150"/>
      <c r="AI943" s="150"/>
      <c r="AJ943" s="150"/>
      <c r="AK943" s="150"/>
      <c r="AL943" s="150"/>
      <c r="AM943" s="150"/>
      <c r="AN943" s="150"/>
      <c r="AO943" s="150"/>
      <c r="AP943" s="150"/>
      <c r="AQ943" s="150"/>
      <c r="AR943" s="150"/>
      <c r="AS943" s="150"/>
      <c r="AT943" s="150"/>
      <c r="AU943" s="150"/>
      <c r="AV943" s="150"/>
      <c r="BA943" s="150"/>
      <c r="BB943" s="151"/>
      <c r="BC943" s="151"/>
      <c r="BD943" s="152"/>
    </row>
    <row r="944" spans="5:56" ht="15" customHeight="1" x14ac:dyDescent="0.2">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c r="AA944" s="150"/>
      <c r="AB944" s="150"/>
      <c r="AC944" s="150"/>
      <c r="AD944" s="150"/>
      <c r="AE944" s="150"/>
      <c r="AF944" s="150"/>
      <c r="AG944" s="150"/>
      <c r="AH944" s="150"/>
      <c r="AI944" s="150"/>
      <c r="AJ944" s="150"/>
      <c r="AK944" s="150"/>
      <c r="AL944" s="150"/>
      <c r="AM944" s="150"/>
      <c r="AN944" s="150"/>
      <c r="AO944" s="150"/>
      <c r="AP944" s="150"/>
      <c r="AQ944" s="150"/>
      <c r="AR944" s="150"/>
      <c r="AS944" s="150"/>
      <c r="AT944" s="150"/>
      <c r="AU944" s="150"/>
      <c r="AV944" s="150"/>
      <c r="BA944" s="150"/>
      <c r="BB944" s="151"/>
      <c r="BC944" s="151"/>
      <c r="BD944" s="152"/>
    </row>
    <row r="945" spans="5:56" ht="15" customHeight="1" x14ac:dyDescent="0.2">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c r="AA945" s="150"/>
      <c r="AB945" s="150"/>
      <c r="AC945" s="150"/>
      <c r="AD945" s="150"/>
      <c r="AE945" s="150"/>
      <c r="AF945" s="150"/>
      <c r="AG945" s="150"/>
      <c r="AH945" s="150"/>
      <c r="AI945" s="150"/>
      <c r="AJ945" s="150"/>
      <c r="AK945" s="150"/>
      <c r="AL945" s="150"/>
      <c r="AM945" s="150"/>
      <c r="AN945" s="150"/>
      <c r="AO945" s="150"/>
      <c r="AP945" s="150"/>
      <c r="AQ945" s="150"/>
      <c r="AR945" s="150"/>
      <c r="AS945" s="150"/>
      <c r="AT945" s="150"/>
      <c r="AU945" s="150"/>
      <c r="AV945" s="150"/>
      <c r="BA945" s="150"/>
      <c r="BB945" s="151"/>
      <c r="BC945" s="151"/>
      <c r="BD945" s="152"/>
    </row>
    <row r="946" spans="5:56" ht="15" customHeight="1" x14ac:dyDescent="0.2">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c r="AA946" s="150"/>
      <c r="AB946" s="150"/>
      <c r="AC946" s="150"/>
      <c r="AD946" s="150"/>
      <c r="AE946" s="150"/>
      <c r="AF946" s="150"/>
      <c r="AG946" s="150"/>
      <c r="AH946" s="150"/>
      <c r="AI946" s="150"/>
      <c r="AJ946" s="150"/>
      <c r="AK946" s="150"/>
      <c r="AL946" s="150"/>
      <c r="AM946" s="150"/>
      <c r="AN946" s="150"/>
      <c r="AO946" s="150"/>
      <c r="AP946" s="150"/>
      <c r="AQ946" s="150"/>
      <c r="AR946" s="150"/>
      <c r="AS946" s="150"/>
      <c r="AT946" s="150"/>
      <c r="AU946" s="150"/>
      <c r="AV946" s="150"/>
      <c r="BA946" s="150"/>
      <c r="BB946" s="151"/>
      <c r="BC946" s="151"/>
      <c r="BD946" s="152"/>
    </row>
    <row r="947" spans="5:56" ht="15" customHeight="1" x14ac:dyDescent="0.2">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c r="AA947" s="150"/>
      <c r="AB947" s="150"/>
      <c r="AC947" s="150"/>
      <c r="AD947" s="150"/>
      <c r="AE947" s="150"/>
      <c r="AF947" s="150"/>
      <c r="AG947" s="150"/>
      <c r="AH947" s="150"/>
      <c r="AI947" s="150"/>
      <c r="AJ947" s="150"/>
      <c r="AK947" s="150"/>
      <c r="AL947" s="150"/>
      <c r="AM947" s="150"/>
      <c r="AN947" s="150"/>
      <c r="AO947" s="150"/>
      <c r="AP947" s="150"/>
      <c r="AQ947" s="150"/>
      <c r="AR947" s="150"/>
      <c r="AS947" s="150"/>
      <c r="AT947" s="150"/>
      <c r="AU947" s="150"/>
      <c r="AV947" s="150"/>
      <c r="BA947" s="150"/>
      <c r="BB947" s="151"/>
      <c r="BC947" s="151"/>
      <c r="BD947" s="152"/>
    </row>
    <row r="948" spans="5:56" ht="15" customHeight="1" x14ac:dyDescent="0.2">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c r="AA948" s="150"/>
      <c r="AB948" s="150"/>
      <c r="AC948" s="150"/>
      <c r="AD948" s="150"/>
      <c r="AE948" s="150"/>
      <c r="AF948" s="150"/>
      <c r="AG948" s="150"/>
      <c r="AH948" s="150"/>
      <c r="AI948" s="150"/>
      <c r="AJ948" s="150"/>
      <c r="AK948" s="150"/>
      <c r="AL948" s="150"/>
      <c r="AM948" s="150"/>
      <c r="AN948" s="150"/>
      <c r="AO948" s="150"/>
      <c r="AP948" s="150"/>
      <c r="AQ948" s="150"/>
      <c r="AR948" s="150"/>
      <c r="AS948" s="150"/>
      <c r="AT948" s="150"/>
      <c r="AU948" s="150"/>
      <c r="AV948" s="150"/>
      <c r="BA948" s="150"/>
      <c r="BB948" s="151"/>
      <c r="BC948" s="151"/>
      <c r="BD948" s="152"/>
    </row>
    <row r="949" spans="5:56" ht="15" customHeight="1" x14ac:dyDescent="0.2">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c r="AA949" s="150"/>
      <c r="AB949" s="150"/>
      <c r="AC949" s="150"/>
      <c r="AD949" s="150"/>
      <c r="AE949" s="150"/>
      <c r="AF949" s="150"/>
      <c r="AG949" s="150"/>
      <c r="AH949" s="150"/>
      <c r="AI949" s="150"/>
      <c r="AJ949" s="150"/>
      <c r="AK949" s="150"/>
      <c r="AL949" s="150"/>
      <c r="AM949" s="150"/>
      <c r="AN949" s="150"/>
      <c r="AO949" s="150"/>
      <c r="AP949" s="150"/>
      <c r="AQ949" s="150"/>
      <c r="AR949" s="150"/>
      <c r="AS949" s="150"/>
      <c r="AT949" s="150"/>
      <c r="AU949" s="150"/>
      <c r="AV949" s="150"/>
      <c r="BA949" s="150"/>
      <c r="BB949" s="151"/>
      <c r="BC949" s="151"/>
      <c r="BD949" s="152"/>
    </row>
    <row r="950" spans="5:56" ht="15" customHeight="1" x14ac:dyDescent="0.2">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c r="AA950" s="150"/>
      <c r="AB950" s="150"/>
      <c r="AC950" s="150"/>
      <c r="AD950" s="150"/>
      <c r="AE950" s="150"/>
      <c r="AF950" s="150"/>
      <c r="AG950" s="150"/>
      <c r="AH950" s="150"/>
      <c r="AI950" s="150"/>
      <c r="AJ950" s="150"/>
      <c r="AK950" s="150"/>
      <c r="AL950" s="150"/>
      <c r="AM950" s="150"/>
      <c r="AN950" s="150"/>
      <c r="AO950" s="150"/>
      <c r="AP950" s="150"/>
      <c r="AQ950" s="150"/>
      <c r="AR950" s="150"/>
      <c r="AS950" s="150"/>
      <c r="AT950" s="150"/>
      <c r="AU950" s="150"/>
      <c r="AV950" s="150"/>
      <c r="BA950" s="150"/>
      <c r="BB950" s="151"/>
      <c r="BC950" s="151"/>
      <c r="BD950" s="152"/>
    </row>
    <row r="951" spans="5:56" ht="15" customHeight="1" x14ac:dyDescent="0.2">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c r="AA951" s="150"/>
      <c r="AB951" s="150"/>
      <c r="AC951" s="150"/>
      <c r="AD951" s="150"/>
      <c r="AE951" s="150"/>
      <c r="AF951" s="150"/>
      <c r="AG951" s="150"/>
      <c r="AH951" s="150"/>
      <c r="AI951" s="150"/>
      <c r="AJ951" s="150"/>
      <c r="AK951" s="150"/>
      <c r="AL951" s="150"/>
      <c r="AM951" s="150"/>
      <c r="AN951" s="150"/>
      <c r="AO951" s="150"/>
      <c r="AP951" s="150"/>
      <c r="AQ951" s="150"/>
      <c r="AR951" s="150"/>
      <c r="AS951" s="150"/>
      <c r="AT951" s="150"/>
      <c r="AU951" s="150"/>
      <c r="AV951" s="150"/>
      <c r="BA951" s="150"/>
      <c r="BB951" s="151"/>
      <c r="BC951" s="151"/>
      <c r="BD951" s="152"/>
    </row>
    <row r="952" spans="5:56" ht="15" customHeight="1" x14ac:dyDescent="0.2">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c r="AA952" s="150"/>
      <c r="AB952" s="150"/>
      <c r="AC952" s="150"/>
      <c r="AD952" s="150"/>
      <c r="AE952" s="150"/>
      <c r="AF952" s="150"/>
      <c r="AG952" s="150"/>
      <c r="AH952" s="150"/>
      <c r="AI952" s="150"/>
      <c r="AJ952" s="150"/>
      <c r="AK952" s="150"/>
      <c r="AL952" s="150"/>
      <c r="AM952" s="150"/>
      <c r="AN952" s="150"/>
      <c r="AO952" s="150"/>
      <c r="AP952" s="150"/>
      <c r="AQ952" s="150"/>
      <c r="AR952" s="150"/>
      <c r="AS952" s="150"/>
      <c r="AT952" s="150"/>
      <c r="AU952" s="150"/>
      <c r="AV952" s="150"/>
      <c r="BA952" s="150"/>
      <c r="BB952" s="151"/>
      <c r="BC952" s="151"/>
      <c r="BD952" s="152"/>
    </row>
    <row r="953" spans="5:56" ht="15" customHeight="1" x14ac:dyDescent="0.2">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c r="AA953" s="150"/>
      <c r="AB953" s="150"/>
      <c r="AC953" s="150"/>
      <c r="AD953" s="150"/>
      <c r="AE953" s="150"/>
      <c r="AF953" s="150"/>
      <c r="AG953" s="150"/>
      <c r="AH953" s="150"/>
      <c r="AI953" s="150"/>
      <c r="AJ953" s="150"/>
      <c r="AK953" s="150"/>
      <c r="AL953" s="150"/>
      <c r="AM953" s="150"/>
      <c r="AN953" s="150"/>
      <c r="AO953" s="150"/>
      <c r="AP953" s="150"/>
      <c r="AQ953" s="150"/>
      <c r="AR953" s="150"/>
      <c r="AS953" s="150"/>
      <c r="AT953" s="150"/>
      <c r="AU953" s="150"/>
      <c r="AV953" s="150"/>
      <c r="BA953" s="150"/>
      <c r="BB953" s="151"/>
      <c r="BC953" s="151"/>
      <c r="BD953" s="152"/>
    </row>
    <row r="954" spans="5:56" ht="15" customHeight="1" x14ac:dyDescent="0.2">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c r="AA954" s="150"/>
      <c r="AB954" s="150"/>
      <c r="AC954" s="150"/>
      <c r="AD954" s="150"/>
      <c r="AE954" s="150"/>
      <c r="AF954" s="150"/>
      <c r="AG954" s="150"/>
      <c r="AH954" s="150"/>
      <c r="AI954" s="150"/>
      <c r="AJ954" s="150"/>
      <c r="AK954" s="150"/>
      <c r="AL954" s="150"/>
      <c r="AM954" s="150"/>
      <c r="AN954" s="150"/>
      <c r="AO954" s="150"/>
      <c r="AP954" s="150"/>
      <c r="AQ954" s="150"/>
      <c r="AR954" s="150"/>
      <c r="AS954" s="150"/>
      <c r="AT954" s="150"/>
      <c r="AU954" s="150"/>
      <c r="AV954" s="150"/>
      <c r="BA954" s="150"/>
      <c r="BB954" s="151"/>
      <c r="BC954" s="151"/>
      <c r="BD954" s="152"/>
    </row>
    <row r="955" spans="5:56" ht="15" customHeight="1" x14ac:dyDescent="0.2">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c r="AA955" s="150"/>
      <c r="AB955" s="150"/>
      <c r="AC955" s="150"/>
      <c r="AD955" s="150"/>
      <c r="AE955" s="150"/>
      <c r="AF955" s="150"/>
      <c r="AG955" s="150"/>
      <c r="AH955" s="150"/>
      <c r="AI955" s="150"/>
      <c r="AJ955" s="150"/>
      <c r="AK955" s="150"/>
      <c r="AL955" s="150"/>
      <c r="AM955" s="150"/>
      <c r="AN955" s="150"/>
      <c r="AO955" s="150"/>
      <c r="AP955" s="150"/>
      <c r="AQ955" s="150"/>
      <c r="AR955" s="150"/>
      <c r="AS955" s="150"/>
      <c r="AT955" s="150"/>
      <c r="AU955" s="150"/>
      <c r="AV955" s="150"/>
      <c r="BA955" s="150"/>
      <c r="BB955" s="151"/>
      <c r="BC955" s="151"/>
      <c r="BD955" s="152"/>
    </row>
    <row r="956" spans="5:56" ht="15" customHeight="1" x14ac:dyDescent="0.2">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c r="AA956" s="150"/>
      <c r="AB956" s="150"/>
      <c r="AC956" s="150"/>
      <c r="AD956" s="150"/>
      <c r="AE956" s="150"/>
      <c r="AF956" s="150"/>
      <c r="AG956" s="150"/>
      <c r="AH956" s="150"/>
      <c r="AI956" s="150"/>
      <c r="AJ956" s="150"/>
      <c r="AK956" s="150"/>
      <c r="AL956" s="150"/>
      <c r="AM956" s="150"/>
      <c r="AN956" s="150"/>
      <c r="AO956" s="150"/>
      <c r="AP956" s="150"/>
      <c r="AQ956" s="150"/>
      <c r="AR956" s="150"/>
      <c r="AS956" s="150"/>
      <c r="AT956" s="150"/>
      <c r="AU956" s="150"/>
      <c r="AV956" s="150"/>
      <c r="BA956" s="150"/>
      <c r="BB956" s="151"/>
      <c r="BC956" s="151"/>
      <c r="BD956" s="152"/>
    </row>
    <row r="957" spans="5:56" ht="15" customHeight="1" x14ac:dyDescent="0.2">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c r="AA957" s="150"/>
      <c r="AB957" s="150"/>
      <c r="AC957" s="150"/>
      <c r="AD957" s="150"/>
      <c r="AE957" s="150"/>
      <c r="AF957" s="150"/>
      <c r="AG957" s="150"/>
      <c r="AH957" s="150"/>
      <c r="AI957" s="150"/>
      <c r="AJ957" s="150"/>
      <c r="AK957" s="150"/>
      <c r="AL957" s="150"/>
      <c r="AM957" s="150"/>
      <c r="AN957" s="150"/>
      <c r="AO957" s="150"/>
      <c r="AP957" s="150"/>
      <c r="AQ957" s="150"/>
      <c r="AR957" s="150"/>
      <c r="AS957" s="150"/>
      <c r="AT957" s="150"/>
      <c r="AU957" s="150"/>
      <c r="AV957" s="150"/>
      <c r="BA957" s="150"/>
      <c r="BB957" s="151"/>
      <c r="BC957" s="151"/>
      <c r="BD957" s="152"/>
    </row>
    <row r="958" spans="5:56" ht="15" customHeight="1" x14ac:dyDescent="0.2">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c r="AA958" s="150"/>
      <c r="AB958" s="150"/>
      <c r="AC958" s="150"/>
      <c r="AD958" s="150"/>
      <c r="AE958" s="150"/>
      <c r="AF958" s="150"/>
      <c r="AG958" s="150"/>
      <c r="AH958" s="150"/>
      <c r="AI958" s="150"/>
      <c r="AJ958" s="150"/>
      <c r="AK958" s="150"/>
      <c r="AL958" s="150"/>
      <c r="AM958" s="150"/>
      <c r="AN958" s="150"/>
      <c r="AO958" s="150"/>
      <c r="AP958" s="150"/>
      <c r="AQ958" s="150"/>
      <c r="AR958" s="150"/>
      <c r="AS958" s="150"/>
      <c r="AT958" s="150"/>
      <c r="AU958" s="150"/>
      <c r="AV958" s="150"/>
      <c r="BA958" s="150"/>
      <c r="BB958" s="151"/>
      <c r="BC958" s="151"/>
      <c r="BD958" s="152"/>
    </row>
    <row r="959" spans="5:56" ht="15" customHeight="1" x14ac:dyDescent="0.2">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c r="AA959" s="150"/>
      <c r="AB959" s="150"/>
      <c r="AC959" s="150"/>
      <c r="AD959" s="150"/>
      <c r="AE959" s="150"/>
      <c r="AF959" s="150"/>
      <c r="AG959" s="150"/>
      <c r="AH959" s="150"/>
      <c r="AI959" s="150"/>
      <c r="AJ959" s="150"/>
      <c r="AK959" s="150"/>
      <c r="AL959" s="150"/>
      <c r="AM959" s="150"/>
      <c r="AN959" s="150"/>
      <c r="AO959" s="150"/>
      <c r="AP959" s="150"/>
      <c r="AQ959" s="150"/>
      <c r="AR959" s="150"/>
      <c r="AS959" s="150"/>
      <c r="AT959" s="150"/>
      <c r="AU959" s="150"/>
      <c r="AV959" s="150"/>
      <c r="BA959" s="150"/>
      <c r="BB959" s="151"/>
      <c r="BC959" s="151"/>
      <c r="BD959" s="152"/>
    </row>
    <row r="960" spans="5:56" ht="15" customHeight="1" x14ac:dyDescent="0.2">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c r="AA960" s="150"/>
      <c r="AB960" s="150"/>
      <c r="AC960" s="150"/>
      <c r="AD960" s="150"/>
      <c r="AE960" s="150"/>
      <c r="AF960" s="150"/>
      <c r="AG960" s="150"/>
      <c r="AH960" s="150"/>
      <c r="AI960" s="150"/>
      <c r="AJ960" s="150"/>
      <c r="AK960" s="150"/>
      <c r="AL960" s="150"/>
      <c r="AM960" s="150"/>
      <c r="AN960" s="150"/>
      <c r="AO960" s="150"/>
      <c r="AP960" s="150"/>
      <c r="AQ960" s="150"/>
      <c r="AR960" s="150"/>
      <c r="AS960" s="150"/>
      <c r="AT960" s="150"/>
      <c r="AU960" s="150"/>
      <c r="AV960" s="150"/>
      <c r="BA960" s="150"/>
      <c r="BB960" s="151"/>
      <c r="BC960" s="151"/>
      <c r="BD960" s="152"/>
    </row>
    <row r="961" spans="5:56" ht="15" customHeight="1" x14ac:dyDescent="0.2">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c r="AA961" s="150"/>
      <c r="AB961" s="150"/>
      <c r="AC961" s="150"/>
      <c r="AD961" s="150"/>
      <c r="AE961" s="150"/>
      <c r="AF961" s="150"/>
      <c r="AG961" s="150"/>
      <c r="AH961" s="150"/>
      <c r="AI961" s="150"/>
      <c r="AJ961" s="150"/>
      <c r="AK961" s="150"/>
      <c r="AL961" s="150"/>
      <c r="AM961" s="150"/>
      <c r="AN961" s="150"/>
      <c r="AO961" s="150"/>
      <c r="AP961" s="150"/>
      <c r="AQ961" s="150"/>
      <c r="AR961" s="150"/>
      <c r="AS961" s="150"/>
      <c r="AT961" s="150"/>
      <c r="AU961" s="150"/>
      <c r="AV961" s="150"/>
      <c r="BA961" s="150"/>
      <c r="BB961" s="151"/>
      <c r="BC961" s="151"/>
      <c r="BD961" s="152"/>
    </row>
    <row r="962" spans="5:56" ht="15" customHeight="1" x14ac:dyDescent="0.2">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c r="AA962" s="150"/>
      <c r="AB962" s="150"/>
      <c r="AC962" s="150"/>
      <c r="AD962" s="150"/>
      <c r="AE962" s="150"/>
      <c r="AF962" s="150"/>
      <c r="AG962" s="150"/>
      <c r="AH962" s="150"/>
      <c r="AI962" s="150"/>
      <c r="AJ962" s="150"/>
      <c r="AK962" s="150"/>
      <c r="AL962" s="150"/>
      <c r="AM962" s="150"/>
      <c r="AN962" s="150"/>
      <c r="AO962" s="150"/>
      <c r="AP962" s="150"/>
      <c r="AQ962" s="150"/>
      <c r="AR962" s="150"/>
      <c r="AS962" s="150"/>
      <c r="AT962" s="150"/>
      <c r="AU962" s="150"/>
      <c r="AV962" s="150"/>
      <c r="BA962" s="150"/>
      <c r="BB962" s="151"/>
      <c r="BC962" s="151"/>
      <c r="BD962" s="152"/>
    </row>
    <row r="963" spans="5:56" ht="15" customHeight="1" x14ac:dyDescent="0.2">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c r="AA963" s="150"/>
      <c r="AB963" s="150"/>
      <c r="AC963" s="150"/>
      <c r="AD963" s="150"/>
      <c r="AE963" s="150"/>
      <c r="AF963" s="150"/>
      <c r="AG963" s="150"/>
      <c r="AH963" s="150"/>
      <c r="AI963" s="150"/>
      <c r="AJ963" s="150"/>
      <c r="AK963" s="150"/>
      <c r="AL963" s="150"/>
      <c r="AM963" s="150"/>
      <c r="AN963" s="150"/>
      <c r="AO963" s="150"/>
      <c r="AP963" s="150"/>
      <c r="AQ963" s="150"/>
      <c r="AR963" s="150"/>
      <c r="AS963" s="150"/>
      <c r="AT963" s="150"/>
      <c r="AU963" s="150"/>
      <c r="AV963" s="150"/>
      <c r="BA963" s="150"/>
      <c r="BB963" s="151"/>
      <c r="BC963" s="151"/>
      <c r="BD963" s="152"/>
    </row>
    <row r="964" spans="5:56" ht="15" customHeight="1" x14ac:dyDescent="0.2">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c r="AA964" s="150"/>
      <c r="AB964" s="150"/>
      <c r="AC964" s="150"/>
      <c r="AD964" s="150"/>
      <c r="AE964" s="150"/>
      <c r="AF964" s="150"/>
      <c r="AG964" s="150"/>
      <c r="AH964" s="150"/>
      <c r="AI964" s="150"/>
      <c r="AJ964" s="150"/>
      <c r="AK964" s="150"/>
      <c r="AL964" s="150"/>
      <c r="AM964" s="150"/>
      <c r="AN964" s="150"/>
      <c r="AO964" s="150"/>
      <c r="AP964" s="150"/>
      <c r="AQ964" s="150"/>
      <c r="AR964" s="150"/>
      <c r="AS964" s="150"/>
      <c r="AT964" s="150"/>
      <c r="AU964" s="150"/>
      <c r="AV964" s="150"/>
      <c r="BA964" s="150"/>
      <c r="BB964" s="151"/>
      <c r="BC964" s="151"/>
      <c r="BD964" s="152"/>
    </row>
    <row r="965" spans="5:56" ht="15" customHeight="1" x14ac:dyDescent="0.2">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c r="AA965" s="150"/>
      <c r="AB965" s="150"/>
      <c r="AC965" s="150"/>
      <c r="AD965" s="150"/>
      <c r="AE965" s="150"/>
      <c r="AF965" s="150"/>
      <c r="AG965" s="150"/>
      <c r="AH965" s="150"/>
      <c r="AI965" s="150"/>
      <c r="AJ965" s="150"/>
      <c r="AK965" s="150"/>
      <c r="AL965" s="150"/>
      <c r="AM965" s="150"/>
      <c r="AN965" s="150"/>
      <c r="AO965" s="150"/>
      <c r="AP965" s="150"/>
      <c r="AQ965" s="150"/>
      <c r="AR965" s="150"/>
      <c r="AS965" s="150"/>
      <c r="AT965" s="150"/>
      <c r="AU965" s="150"/>
      <c r="AV965" s="150"/>
      <c r="BA965" s="150"/>
      <c r="BB965" s="151"/>
      <c r="BC965" s="151"/>
      <c r="BD965" s="152"/>
    </row>
    <row r="966" spans="5:56" ht="15" customHeight="1" x14ac:dyDescent="0.2">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c r="AA966" s="150"/>
      <c r="AB966" s="150"/>
      <c r="AC966" s="150"/>
      <c r="AD966" s="150"/>
      <c r="AE966" s="150"/>
      <c r="AF966" s="150"/>
      <c r="AG966" s="150"/>
      <c r="AH966" s="150"/>
      <c r="AI966" s="150"/>
      <c r="AJ966" s="150"/>
      <c r="AK966" s="150"/>
      <c r="AL966" s="150"/>
      <c r="AM966" s="150"/>
      <c r="AN966" s="150"/>
      <c r="AO966" s="150"/>
      <c r="AP966" s="150"/>
      <c r="AQ966" s="150"/>
      <c r="AR966" s="150"/>
      <c r="AS966" s="150"/>
      <c r="AT966" s="150"/>
      <c r="AU966" s="150"/>
      <c r="AV966" s="150"/>
      <c r="BA966" s="150"/>
      <c r="BB966" s="151"/>
      <c r="BC966" s="151"/>
      <c r="BD966" s="152"/>
    </row>
    <row r="967" spans="5:56" ht="15" customHeight="1" x14ac:dyDescent="0.2">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c r="AA967" s="150"/>
      <c r="AB967" s="150"/>
      <c r="AC967" s="150"/>
      <c r="AD967" s="150"/>
      <c r="AE967" s="150"/>
      <c r="AF967" s="150"/>
      <c r="AG967" s="150"/>
      <c r="AH967" s="150"/>
      <c r="AI967" s="150"/>
      <c r="AJ967" s="150"/>
      <c r="AK967" s="150"/>
      <c r="AL967" s="150"/>
      <c r="AM967" s="150"/>
      <c r="AN967" s="150"/>
      <c r="AO967" s="150"/>
      <c r="AP967" s="150"/>
      <c r="AQ967" s="150"/>
      <c r="AR967" s="150"/>
      <c r="AS967" s="150"/>
      <c r="AT967" s="150"/>
      <c r="AU967" s="150"/>
      <c r="AV967" s="150"/>
      <c r="BA967" s="150"/>
      <c r="BB967" s="151"/>
      <c r="BC967" s="151"/>
      <c r="BD967" s="152"/>
    </row>
    <row r="968" spans="5:56" ht="15" customHeight="1" x14ac:dyDescent="0.2">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c r="AA968" s="150"/>
      <c r="AB968" s="150"/>
      <c r="AC968" s="150"/>
      <c r="AD968" s="150"/>
      <c r="AE968" s="150"/>
      <c r="AF968" s="150"/>
      <c r="AG968" s="150"/>
      <c r="AH968" s="150"/>
      <c r="AI968" s="150"/>
      <c r="AJ968" s="150"/>
      <c r="AK968" s="150"/>
      <c r="AL968" s="150"/>
      <c r="AM968" s="150"/>
      <c r="AN968" s="150"/>
      <c r="AO968" s="150"/>
      <c r="AP968" s="150"/>
      <c r="AQ968" s="150"/>
      <c r="AR968" s="150"/>
      <c r="AS968" s="150"/>
      <c r="AT968" s="150"/>
      <c r="AU968" s="150"/>
      <c r="AV968" s="150"/>
      <c r="BA968" s="150"/>
      <c r="BB968" s="151"/>
      <c r="BC968" s="151"/>
      <c r="BD968" s="152"/>
    </row>
    <row r="969" spans="5:56" ht="15" customHeight="1" x14ac:dyDescent="0.2">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c r="AA969" s="150"/>
      <c r="AB969" s="150"/>
      <c r="AC969" s="150"/>
      <c r="AD969" s="150"/>
      <c r="AE969" s="150"/>
      <c r="AF969" s="150"/>
      <c r="AG969" s="150"/>
      <c r="AH969" s="150"/>
      <c r="AI969" s="150"/>
      <c r="AJ969" s="150"/>
      <c r="AK969" s="150"/>
      <c r="AL969" s="150"/>
      <c r="AM969" s="150"/>
      <c r="AN969" s="150"/>
      <c r="AO969" s="150"/>
      <c r="AP969" s="150"/>
      <c r="AQ969" s="150"/>
      <c r="AR969" s="150"/>
      <c r="AS969" s="150"/>
      <c r="AT969" s="150"/>
      <c r="AU969" s="150"/>
      <c r="AV969" s="150"/>
      <c r="BA969" s="150"/>
      <c r="BB969" s="151"/>
      <c r="BC969" s="151"/>
      <c r="BD969" s="152"/>
    </row>
  </sheetData>
  <autoFilter ref="A7:D180"/>
  <mergeCells count="21">
    <mergeCell ref="CT5:CU5"/>
    <mergeCell ref="CV5:DD5"/>
    <mergeCell ref="BK8:BN8"/>
    <mergeCell ref="AY50:BG50"/>
    <mergeCell ref="BQ54:BV54"/>
    <mergeCell ref="CT3:CU3"/>
    <mergeCell ref="CV3:DD3"/>
    <mergeCell ref="BK4:BN4"/>
    <mergeCell ref="CT4:CU4"/>
    <mergeCell ref="CV4:DD4"/>
    <mergeCell ref="A3:B4"/>
    <mergeCell ref="BQ55:BV55"/>
    <mergeCell ref="BQ56:BV56"/>
    <mergeCell ref="BQ57:BV57"/>
    <mergeCell ref="BQ58:BV58"/>
    <mergeCell ref="BQ59:BV59"/>
    <mergeCell ref="BQ60:BV60"/>
    <mergeCell ref="BQ61:BV61"/>
    <mergeCell ref="BQ62:BV62"/>
    <mergeCell ref="BQ63:BV63"/>
    <mergeCell ref="BQ64:BV64"/>
  </mergeCells>
  <conditionalFormatting sqref="E9:P33">
    <cfRule type="cellIs" dxfId="61" priority="30" operator="equal">
      <formula>E$8</formula>
    </cfRule>
    <cfRule type="cellIs" dxfId="60" priority="31" operator="notEqual">
      <formula>E$8</formula>
    </cfRule>
  </conditionalFormatting>
  <conditionalFormatting sqref="CH9:CO33">
    <cfRule type="cellIs" dxfId="59" priority="23" operator="between">
      <formula>0.5</formula>
      <formula>0.99</formula>
    </cfRule>
    <cfRule type="cellIs" dxfId="58" priority="28" operator="lessThan">
      <formula>0.5</formula>
    </cfRule>
    <cfRule type="cellIs" dxfId="57" priority="29" operator="equal">
      <formula>1</formula>
    </cfRule>
  </conditionalFormatting>
  <conditionalFormatting sqref="BV9:CF33">
    <cfRule type="cellIs" dxfId="56" priority="26" operator="notEqual">
      <formula>BV$4</formula>
    </cfRule>
    <cfRule type="cellIs" dxfId="55" priority="27" operator="equal">
      <formula>BV$4</formula>
    </cfRule>
  </conditionalFormatting>
  <conditionalFormatting sqref="Q9:AV33">
    <cfRule type="cellIs" dxfId="54" priority="24" operator="equal">
      <formula>Q$8</formula>
    </cfRule>
    <cfRule type="cellIs" dxfId="53" priority="25" operator="notEqual">
      <formula>Q$8</formula>
    </cfRule>
  </conditionalFormatting>
  <conditionalFormatting sqref="E3:AS3">
    <cfRule type="expression" dxfId="52" priority="12">
      <formula>IF(E$3=$BN$64,TRUE,FALSE)</formula>
    </cfRule>
    <cfRule type="expression" dxfId="51" priority="13">
      <formula>IF(E$3=$BN$63,TRUE,FALSE)</formula>
    </cfRule>
    <cfRule type="expression" dxfId="50" priority="14">
      <formula>IF(E$3=$BN$62,TRUE,FALSE)</formula>
    </cfRule>
    <cfRule type="expression" dxfId="49" priority="15">
      <formula>IF(E$3=$BN$61,TRUE,FALSE)</formula>
    </cfRule>
    <cfRule type="expression" dxfId="48" priority="16">
      <formula>IF(E$3=$BN$60,TRUE,FALSE)</formula>
    </cfRule>
    <cfRule type="expression" dxfId="47" priority="17">
      <formula>IF(E$3=$BN$59,TRUE,FALSE)</formula>
    </cfRule>
    <cfRule type="expression" dxfId="46" priority="18">
      <formula>IF(E$3=$BN$58,TRUE,FALSE)</formula>
    </cfRule>
    <cfRule type="expression" dxfId="45" priority="19">
      <formula>IF(E$3=$BN$57,TRUE,FALSE)</formula>
    </cfRule>
    <cfRule type="expression" dxfId="44" priority="20">
      <formula>IF(E$3=$BN$56,TRUE,FALSE)</formula>
    </cfRule>
    <cfRule type="expression" dxfId="43" priority="21">
      <formula>IF(E$3=$BN$55,TRUE,FALSE)</formula>
    </cfRule>
    <cfRule type="expression" dxfId="42" priority="22">
      <formula>IF(E$3=$BN$54,TRUE,FALSE)</formula>
    </cfRule>
  </conditionalFormatting>
  <conditionalFormatting sqref="BG54:BG93">
    <cfRule type="expression" dxfId="41" priority="1">
      <formula>IF($BG54=$BN$64,TRUE,FALSE)</formula>
    </cfRule>
    <cfRule type="expression" dxfId="40" priority="2">
      <formula>IF($BG54=$BN$63,TRUE,FALSE)</formula>
    </cfRule>
    <cfRule type="expression" dxfId="39" priority="3">
      <formula>IF($BG54=$BN$62,TRUE,FALSE)</formula>
    </cfRule>
    <cfRule type="expression" dxfId="38" priority="4">
      <formula>IF($BG54=$BN$61,TRUE,FALSE)</formula>
    </cfRule>
    <cfRule type="expression" dxfId="37" priority="5">
      <formula>IF($BG54=$BN$60,TRUE,FALSE)</formula>
    </cfRule>
    <cfRule type="expression" dxfId="36" priority="6">
      <formula>IF($BG54=$BN$59,TRUE,FALSE)</formula>
    </cfRule>
    <cfRule type="expression" dxfId="35" priority="7">
      <formula>IF($BG54=$BN$58,TRUE,FALSE)</formula>
    </cfRule>
    <cfRule type="expression" dxfId="34" priority="8">
      <formula>IF($BG54=$BN$57,TRUE,FALSE)</formula>
    </cfRule>
    <cfRule type="expression" dxfId="33" priority="9">
      <formula>IF($BG54=$BN$56,TRUE,FALSE)</formula>
    </cfRule>
    <cfRule type="expression" dxfId="32" priority="10">
      <formula>IF($BG54=$BN$55,TRUE,FALSE)</formula>
    </cfRule>
    <cfRule type="expression" dxfId="31" priority="11">
      <formula>IF($BG54=$BN$54,TRUE,FALSE)</formula>
    </cfRule>
  </conditionalFormatting>
  <hyperlinks>
    <hyperlink ref="AA34" r:id="rId1" display="https://sites.google.com/macrob.vic.edu.au/area-of-study-2/home"/>
  </hyperlinks>
  <pageMargins left="0.7" right="0.7" top="0.75" bottom="0.75" header="0" footer="0"/>
  <pageSetup orientation="landscape"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M969"/>
  <sheetViews>
    <sheetView zoomScaleNormal="100" workbookViewId="0">
      <pane xSplit="4" ySplit="7" topLeftCell="E8" activePane="bottomRight" state="frozen"/>
      <selection activeCell="A3" sqref="A3:B4"/>
      <selection pane="topRight" activeCell="A3" sqref="A3:B4"/>
      <selection pane="bottomLeft" activeCell="A3" sqref="A3:B4"/>
      <selection pane="bottomRight"/>
    </sheetView>
  </sheetViews>
  <sheetFormatPr defaultColWidth="14.42578125" defaultRowHeight="15" customHeight="1" x14ac:dyDescent="0.2"/>
  <cols>
    <col min="1" max="3" width="8.85546875" style="34" customWidth="1"/>
    <col min="4" max="4" width="13.5703125" style="34" customWidth="1"/>
    <col min="5" max="24" width="4.7109375" style="96" customWidth="1"/>
    <col min="25" max="44" width="4.7109375" style="96" hidden="1" customWidth="1"/>
    <col min="45" max="47" width="4.7109375" style="96" customWidth="1"/>
    <col min="48" max="48" width="4.7109375" style="96" hidden="1" customWidth="1"/>
    <col min="49" max="49" width="8.7109375" style="36" customWidth="1"/>
    <col min="50" max="52" width="10.7109375" style="36" customWidth="1"/>
    <col min="53" max="53" width="4.7109375" style="96" customWidth="1"/>
    <col min="54" max="55" width="4.7109375" style="34" customWidth="1"/>
    <col min="56" max="56" width="4.7109375" style="62" customWidth="1"/>
    <col min="57" max="60" width="8.85546875" style="34" customWidth="1"/>
    <col min="61" max="61" width="12.140625" style="34" customWidth="1"/>
    <col min="62" max="66" width="8.85546875" style="34" customWidth="1"/>
    <col min="67" max="72" width="5.7109375" style="34" customWidth="1"/>
    <col min="73" max="73" width="10.85546875" style="34" customWidth="1"/>
    <col min="74" max="84" width="5.7109375" style="34" customWidth="1"/>
    <col min="85" max="85" width="10.85546875" style="34" customWidth="1"/>
    <col min="86" max="97" width="5.7109375" style="34" customWidth="1"/>
    <col min="98" max="146" width="3.7109375" style="34" customWidth="1"/>
    <col min="147" max="163" width="4.7109375" style="34" customWidth="1"/>
    <col min="164" max="177" width="8.85546875" style="34" customWidth="1"/>
    <col min="178" max="178" width="36.28515625" style="34" customWidth="1"/>
    <col min="179" max="184" width="8.85546875" style="34" customWidth="1"/>
    <col min="185" max="188" width="5.7109375" style="34" customWidth="1"/>
    <col min="189" max="189" width="8" style="34" customWidth="1"/>
    <col min="190" max="190" width="5.7109375" style="34" customWidth="1"/>
    <col min="191" max="191" width="15.42578125" style="34" customWidth="1"/>
    <col min="192" max="193" width="10.140625" style="34" customWidth="1"/>
    <col min="194" max="208" width="5.7109375" style="34" customWidth="1"/>
    <col min="209" max="209" width="10.85546875" style="34" customWidth="1"/>
    <col min="210" max="221" width="4.7109375" style="34" customWidth="1"/>
    <col min="222" max="230" width="5.7109375" style="34" customWidth="1"/>
    <col min="231" max="235" width="3.7109375" style="34" customWidth="1"/>
    <col min="236" max="279" width="4.7109375" style="34" customWidth="1"/>
    <col min="280" max="16384" width="14.42578125" style="34"/>
  </cols>
  <sheetData>
    <row r="1" spans="1:143" ht="15" customHeight="1" x14ac:dyDescent="0.2">
      <c r="B1" s="98" t="s">
        <v>100</v>
      </c>
      <c r="D1" s="98" t="s">
        <v>86</v>
      </c>
      <c r="E1" s="99" t="s">
        <v>286</v>
      </c>
      <c r="F1" s="99" t="s">
        <v>287</v>
      </c>
      <c r="G1" s="99" t="s">
        <v>288</v>
      </c>
      <c r="H1" s="99" t="s">
        <v>289</v>
      </c>
      <c r="I1" s="99" t="s">
        <v>290</v>
      </c>
      <c r="J1" s="99" t="s">
        <v>291</v>
      </c>
      <c r="K1" s="99" t="s">
        <v>292</v>
      </c>
      <c r="L1" s="99" t="s">
        <v>293</v>
      </c>
      <c r="M1" s="99" t="s">
        <v>294</v>
      </c>
      <c r="N1" s="99" t="s">
        <v>295</v>
      </c>
      <c r="O1" s="99" t="s">
        <v>296</v>
      </c>
      <c r="P1" s="99" t="s">
        <v>297</v>
      </c>
      <c r="Q1" s="99" t="s">
        <v>298</v>
      </c>
      <c r="R1" s="99" t="s">
        <v>299</v>
      </c>
      <c r="S1" s="99" t="s">
        <v>300</v>
      </c>
      <c r="T1" s="99" t="s">
        <v>301</v>
      </c>
      <c r="U1" s="99" t="s">
        <v>302</v>
      </c>
      <c r="V1" s="99" t="s">
        <v>303</v>
      </c>
      <c r="W1" s="99" t="s">
        <v>304</v>
      </c>
      <c r="X1" s="99" t="s">
        <v>305</v>
      </c>
      <c r="Y1" s="99" t="s">
        <v>306</v>
      </c>
      <c r="Z1" s="99" t="s">
        <v>307</v>
      </c>
      <c r="AA1" s="99" t="s">
        <v>308</v>
      </c>
      <c r="AB1" s="99" t="s">
        <v>309</v>
      </c>
      <c r="AC1" s="99" t="s">
        <v>310</v>
      </c>
      <c r="AD1" s="99" t="s">
        <v>311</v>
      </c>
      <c r="AE1" s="99" t="s">
        <v>312</v>
      </c>
      <c r="AF1" s="99" t="s">
        <v>313</v>
      </c>
      <c r="AG1" s="99" t="s">
        <v>314</v>
      </c>
      <c r="AH1" s="99" t="s">
        <v>315</v>
      </c>
      <c r="AI1" s="99" t="s">
        <v>316</v>
      </c>
      <c r="AJ1" s="99" t="s">
        <v>317</v>
      </c>
      <c r="AK1" s="99" t="s">
        <v>318</v>
      </c>
      <c r="AL1" s="99" t="s">
        <v>319</v>
      </c>
      <c r="AM1" s="99" t="s">
        <v>320</v>
      </c>
      <c r="AN1" s="99" t="s">
        <v>321</v>
      </c>
      <c r="AO1" s="99" t="s">
        <v>322</v>
      </c>
      <c r="AP1" s="99" t="s">
        <v>323</v>
      </c>
      <c r="AQ1" s="99" t="s">
        <v>324</v>
      </c>
      <c r="AR1" s="99" t="s">
        <v>325</v>
      </c>
      <c r="AS1" s="59" t="s">
        <v>343</v>
      </c>
      <c r="AT1" s="43" t="s">
        <v>135</v>
      </c>
      <c r="AU1" s="43" t="s">
        <v>134</v>
      </c>
      <c r="AV1" s="43" t="s">
        <v>285</v>
      </c>
      <c r="AX1" s="43" t="s">
        <v>271</v>
      </c>
      <c r="AY1" s="43"/>
      <c r="AZ1" s="43" t="s">
        <v>272</v>
      </c>
      <c r="BA1" s="43" t="s">
        <v>131</v>
      </c>
      <c r="BB1" s="43" t="s">
        <v>273</v>
      </c>
      <c r="BC1" s="43" t="s">
        <v>274</v>
      </c>
      <c r="BD1" s="43"/>
      <c r="BE1" s="43" t="s">
        <v>26</v>
      </c>
      <c r="BF1" s="43"/>
      <c r="BG1" s="43"/>
      <c r="BH1" s="43" t="s">
        <v>275</v>
      </c>
      <c r="BI1" s="43" t="s">
        <v>42</v>
      </c>
      <c r="BV1" s="43" t="s">
        <v>327</v>
      </c>
      <c r="BW1" s="43" t="s">
        <v>328</v>
      </c>
      <c r="BX1" s="43" t="s">
        <v>329</v>
      </c>
      <c r="BY1" s="43" t="s">
        <v>330</v>
      </c>
      <c r="BZ1" s="43" t="s">
        <v>331</v>
      </c>
      <c r="CA1" s="43" t="s">
        <v>332</v>
      </c>
      <c r="CB1" s="43" t="s">
        <v>333</v>
      </c>
      <c r="CC1" s="43" t="s">
        <v>334</v>
      </c>
      <c r="CD1" s="43" t="s">
        <v>335</v>
      </c>
      <c r="CE1" s="43" t="s">
        <v>336</v>
      </c>
      <c r="CF1" s="43" t="s">
        <v>337</v>
      </c>
      <c r="CT1" s="36" t="s">
        <v>64</v>
      </c>
      <c r="CU1" s="36" t="s">
        <v>65</v>
      </c>
      <c r="CV1" s="36" t="s">
        <v>66</v>
      </c>
      <c r="CW1" s="36" t="s">
        <v>67</v>
      </c>
      <c r="CX1" s="36" t="s">
        <v>68</v>
      </c>
      <c r="CY1" s="36" t="s">
        <v>69</v>
      </c>
      <c r="CZ1" s="36" t="s">
        <v>70</v>
      </c>
      <c r="DA1" s="36" t="s">
        <v>71</v>
      </c>
      <c r="DB1" s="36" t="s">
        <v>72</v>
      </c>
      <c r="DC1" s="36" t="s">
        <v>73</v>
      </c>
      <c r="DD1" s="36" t="s">
        <v>74</v>
      </c>
      <c r="DE1" s="36" t="s">
        <v>75</v>
      </c>
      <c r="DF1" s="36" t="s">
        <v>101</v>
      </c>
      <c r="DG1" s="36" t="s">
        <v>102</v>
      </c>
      <c r="DH1" s="36" t="s">
        <v>103</v>
      </c>
      <c r="DI1" s="36" t="s">
        <v>104</v>
      </c>
      <c r="DJ1" s="36" t="s">
        <v>105</v>
      </c>
      <c r="DK1" s="36" t="s">
        <v>106</v>
      </c>
      <c r="DL1" s="36" t="s">
        <v>107</v>
      </c>
      <c r="DM1" s="36" t="s">
        <v>108</v>
      </c>
      <c r="DN1" s="36" t="s">
        <v>109</v>
      </c>
      <c r="DO1" s="36" t="s">
        <v>110</v>
      </c>
      <c r="DP1" s="36" t="s">
        <v>111</v>
      </c>
      <c r="DQ1" s="36" t="s">
        <v>112</v>
      </c>
      <c r="DR1" s="36" t="s">
        <v>113</v>
      </c>
      <c r="DS1" s="36" t="s">
        <v>114</v>
      </c>
      <c r="DT1" s="36" t="s">
        <v>115</v>
      </c>
      <c r="DU1" s="36" t="s">
        <v>116</v>
      </c>
      <c r="DV1" s="36" t="s">
        <v>117</v>
      </c>
      <c r="DW1" s="36" t="s">
        <v>118</v>
      </c>
      <c r="DX1" s="36" t="s">
        <v>119</v>
      </c>
      <c r="DY1" s="36" t="s">
        <v>120</v>
      </c>
      <c r="DZ1" s="36" t="s">
        <v>121</v>
      </c>
      <c r="EA1" s="36" t="s">
        <v>122</v>
      </c>
      <c r="EB1" s="36" t="s">
        <v>123</v>
      </c>
      <c r="EC1" s="36" t="s">
        <v>124</v>
      </c>
      <c r="ED1" s="36" t="s">
        <v>277</v>
      </c>
      <c r="EE1" s="36" t="s">
        <v>278</v>
      </c>
      <c r="EF1" s="36" t="s">
        <v>279</v>
      </c>
      <c r="EG1" s="36" t="s">
        <v>280</v>
      </c>
      <c r="EH1" s="36" t="s">
        <v>281</v>
      </c>
      <c r="EI1" s="36" t="s">
        <v>282</v>
      </c>
      <c r="EJ1" s="36" t="s">
        <v>283</v>
      </c>
      <c r="EK1" s="36" t="s">
        <v>284</v>
      </c>
    </row>
    <row r="2" spans="1:143" ht="12.75" customHeight="1" thickBot="1" x14ac:dyDescent="0.25">
      <c r="A2" s="98"/>
      <c r="B2" s="98"/>
      <c r="C2" s="98"/>
      <c r="E2" s="101">
        <f>IF(ISBLANK($BF$54),"",$BF$54)</f>
        <v>1</v>
      </c>
      <c r="F2" s="101">
        <f>IF(ISBLANK($BF$55),"",$BF$55)</f>
        <v>2</v>
      </c>
      <c r="G2" s="101">
        <f>IF(ISBLANK($BF$56),"",$BF$56)</f>
        <v>3</v>
      </c>
      <c r="H2" s="101">
        <f>IF(ISBLANK($BF$57),"",$BF$57)</f>
        <v>4</v>
      </c>
      <c r="I2" s="101">
        <f>IF(ISBLANK($BF$58),"",$BF$58)</f>
        <v>5</v>
      </c>
      <c r="J2" s="101">
        <f>IF(ISBLANK($BF$59),"",$BF$59)</f>
        <v>6</v>
      </c>
      <c r="K2" s="101">
        <f>IF(ISBLANK($BF$60),"",$BF$60)</f>
        <v>7</v>
      </c>
      <c r="L2" s="101">
        <f>IF(ISBLANK($BF$61),"",$BF$61)</f>
        <v>8</v>
      </c>
      <c r="M2" s="101">
        <f>IF(ISBLANK($BF$62),"",$BF$62)</f>
        <v>9</v>
      </c>
      <c r="N2" s="101">
        <f>IF(ISBLANK($BF$63),"",$BF$63)</f>
        <v>10</v>
      </c>
      <c r="O2" s="101">
        <f>IF(ISBLANK($BF$64),"",$BF$64)</f>
        <v>11</v>
      </c>
      <c r="P2" s="101">
        <f>IF(ISBLANK($BF$65),"",$BF$65)</f>
        <v>12</v>
      </c>
      <c r="Q2" s="101">
        <f>IF(ISBLANK($BF$66),"",$BF$66)</f>
        <v>13</v>
      </c>
      <c r="R2" s="101">
        <f>IF(ISBLANK($BF$67),"",$BF$67)</f>
        <v>14</v>
      </c>
      <c r="S2" s="101" t="str">
        <f>IF(ISBLANK($BF$68),"",$BF$68)</f>
        <v>15ab</v>
      </c>
      <c r="T2" s="101" t="str">
        <f>IF(ISBLANK($BF$69),"",$BF$69)</f>
        <v>15cd</v>
      </c>
      <c r="U2" s="101" t="str">
        <f>IF(ISBLANK($BF$70),"",$BF$70)</f>
        <v/>
      </c>
      <c r="V2" s="101" t="str">
        <f>IF(ISBLANK($BF$71),"",$BF$71)</f>
        <v/>
      </c>
      <c r="W2" s="101" t="str">
        <f>IF(ISBLANK($BF$72),"",$BF$72)</f>
        <v/>
      </c>
      <c r="X2" s="101" t="str">
        <f>IF(ISBLANK($BF$73),"",$BF$73)</f>
        <v/>
      </c>
      <c r="Y2" s="101" t="str">
        <f>IF(ISBLANK($BF$74),"",$BF$74)</f>
        <v/>
      </c>
      <c r="Z2" s="101" t="str">
        <f>IF(ISBLANK($BF$75),"",$BF$75)</f>
        <v/>
      </c>
      <c r="AA2" s="101" t="str">
        <f>IF(ISBLANK($BF$76),"",$BF$76)</f>
        <v/>
      </c>
      <c r="AB2" s="101" t="str">
        <f>IF(ISBLANK($BF$77),"",$BF$77)</f>
        <v/>
      </c>
      <c r="AC2" s="101" t="str">
        <f>IF(ISBLANK($BF$78),"",$BF$78)</f>
        <v/>
      </c>
      <c r="AD2" s="101" t="str">
        <f>IF(ISBLANK($BF$79),"",$BF$79)</f>
        <v/>
      </c>
      <c r="AE2" s="101" t="str">
        <f>IF(ISBLANK($BF$80),"",$BF$80)</f>
        <v/>
      </c>
      <c r="AF2" s="101" t="str">
        <f>IF(ISBLANK($BF$81),"",$BF$81)</f>
        <v/>
      </c>
      <c r="AG2" s="101" t="str">
        <f>IF(ISBLANK($BF$82),"",$BF$82)</f>
        <v/>
      </c>
      <c r="AH2" s="101" t="str">
        <f>IF(ISBLANK($BF$83),"",$BF$83)</f>
        <v/>
      </c>
      <c r="AI2" s="101" t="str">
        <f>IF(ISBLANK($BF$84),"",$BF$84)</f>
        <v/>
      </c>
      <c r="AJ2" s="101" t="str">
        <f>IF(ISBLANK($BF$85),"",$BF$85)</f>
        <v/>
      </c>
      <c r="AK2" s="101" t="str">
        <f>IF(ISBLANK($BF$86),"",$BF$86)</f>
        <v/>
      </c>
      <c r="AL2" s="101" t="str">
        <f>IF(ISBLANK($BF$87),"",$BF$87)</f>
        <v/>
      </c>
      <c r="AM2" s="101" t="str">
        <f>IF(ISBLANK($BF$88),"",$BF$88)</f>
        <v/>
      </c>
      <c r="AN2" s="101" t="str">
        <f>IF(ISBLANK($BF$89),"",$BF$89)</f>
        <v/>
      </c>
      <c r="AO2" s="101" t="str">
        <f>IF(ISBLANK($BF$90),"",$BF$90)</f>
        <v/>
      </c>
      <c r="AP2" s="101" t="str">
        <f>IF(ISBLANK($BF$91),"",$BF$91)</f>
        <v/>
      </c>
      <c r="AQ2" s="101" t="str">
        <f>IF(ISBLANK($BF$92),"",$BF$92)</f>
        <v/>
      </c>
      <c r="AR2" s="101" t="str">
        <f>IF(ISBLANK($BF$93),"",$BF$93)</f>
        <v/>
      </c>
      <c r="AS2" s="101"/>
      <c r="AT2" s="101"/>
      <c r="AU2" s="101"/>
      <c r="AV2" s="172"/>
      <c r="AX2" s="36" t="s">
        <v>58</v>
      </c>
      <c r="AY2" s="36" t="s">
        <v>58</v>
      </c>
      <c r="AZ2" s="36" t="s">
        <v>58</v>
      </c>
      <c r="BA2" s="36" t="s">
        <v>58</v>
      </c>
      <c r="BB2" s="36" t="s">
        <v>58</v>
      </c>
      <c r="BC2" s="36" t="s">
        <v>58</v>
      </c>
      <c r="BD2" s="36" t="s">
        <v>58</v>
      </c>
      <c r="BE2" s="214" t="s">
        <v>26</v>
      </c>
      <c r="BI2" s="98"/>
      <c r="BJ2" s="98"/>
      <c r="BK2" s="98"/>
      <c r="BL2" s="98"/>
      <c r="BM2" s="98"/>
      <c r="BN2" s="98"/>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row>
    <row r="3" spans="1:143" ht="12.75" customHeight="1" x14ac:dyDescent="0.2">
      <c r="A3" s="191" t="s">
        <v>89</v>
      </c>
      <c r="B3" s="192"/>
      <c r="C3" s="98"/>
      <c r="D3" s="98"/>
      <c r="E3" s="176">
        <f>IF(ISBLANK($BG$54),"",$BG$54)</f>
        <v>9.1</v>
      </c>
      <c r="F3" s="176">
        <f>IF(ISBLANK($BG$55),"",$BG$55)</f>
        <v>9.5</v>
      </c>
      <c r="G3" s="176">
        <f>IF(ISBLANK($BG$56),"",$BG$56)</f>
        <v>9.5</v>
      </c>
      <c r="H3" s="176">
        <f>IF(ISBLANK($BG$57),"",$BG$57)</f>
        <v>9.1</v>
      </c>
      <c r="I3" s="176">
        <f>IF(ISBLANK($BG$58),"",$BG$58)</f>
        <v>9.1999999999999993</v>
      </c>
      <c r="J3" s="176">
        <f>IF(ISBLANK($BG$59),"",$BG$59)</f>
        <v>9.5</v>
      </c>
      <c r="K3" s="176">
        <f>IF(ISBLANK($BG$60),"",$BG$60)</f>
        <v>9.3000000000000007</v>
      </c>
      <c r="L3" s="176">
        <f>IF(ISBLANK($BG$61),"",$BG$61)</f>
        <v>8.1999999999999993</v>
      </c>
      <c r="M3" s="176">
        <f>IF(ISBLANK($BG$62),"",$BG$62)</f>
        <v>8.3000000000000007</v>
      </c>
      <c r="N3" s="176">
        <f>IF(ISBLANK($BG$63),"",$BG$63)</f>
        <v>8.1999999999999993</v>
      </c>
      <c r="O3" s="176">
        <f>IF(ISBLANK($BG$64),"",$BG$64)</f>
        <v>9.1999999999999993</v>
      </c>
      <c r="P3" s="176">
        <f>IF(ISBLANK($BG$65),"",$BG$65)</f>
        <v>8.4</v>
      </c>
      <c r="Q3" s="176">
        <f>IF(ISBLANK($BG$66),"",$BG$66)</f>
        <v>9.3000000000000007</v>
      </c>
      <c r="R3" s="176">
        <f>IF(ISBLANK($BG$67),"",$BG$67)</f>
        <v>8.4</v>
      </c>
      <c r="S3" s="176">
        <f>IF(ISBLANK($BG$68),"",$BG$68)</f>
        <v>9.1</v>
      </c>
      <c r="T3" s="177">
        <f>IF(ISBLANK($BG$69),"",$BG$69)</f>
        <v>9.4</v>
      </c>
      <c r="U3" s="156" t="str">
        <f>IF(ISBLANK($BG$70),"",$BG$70)</f>
        <v/>
      </c>
      <c r="V3" s="156" t="str">
        <f>IF(ISBLANK($BG$71),"",$BG$71)</f>
        <v/>
      </c>
      <c r="W3" s="156" t="str">
        <f>IF(ISBLANK($BG$72),"",$BG$72)</f>
        <v/>
      </c>
      <c r="X3" s="156" t="str">
        <f>IF(ISBLANK($BG$73),"",$BG$73)</f>
        <v/>
      </c>
      <c r="Y3" s="156" t="str">
        <f>IF(ISBLANK($BG$74),"",$BG$74)</f>
        <v/>
      </c>
      <c r="Z3" s="156" t="str">
        <f>IF(ISBLANK($BG$75),"",$BG$75)</f>
        <v/>
      </c>
      <c r="AA3" s="156" t="str">
        <f>IF(ISBLANK($BG$76),"",$BG$76)</f>
        <v/>
      </c>
      <c r="AB3" s="156" t="str">
        <f>IF(ISBLANK($BG$77),"",$BG$77)</f>
        <v/>
      </c>
      <c r="AC3" s="156" t="str">
        <f>IF(ISBLANK($BG$78),"",$BG$78)</f>
        <v/>
      </c>
      <c r="AD3" s="156" t="str">
        <f>IF(ISBLANK($BG$79),"",$BG$79)</f>
        <v/>
      </c>
      <c r="AE3" s="156" t="str">
        <f>IF(ISBLANK($BG$80),"",$BG$80)</f>
        <v/>
      </c>
      <c r="AF3" s="156" t="str">
        <f>IF(ISBLANK($BG$81),"",$BG$81)</f>
        <v/>
      </c>
      <c r="AG3" s="156" t="str">
        <f>IF(ISBLANK($BG$82),"",$BG$82)</f>
        <v/>
      </c>
      <c r="AH3" s="156" t="str">
        <f>IF(ISBLANK($BG$83),"",$BG$83)</f>
        <v/>
      </c>
      <c r="AI3" s="156" t="str">
        <f>IF(ISBLANK($BG$84),"",$BG$84)</f>
        <v/>
      </c>
      <c r="AJ3" s="156" t="str">
        <f>IF(ISBLANK($BG$85),"",$BG$85)</f>
        <v/>
      </c>
      <c r="AK3" s="156" t="str">
        <f>IF(ISBLANK($BG$86),"",$BG$86)</f>
        <v/>
      </c>
      <c r="AL3" s="156" t="str">
        <f>IF(ISBLANK($BG$87),"",$BG$87)</f>
        <v/>
      </c>
      <c r="AM3" s="156" t="str">
        <f>IF(ISBLANK($BG$88),"",$BG$88)</f>
        <v/>
      </c>
      <c r="AN3" s="156" t="str">
        <f>IF(ISBLANK($BG$89),"",$BG$89)</f>
        <v/>
      </c>
      <c r="AO3" s="156" t="str">
        <f>IF(ISBLANK($BG$90),"",$BG$90)</f>
        <v/>
      </c>
      <c r="AP3" s="156" t="str">
        <f>IF(ISBLANK($BG$91),"",$BG$91)</f>
        <v/>
      </c>
      <c r="AQ3" s="156" t="str">
        <f>IF(ISBLANK($BG$92),"",$BG$92)</f>
        <v/>
      </c>
      <c r="AR3" s="156" t="str">
        <f>IF(ISBLANK($BG$93),"",$BG$93)</f>
        <v/>
      </c>
      <c r="AS3" s="156"/>
      <c r="AT3" s="101"/>
      <c r="AU3" s="101"/>
      <c r="AV3" s="172"/>
      <c r="BA3" s="60"/>
      <c r="BB3" s="60"/>
      <c r="BC3" s="110"/>
      <c r="BD3" s="111"/>
      <c r="BE3" s="101">
        <f>BO66</f>
        <v>27</v>
      </c>
      <c r="BF3" s="98"/>
      <c r="BG3" s="98"/>
      <c r="BH3" s="98"/>
      <c r="BI3" s="98"/>
      <c r="BJ3" s="98"/>
      <c r="BK3" s="98"/>
      <c r="BL3" s="98"/>
      <c r="BM3" s="98"/>
      <c r="BN3" s="98"/>
      <c r="BP3" s="36"/>
      <c r="BQ3" s="36"/>
      <c r="BR3" s="36"/>
      <c r="BS3" s="36"/>
      <c r="BV3" s="106">
        <f>BN54</f>
        <v>8.1999999999999993</v>
      </c>
      <c r="BW3" s="107">
        <f>BN55</f>
        <v>8.3000000000000007</v>
      </c>
      <c r="BX3" s="108">
        <f>BN56</f>
        <v>8.4</v>
      </c>
      <c r="BY3" s="102">
        <f>BN57</f>
        <v>9.1</v>
      </c>
      <c r="BZ3" s="104">
        <f>BN58</f>
        <v>9.1999999999999993</v>
      </c>
      <c r="CA3" s="105">
        <f>BN59</f>
        <v>9.3000000000000007</v>
      </c>
      <c r="CB3" s="112">
        <f>BN60</f>
        <v>9.4</v>
      </c>
      <c r="CC3" s="103">
        <f>BN61</f>
        <v>9.5</v>
      </c>
      <c r="CD3" s="113">
        <f>BN62</f>
        <v>0</v>
      </c>
      <c r="CE3" s="114">
        <f>BN63</f>
        <v>0</v>
      </c>
      <c r="CF3" s="115">
        <f>BN64</f>
        <v>0</v>
      </c>
      <c r="CH3" s="106">
        <f t="shared" ref="CH3:CO4" si="0">BV3</f>
        <v>8.1999999999999993</v>
      </c>
      <c r="CI3" s="107">
        <f t="shared" si="0"/>
        <v>8.3000000000000007</v>
      </c>
      <c r="CJ3" s="108">
        <f t="shared" si="0"/>
        <v>8.4</v>
      </c>
      <c r="CK3" s="102">
        <f t="shared" si="0"/>
        <v>9.1</v>
      </c>
      <c r="CL3" s="104">
        <f t="shared" si="0"/>
        <v>9.1999999999999993</v>
      </c>
      <c r="CM3" s="105">
        <f t="shared" si="0"/>
        <v>9.3000000000000007</v>
      </c>
      <c r="CN3" s="112">
        <f t="shared" si="0"/>
        <v>9.4</v>
      </c>
      <c r="CO3" s="103">
        <f t="shared" si="0"/>
        <v>9.5</v>
      </c>
      <c r="CP3" s="113">
        <f>BU47</f>
        <v>0</v>
      </c>
      <c r="CQ3" s="114">
        <f>BU48</f>
        <v>0</v>
      </c>
      <c r="CR3" s="115">
        <f>BU49</f>
        <v>0</v>
      </c>
      <c r="CT3" s="206">
        <v>0.5</v>
      </c>
      <c r="CU3" s="206"/>
      <c r="CV3" s="208" t="s">
        <v>47</v>
      </c>
      <c r="CW3" s="209"/>
      <c r="CX3" s="209"/>
      <c r="CY3" s="209"/>
      <c r="CZ3" s="209"/>
      <c r="DA3" s="209"/>
      <c r="DB3" s="209"/>
      <c r="DC3" s="209"/>
      <c r="DD3" s="210"/>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row>
    <row r="4" spans="1:143" ht="12.75" customHeight="1" thickBot="1" x14ac:dyDescent="0.25">
      <c r="A4" s="193"/>
      <c r="B4" s="194"/>
      <c r="C4" s="98"/>
      <c r="D4" s="116" t="s">
        <v>10</v>
      </c>
      <c r="E4" s="117" t="e">
        <f t="shared" ref="E4:P4" si="1">AVERAGE(E9:E33)</f>
        <v>#DIV/0!</v>
      </c>
      <c r="F4" s="117" t="e">
        <f t="shared" si="1"/>
        <v>#DIV/0!</v>
      </c>
      <c r="G4" s="117" t="e">
        <f t="shared" si="1"/>
        <v>#DIV/0!</v>
      </c>
      <c r="H4" s="117" t="e">
        <f t="shared" si="1"/>
        <v>#DIV/0!</v>
      </c>
      <c r="I4" s="117" t="e">
        <f t="shared" si="1"/>
        <v>#DIV/0!</v>
      </c>
      <c r="J4" s="117" t="e">
        <f t="shared" si="1"/>
        <v>#DIV/0!</v>
      </c>
      <c r="K4" s="117" t="e">
        <f t="shared" si="1"/>
        <v>#DIV/0!</v>
      </c>
      <c r="L4" s="117" t="e">
        <f t="shared" si="1"/>
        <v>#DIV/0!</v>
      </c>
      <c r="M4" s="117" t="e">
        <f t="shared" si="1"/>
        <v>#DIV/0!</v>
      </c>
      <c r="N4" s="117" t="e">
        <f t="shared" si="1"/>
        <v>#DIV/0!</v>
      </c>
      <c r="O4" s="117" t="e">
        <f t="shared" si="1"/>
        <v>#DIV/0!</v>
      </c>
      <c r="P4" s="117" t="e">
        <f t="shared" si="1"/>
        <v>#DIV/0!</v>
      </c>
      <c r="Q4" s="117" t="e">
        <f>AVERAGE(Q9:Q33)</f>
        <v>#DIV/0!</v>
      </c>
      <c r="R4" s="117" t="e">
        <f t="shared" ref="R4:AU4" si="2">AVERAGE(R9:R33)</f>
        <v>#DIV/0!</v>
      </c>
      <c r="S4" s="117" t="e">
        <f t="shared" si="2"/>
        <v>#DIV/0!</v>
      </c>
      <c r="T4" s="117" t="e">
        <f t="shared" si="2"/>
        <v>#DIV/0!</v>
      </c>
      <c r="U4" s="117" t="e">
        <f t="shared" si="2"/>
        <v>#DIV/0!</v>
      </c>
      <c r="V4" s="117" t="e">
        <f t="shared" si="2"/>
        <v>#DIV/0!</v>
      </c>
      <c r="W4" s="117" t="e">
        <f t="shared" si="2"/>
        <v>#DIV/0!</v>
      </c>
      <c r="X4" s="117" t="e">
        <f t="shared" si="2"/>
        <v>#DIV/0!</v>
      </c>
      <c r="Y4" s="117" t="e">
        <f t="shared" si="2"/>
        <v>#DIV/0!</v>
      </c>
      <c r="Z4" s="117" t="e">
        <f t="shared" si="2"/>
        <v>#DIV/0!</v>
      </c>
      <c r="AA4" s="117" t="e">
        <f t="shared" si="2"/>
        <v>#DIV/0!</v>
      </c>
      <c r="AB4" s="117" t="e">
        <f t="shared" si="2"/>
        <v>#DIV/0!</v>
      </c>
      <c r="AC4" s="117" t="e">
        <f t="shared" si="2"/>
        <v>#DIV/0!</v>
      </c>
      <c r="AD4" s="117" t="e">
        <f t="shared" si="2"/>
        <v>#DIV/0!</v>
      </c>
      <c r="AE4" s="117" t="e">
        <f t="shared" si="2"/>
        <v>#DIV/0!</v>
      </c>
      <c r="AF4" s="117" t="e">
        <f t="shared" si="2"/>
        <v>#DIV/0!</v>
      </c>
      <c r="AG4" s="117" t="e">
        <f t="shared" si="2"/>
        <v>#DIV/0!</v>
      </c>
      <c r="AH4" s="117" t="e">
        <f t="shared" si="2"/>
        <v>#DIV/0!</v>
      </c>
      <c r="AI4" s="117" t="e">
        <f t="shared" si="2"/>
        <v>#DIV/0!</v>
      </c>
      <c r="AJ4" s="117" t="e">
        <f t="shared" si="2"/>
        <v>#DIV/0!</v>
      </c>
      <c r="AK4" s="117" t="e">
        <f t="shared" si="2"/>
        <v>#DIV/0!</v>
      </c>
      <c r="AL4" s="117" t="e">
        <f t="shared" si="2"/>
        <v>#DIV/0!</v>
      </c>
      <c r="AM4" s="117" t="e">
        <f t="shared" si="2"/>
        <v>#DIV/0!</v>
      </c>
      <c r="AN4" s="117" t="e">
        <f t="shared" si="2"/>
        <v>#DIV/0!</v>
      </c>
      <c r="AO4" s="117" t="e">
        <f t="shared" si="2"/>
        <v>#DIV/0!</v>
      </c>
      <c r="AP4" s="117" t="e">
        <f t="shared" si="2"/>
        <v>#DIV/0!</v>
      </c>
      <c r="AQ4" s="117" t="e">
        <f t="shared" si="2"/>
        <v>#DIV/0!</v>
      </c>
      <c r="AR4" s="117" t="e">
        <f t="shared" si="2"/>
        <v>#DIV/0!</v>
      </c>
      <c r="AS4" s="117" t="e">
        <f t="shared" si="2"/>
        <v>#DIV/0!</v>
      </c>
      <c r="AT4" s="117" t="e">
        <f t="shared" si="2"/>
        <v>#DIV/0!</v>
      </c>
      <c r="AU4" s="117" t="e">
        <f t="shared" si="2"/>
        <v>#DIV/0!</v>
      </c>
      <c r="AV4" s="173"/>
      <c r="BA4" s="118"/>
      <c r="BB4" s="118"/>
      <c r="BC4" s="118"/>
      <c r="BD4" s="119"/>
      <c r="BE4" s="118" t="e">
        <f t="shared" ref="BE4:BG4" si="3">AVERAGE(BE9:BE36)</f>
        <v>#DIV/0!</v>
      </c>
      <c r="BF4" s="120" t="e">
        <f t="shared" si="3"/>
        <v>#DIV/0!</v>
      </c>
      <c r="BG4" s="120" t="e">
        <f t="shared" si="3"/>
        <v>#DIV/0!</v>
      </c>
      <c r="BH4" s="121" t="e">
        <f t="shared" ref="BH4:BH7" si="4">IF((BE4=""),"",IF(ISNUMBER(BE4),VLOOKUP(BG4,Gradetable,2),""))</f>
        <v>#DIV/0!</v>
      </c>
      <c r="BI4" s="98"/>
      <c r="BJ4" s="98"/>
      <c r="BK4" s="195" t="s">
        <v>11</v>
      </c>
      <c r="BL4" s="196"/>
      <c r="BM4" s="196"/>
      <c r="BN4" s="197"/>
      <c r="BQ4" s="36"/>
      <c r="BR4" s="36"/>
      <c r="BV4" s="101">
        <f>BO54</f>
        <v>2</v>
      </c>
      <c r="BW4" s="101">
        <f>BO55</f>
        <v>1</v>
      </c>
      <c r="BX4" s="101">
        <f>BO56</f>
        <v>5</v>
      </c>
      <c r="BY4" s="101">
        <f>BO57</f>
        <v>4</v>
      </c>
      <c r="BZ4" s="101">
        <f>BO58</f>
        <v>2</v>
      </c>
      <c r="CA4" s="101">
        <f>BO59</f>
        <v>7</v>
      </c>
      <c r="CB4" s="101">
        <f>BO60</f>
        <v>3</v>
      </c>
      <c r="CC4" s="101">
        <f>BO61</f>
        <v>3</v>
      </c>
      <c r="CD4" s="101">
        <f>BO62</f>
        <v>0</v>
      </c>
      <c r="CE4" s="101">
        <f>BO63</f>
        <v>0</v>
      </c>
      <c r="CF4" s="101">
        <f>BO64</f>
        <v>0</v>
      </c>
      <c r="CH4" s="101">
        <f t="shared" si="0"/>
        <v>2</v>
      </c>
      <c r="CI4" s="101">
        <f t="shared" si="0"/>
        <v>1</v>
      </c>
      <c r="CJ4" s="101">
        <f t="shared" si="0"/>
        <v>5</v>
      </c>
      <c r="CK4" s="101">
        <f t="shared" si="0"/>
        <v>4</v>
      </c>
      <c r="CL4" s="101">
        <f t="shared" si="0"/>
        <v>2</v>
      </c>
      <c r="CM4" s="101">
        <f t="shared" si="0"/>
        <v>7</v>
      </c>
      <c r="CN4" s="101">
        <f t="shared" si="0"/>
        <v>3</v>
      </c>
      <c r="CO4" s="101">
        <f t="shared" si="0"/>
        <v>3</v>
      </c>
      <c r="CP4" s="101">
        <f>CD4</f>
        <v>0</v>
      </c>
      <c r="CQ4" s="101">
        <f>CE4</f>
        <v>0</v>
      </c>
      <c r="CR4" s="101">
        <f>CF4</f>
        <v>0</v>
      </c>
      <c r="CT4" s="206">
        <v>0.7</v>
      </c>
      <c r="CU4" s="206"/>
      <c r="CV4" s="208" t="s">
        <v>50</v>
      </c>
      <c r="CW4" s="209"/>
      <c r="CX4" s="209"/>
      <c r="CY4" s="209"/>
      <c r="CZ4" s="209"/>
      <c r="DA4" s="209"/>
      <c r="DB4" s="209"/>
      <c r="DC4" s="209"/>
      <c r="DD4" s="210"/>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row>
    <row r="5" spans="1:143" ht="12.75" customHeight="1" thickBot="1" x14ac:dyDescent="0.25">
      <c r="A5" s="98"/>
      <c r="B5" s="98"/>
      <c r="C5" s="98"/>
      <c r="D5" s="116" t="s">
        <v>12</v>
      </c>
      <c r="E5" s="117" t="e">
        <f t="shared" ref="E5:P5" si="5">QUARTILE(E9:E33,1)</f>
        <v>#NUM!</v>
      </c>
      <c r="F5" s="117" t="e">
        <f t="shared" si="5"/>
        <v>#NUM!</v>
      </c>
      <c r="G5" s="117" t="e">
        <f t="shared" si="5"/>
        <v>#NUM!</v>
      </c>
      <c r="H5" s="117" t="e">
        <f t="shared" si="5"/>
        <v>#NUM!</v>
      </c>
      <c r="I5" s="117" t="e">
        <f t="shared" si="5"/>
        <v>#NUM!</v>
      </c>
      <c r="J5" s="117" t="e">
        <f t="shared" si="5"/>
        <v>#NUM!</v>
      </c>
      <c r="K5" s="117" t="e">
        <f t="shared" si="5"/>
        <v>#NUM!</v>
      </c>
      <c r="L5" s="117" t="e">
        <f t="shared" si="5"/>
        <v>#NUM!</v>
      </c>
      <c r="M5" s="117" t="e">
        <f t="shared" si="5"/>
        <v>#NUM!</v>
      </c>
      <c r="N5" s="117" t="e">
        <f t="shared" si="5"/>
        <v>#NUM!</v>
      </c>
      <c r="O5" s="117" t="e">
        <f t="shared" si="5"/>
        <v>#NUM!</v>
      </c>
      <c r="P5" s="117" t="e">
        <f t="shared" si="5"/>
        <v>#NUM!</v>
      </c>
      <c r="Q5" s="117" t="e">
        <f>QUARTILE(Q9:Q33,1)</f>
        <v>#NUM!</v>
      </c>
      <c r="R5" s="117" t="e">
        <f t="shared" ref="R5:AU5" si="6">QUARTILE(R9:R33,1)</f>
        <v>#NUM!</v>
      </c>
      <c r="S5" s="117" t="e">
        <f t="shared" si="6"/>
        <v>#NUM!</v>
      </c>
      <c r="T5" s="117" t="e">
        <f t="shared" si="6"/>
        <v>#NUM!</v>
      </c>
      <c r="U5" s="117" t="e">
        <f t="shared" si="6"/>
        <v>#NUM!</v>
      </c>
      <c r="V5" s="117" t="e">
        <f t="shared" si="6"/>
        <v>#NUM!</v>
      </c>
      <c r="W5" s="117" t="e">
        <f t="shared" si="6"/>
        <v>#NUM!</v>
      </c>
      <c r="X5" s="117" t="e">
        <f t="shared" si="6"/>
        <v>#NUM!</v>
      </c>
      <c r="Y5" s="117" t="e">
        <f t="shared" si="6"/>
        <v>#NUM!</v>
      </c>
      <c r="Z5" s="117" t="e">
        <f t="shared" si="6"/>
        <v>#NUM!</v>
      </c>
      <c r="AA5" s="117" t="e">
        <f t="shared" si="6"/>
        <v>#NUM!</v>
      </c>
      <c r="AB5" s="117" t="e">
        <f t="shared" si="6"/>
        <v>#NUM!</v>
      </c>
      <c r="AC5" s="117" t="e">
        <f t="shared" si="6"/>
        <v>#NUM!</v>
      </c>
      <c r="AD5" s="117" t="e">
        <f t="shared" si="6"/>
        <v>#NUM!</v>
      </c>
      <c r="AE5" s="117" t="e">
        <f t="shared" si="6"/>
        <v>#NUM!</v>
      </c>
      <c r="AF5" s="117" t="e">
        <f t="shared" si="6"/>
        <v>#NUM!</v>
      </c>
      <c r="AG5" s="117" t="e">
        <f t="shared" si="6"/>
        <v>#NUM!</v>
      </c>
      <c r="AH5" s="117" t="e">
        <f t="shared" si="6"/>
        <v>#NUM!</v>
      </c>
      <c r="AI5" s="117" t="e">
        <f t="shared" si="6"/>
        <v>#NUM!</v>
      </c>
      <c r="AJ5" s="117" t="e">
        <f t="shared" si="6"/>
        <v>#NUM!</v>
      </c>
      <c r="AK5" s="117" t="e">
        <f t="shared" si="6"/>
        <v>#NUM!</v>
      </c>
      <c r="AL5" s="117" t="e">
        <f t="shared" si="6"/>
        <v>#NUM!</v>
      </c>
      <c r="AM5" s="117" t="e">
        <f t="shared" si="6"/>
        <v>#NUM!</v>
      </c>
      <c r="AN5" s="117" t="e">
        <f t="shared" si="6"/>
        <v>#NUM!</v>
      </c>
      <c r="AO5" s="117" t="e">
        <f t="shared" si="6"/>
        <v>#NUM!</v>
      </c>
      <c r="AP5" s="117" t="e">
        <f t="shared" si="6"/>
        <v>#NUM!</v>
      </c>
      <c r="AQ5" s="117" t="e">
        <f t="shared" si="6"/>
        <v>#NUM!</v>
      </c>
      <c r="AR5" s="117" t="e">
        <f t="shared" si="6"/>
        <v>#NUM!</v>
      </c>
      <c r="AS5" s="117" t="e">
        <f t="shared" si="6"/>
        <v>#NUM!</v>
      </c>
      <c r="AT5" s="117" t="e">
        <f t="shared" si="6"/>
        <v>#NUM!</v>
      </c>
      <c r="AU5" s="117" t="e">
        <f t="shared" si="6"/>
        <v>#NUM!</v>
      </c>
      <c r="AV5" s="173"/>
      <c r="AW5" s="122"/>
      <c r="AX5" s="122"/>
      <c r="AY5" s="122"/>
      <c r="AZ5" s="122"/>
      <c r="BA5" s="117"/>
      <c r="BB5" s="117"/>
      <c r="BC5" s="117"/>
      <c r="BD5" s="123"/>
      <c r="BE5" s="117" t="e">
        <f t="shared" ref="BE5:BG5" si="7">QUARTILE(BE9:BE36,1)</f>
        <v>#NUM!</v>
      </c>
      <c r="BF5" s="120" t="e">
        <f t="shared" si="7"/>
        <v>#NUM!</v>
      </c>
      <c r="BG5" s="120" t="e">
        <f t="shared" si="7"/>
        <v>#NUM!</v>
      </c>
      <c r="BH5" s="121" t="e">
        <f t="shared" si="4"/>
        <v>#NUM!</v>
      </c>
      <c r="BI5" s="98"/>
      <c r="BJ5" s="98"/>
      <c r="BK5" s="124" t="s">
        <v>13</v>
      </c>
      <c r="BL5" s="125">
        <v>0</v>
      </c>
      <c r="BM5" s="124" t="s">
        <v>14</v>
      </c>
      <c r="BN5" s="125">
        <v>0</v>
      </c>
      <c r="CT5" s="206">
        <v>0.9</v>
      </c>
      <c r="CU5" s="206"/>
      <c r="CV5" s="211" t="s">
        <v>39</v>
      </c>
      <c r="CW5" s="212"/>
      <c r="CX5" s="212"/>
      <c r="CY5" s="212"/>
      <c r="CZ5" s="212"/>
      <c r="DA5" s="212"/>
      <c r="DB5" s="212"/>
      <c r="DC5" s="212"/>
      <c r="DD5" s="213"/>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row>
    <row r="6" spans="1:143" ht="12.75" customHeight="1" x14ac:dyDescent="0.2">
      <c r="A6" s="98"/>
      <c r="B6" s="98"/>
      <c r="C6" s="98"/>
      <c r="D6" s="116" t="s">
        <v>15</v>
      </c>
      <c r="E6" s="117" t="e">
        <f t="shared" ref="E6:P6" si="8">QUARTILE(E9:E33,2)</f>
        <v>#NUM!</v>
      </c>
      <c r="F6" s="117" t="e">
        <f t="shared" si="8"/>
        <v>#NUM!</v>
      </c>
      <c r="G6" s="117" t="e">
        <f t="shared" si="8"/>
        <v>#NUM!</v>
      </c>
      <c r="H6" s="117" t="e">
        <f t="shared" si="8"/>
        <v>#NUM!</v>
      </c>
      <c r="I6" s="117" t="e">
        <f t="shared" si="8"/>
        <v>#NUM!</v>
      </c>
      <c r="J6" s="117" t="e">
        <f t="shared" si="8"/>
        <v>#NUM!</v>
      </c>
      <c r="K6" s="117" t="e">
        <f t="shared" si="8"/>
        <v>#NUM!</v>
      </c>
      <c r="L6" s="117" t="e">
        <f t="shared" si="8"/>
        <v>#NUM!</v>
      </c>
      <c r="M6" s="117" t="e">
        <f t="shared" si="8"/>
        <v>#NUM!</v>
      </c>
      <c r="N6" s="117" t="e">
        <f t="shared" si="8"/>
        <v>#NUM!</v>
      </c>
      <c r="O6" s="117" t="e">
        <f t="shared" si="8"/>
        <v>#NUM!</v>
      </c>
      <c r="P6" s="117" t="e">
        <f t="shared" si="8"/>
        <v>#NUM!</v>
      </c>
      <c r="Q6" s="117" t="e">
        <f>QUARTILE(Q9:Q33,2)</f>
        <v>#NUM!</v>
      </c>
      <c r="R6" s="117" t="e">
        <f t="shared" ref="R6:AU6" si="9">QUARTILE(R9:R33,2)</f>
        <v>#NUM!</v>
      </c>
      <c r="S6" s="117" t="e">
        <f t="shared" si="9"/>
        <v>#NUM!</v>
      </c>
      <c r="T6" s="117" t="e">
        <f t="shared" si="9"/>
        <v>#NUM!</v>
      </c>
      <c r="U6" s="117" t="e">
        <f t="shared" si="9"/>
        <v>#NUM!</v>
      </c>
      <c r="V6" s="117" t="e">
        <f t="shared" si="9"/>
        <v>#NUM!</v>
      </c>
      <c r="W6" s="117" t="e">
        <f t="shared" si="9"/>
        <v>#NUM!</v>
      </c>
      <c r="X6" s="117" t="e">
        <f t="shared" si="9"/>
        <v>#NUM!</v>
      </c>
      <c r="Y6" s="117" t="e">
        <f t="shared" si="9"/>
        <v>#NUM!</v>
      </c>
      <c r="Z6" s="117" t="e">
        <f t="shared" si="9"/>
        <v>#NUM!</v>
      </c>
      <c r="AA6" s="117" t="e">
        <f t="shared" si="9"/>
        <v>#NUM!</v>
      </c>
      <c r="AB6" s="117" t="e">
        <f t="shared" si="9"/>
        <v>#NUM!</v>
      </c>
      <c r="AC6" s="117" t="e">
        <f t="shared" si="9"/>
        <v>#NUM!</v>
      </c>
      <c r="AD6" s="117" t="e">
        <f t="shared" si="9"/>
        <v>#NUM!</v>
      </c>
      <c r="AE6" s="117" t="e">
        <f t="shared" si="9"/>
        <v>#NUM!</v>
      </c>
      <c r="AF6" s="117" t="e">
        <f t="shared" si="9"/>
        <v>#NUM!</v>
      </c>
      <c r="AG6" s="117" t="e">
        <f t="shared" si="9"/>
        <v>#NUM!</v>
      </c>
      <c r="AH6" s="117" t="e">
        <f t="shared" si="9"/>
        <v>#NUM!</v>
      </c>
      <c r="AI6" s="117" t="e">
        <f t="shared" si="9"/>
        <v>#NUM!</v>
      </c>
      <c r="AJ6" s="117" t="e">
        <f t="shared" si="9"/>
        <v>#NUM!</v>
      </c>
      <c r="AK6" s="117" t="e">
        <f t="shared" si="9"/>
        <v>#NUM!</v>
      </c>
      <c r="AL6" s="117" t="e">
        <f t="shared" si="9"/>
        <v>#NUM!</v>
      </c>
      <c r="AM6" s="117" t="e">
        <f t="shared" si="9"/>
        <v>#NUM!</v>
      </c>
      <c r="AN6" s="117" t="e">
        <f t="shared" si="9"/>
        <v>#NUM!</v>
      </c>
      <c r="AO6" s="117" t="e">
        <f t="shared" si="9"/>
        <v>#NUM!</v>
      </c>
      <c r="AP6" s="117" t="e">
        <f t="shared" si="9"/>
        <v>#NUM!</v>
      </c>
      <c r="AQ6" s="117" t="e">
        <f t="shared" si="9"/>
        <v>#NUM!</v>
      </c>
      <c r="AR6" s="117" t="e">
        <f t="shared" si="9"/>
        <v>#NUM!</v>
      </c>
      <c r="AS6" s="117" t="e">
        <f t="shared" si="9"/>
        <v>#NUM!</v>
      </c>
      <c r="AT6" s="117" t="e">
        <f t="shared" si="9"/>
        <v>#NUM!</v>
      </c>
      <c r="AU6" s="117" t="e">
        <f t="shared" si="9"/>
        <v>#NUM!</v>
      </c>
      <c r="AV6" s="173"/>
      <c r="AW6" s="94"/>
      <c r="AX6" s="94"/>
      <c r="AZ6" s="94"/>
      <c r="BA6" s="117"/>
      <c r="BB6" s="117"/>
      <c r="BC6" s="117"/>
      <c r="BD6" s="123"/>
      <c r="BE6" s="117" t="e">
        <f t="shared" ref="BE6:BG6" si="10">QUARTILE(BE9:BE36,2)</f>
        <v>#NUM!</v>
      </c>
      <c r="BF6" s="120" t="e">
        <f t="shared" si="10"/>
        <v>#NUM!</v>
      </c>
      <c r="BG6" s="120" t="e">
        <f t="shared" si="10"/>
        <v>#NUM!</v>
      </c>
      <c r="BH6" s="121" t="e">
        <f t="shared" si="4"/>
        <v>#NUM!</v>
      </c>
      <c r="BI6" s="98"/>
      <c r="BJ6" s="98"/>
      <c r="BK6" s="124" t="s">
        <v>16</v>
      </c>
      <c r="BL6" s="125">
        <v>1</v>
      </c>
      <c r="BM6" s="124" t="s">
        <v>17</v>
      </c>
      <c r="BN6" s="125">
        <v>1</v>
      </c>
      <c r="CT6" s="207">
        <f>CH3</f>
        <v>8.1999999999999993</v>
      </c>
      <c r="CU6" s="57"/>
      <c r="CV6" s="71"/>
      <c r="CW6" s="72"/>
      <c r="CX6" s="178">
        <f>CI3</f>
        <v>8.3000000000000007</v>
      </c>
      <c r="CY6" s="71"/>
      <c r="CZ6" s="71"/>
      <c r="DA6" s="72"/>
      <c r="DB6" s="179">
        <f>CJ3</f>
        <v>8.4</v>
      </c>
      <c r="DC6" s="71"/>
      <c r="DD6" s="71"/>
      <c r="DE6" s="72"/>
      <c r="DF6" s="180">
        <f>CK3</f>
        <v>9.1</v>
      </c>
      <c r="DG6" s="71"/>
      <c r="DH6" s="71"/>
      <c r="DI6" s="72"/>
      <c r="DJ6" s="181">
        <f>CL3</f>
        <v>9.1999999999999993</v>
      </c>
      <c r="DK6" s="71"/>
      <c r="DL6" s="71"/>
      <c r="DM6" s="72"/>
      <c r="DN6" s="182">
        <f>CM3</f>
        <v>9.3000000000000007</v>
      </c>
      <c r="DO6" s="71"/>
      <c r="DP6" s="71"/>
      <c r="DQ6" s="72"/>
      <c r="DR6" s="183">
        <f>CN3</f>
        <v>9.4</v>
      </c>
      <c r="DS6" s="71"/>
      <c r="DT6" s="71"/>
      <c r="DU6" s="72"/>
      <c r="DV6" s="184">
        <f>CO3</f>
        <v>9.5</v>
      </c>
      <c r="DW6" s="71"/>
      <c r="DX6" s="71"/>
      <c r="DY6" s="72"/>
      <c r="DZ6" s="185">
        <f>CP3</f>
        <v>0</v>
      </c>
      <c r="EA6" s="71"/>
      <c r="EB6" s="71"/>
      <c r="EC6" s="72"/>
      <c r="ED6" s="186">
        <f>CQ3</f>
        <v>0</v>
      </c>
      <c r="EE6" s="71"/>
      <c r="EF6" s="71"/>
      <c r="EG6" s="72"/>
      <c r="EH6" s="187">
        <f>CR3</f>
        <v>0</v>
      </c>
      <c r="EI6" s="71"/>
      <c r="EJ6" s="71"/>
      <c r="EK6" s="72"/>
      <c r="EL6" s="57"/>
      <c r="EM6" s="57"/>
    </row>
    <row r="7" spans="1:143" ht="12.75" customHeight="1" x14ac:dyDescent="0.2">
      <c r="A7" s="98"/>
      <c r="B7" s="98"/>
      <c r="C7" s="98"/>
      <c r="D7" s="116" t="s">
        <v>18</v>
      </c>
      <c r="E7" s="126" t="e">
        <f t="shared" ref="E7:P7" si="11">QUARTILE(E9:E33,3)</f>
        <v>#NUM!</v>
      </c>
      <c r="F7" s="126" t="e">
        <f t="shared" si="11"/>
        <v>#NUM!</v>
      </c>
      <c r="G7" s="126" t="e">
        <f t="shared" si="11"/>
        <v>#NUM!</v>
      </c>
      <c r="H7" s="126" t="e">
        <f t="shared" si="11"/>
        <v>#NUM!</v>
      </c>
      <c r="I7" s="126" t="e">
        <f t="shared" si="11"/>
        <v>#NUM!</v>
      </c>
      <c r="J7" s="126" t="e">
        <f t="shared" si="11"/>
        <v>#NUM!</v>
      </c>
      <c r="K7" s="126" t="e">
        <f t="shared" si="11"/>
        <v>#NUM!</v>
      </c>
      <c r="L7" s="126" t="e">
        <f t="shared" si="11"/>
        <v>#NUM!</v>
      </c>
      <c r="M7" s="126" t="e">
        <f t="shared" si="11"/>
        <v>#NUM!</v>
      </c>
      <c r="N7" s="126" t="e">
        <f t="shared" si="11"/>
        <v>#NUM!</v>
      </c>
      <c r="O7" s="126" t="e">
        <f t="shared" si="11"/>
        <v>#NUM!</v>
      </c>
      <c r="P7" s="126" t="e">
        <f t="shared" si="11"/>
        <v>#NUM!</v>
      </c>
      <c r="Q7" s="126" t="e">
        <f>QUARTILE(Q9:Q33,3)</f>
        <v>#NUM!</v>
      </c>
      <c r="R7" s="126" t="e">
        <f t="shared" ref="R7:AU7" si="12">QUARTILE(R9:R33,3)</f>
        <v>#NUM!</v>
      </c>
      <c r="S7" s="126" t="e">
        <f t="shared" si="12"/>
        <v>#NUM!</v>
      </c>
      <c r="T7" s="126" t="e">
        <f t="shared" si="12"/>
        <v>#NUM!</v>
      </c>
      <c r="U7" s="126" t="e">
        <f t="shared" si="12"/>
        <v>#NUM!</v>
      </c>
      <c r="V7" s="126" t="e">
        <f t="shared" si="12"/>
        <v>#NUM!</v>
      </c>
      <c r="W7" s="126" t="e">
        <f t="shared" si="12"/>
        <v>#NUM!</v>
      </c>
      <c r="X7" s="126" t="e">
        <f t="shared" si="12"/>
        <v>#NUM!</v>
      </c>
      <c r="Y7" s="126" t="e">
        <f t="shared" si="12"/>
        <v>#NUM!</v>
      </c>
      <c r="Z7" s="126" t="e">
        <f t="shared" si="12"/>
        <v>#NUM!</v>
      </c>
      <c r="AA7" s="126" t="e">
        <f t="shared" si="12"/>
        <v>#NUM!</v>
      </c>
      <c r="AB7" s="126" t="e">
        <f t="shared" si="12"/>
        <v>#NUM!</v>
      </c>
      <c r="AC7" s="126" t="e">
        <f t="shared" si="12"/>
        <v>#NUM!</v>
      </c>
      <c r="AD7" s="126" t="e">
        <f t="shared" si="12"/>
        <v>#NUM!</v>
      </c>
      <c r="AE7" s="126" t="e">
        <f t="shared" si="12"/>
        <v>#NUM!</v>
      </c>
      <c r="AF7" s="126" t="e">
        <f t="shared" si="12"/>
        <v>#NUM!</v>
      </c>
      <c r="AG7" s="126" t="e">
        <f t="shared" si="12"/>
        <v>#NUM!</v>
      </c>
      <c r="AH7" s="126" t="e">
        <f t="shared" si="12"/>
        <v>#NUM!</v>
      </c>
      <c r="AI7" s="126" t="e">
        <f t="shared" si="12"/>
        <v>#NUM!</v>
      </c>
      <c r="AJ7" s="126" t="e">
        <f t="shared" si="12"/>
        <v>#NUM!</v>
      </c>
      <c r="AK7" s="126" t="e">
        <f t="shared" si="12"/>
        <v>#NUM!</v>
      </c>
      <c r="AL7" s="126" t="e">
        <f t="shared" si="12"/>
        <v>#NUM!</v>
      </c>
      <c r="AM7" s="126" t="e">
        <f t="shared" si="12"/>
        <v>#NUM!</v>
      </c>
      <c r="AN7" s="126" t="e">
        <f t="shared" si="12"/>
        <v>#NUM!</v>
      </c>
      <c r="AO7" s="126" t="e">
        <f t="shared" si="12"/>
        <v>#NUM!</v>
      </c>
      <c r="AP7" s="126" t="e">
        <f t="shared" si="12"/>
        <v>#NUM!</v>
      </c>
      <c r="AQ7" s="126" t="e">
        <f t="shared" si="12"/>
        <v>#NUM!</v>
      </c>
      <c r="AR7" s="126" t="e">
        <f t="shared" si="12"/>
        <v>#NUM!</v>
      </c>
      <c r="AS7" s="126" t="e">
        <f t="shared" si="12"/>
        <v>#NUM!</v>
      </c>
      <c r="AT7" s="126" t="e">
        <f t="shared" si="12"/>
        <v>#NUM!</v>
      </c>
      <c r="AU7" s="126" t="e">
        <f t="shared" si="12"/>
        <v>#NUM!</v>
      </c>
      <c r="AV7" s="173"/>
      <c r="BA7" s="126"/>
      <c r="BB7" s="126"/>
      <c r="BC7" s="126"/>
      <c r="BD7" s="127"/>
      <c r="BE7" s="117" t="e">
        <f t="shared" ref="BE7:BG7" si="13">QUARTILE(BE9:BE36,3)</f>
        <v>#NUM!</v>
      </c>
      <c r="BF7" s="120" t="e">
        <f t="shared" si="13"/>
        <v>#NUM!</v>
      </c>
      <c r="BG7" s="120" t="e">
        <f t="shared" si="13"/>
        <v>#NUM!</v>
      </c>
      <c r="BH7" s="121" t="e">
        <f t="shared" si="4"/>
        <v>#NUM!</v>
      </c>
      <c r="BI7" s="98"/>
      <c r="BJ7" s="98"/>
      <c r="BK7" s="124" t="s">
        <v>19</v>
      </c>
      <c r="BL7" s="128">
        <f>(BN6-BN5)/(BL6-BL5)</f>
        <v>1</v>
      </c>
      <c r="BM7" s="124" t="s">
        <v>20</v>
      </c>
      <c r="BN7" s="128">
        <f>BN5-(BL7*BL5)</f>
        <v>0</v>
      </c>
      <c r="BW7" s="43"/>
      <c r="BX7" s="43"/>
      <c r="BY7" s="43"/>
      <c r="BZ7" s="43"/>
      <c r="CA7" s="43"/>
      <c r="CB7" s="43"/>
      <c r="CC7" s="43"/>
      <c r="CT7" s="44"/>
      <c r="CU7" s="45"/>
      <c r="CV7" s="45"/>
      <c r="CW7" s="46"/>
      <c r="CX7" s="44"/>
      <c r="CY7" s="45"/>
      <c r="CZ7" s="45"/>
      <c r="DA7" s="46"/>
      <c r="DB7" s="45"/>
      <c r="DC7" s="45"/>
      <c r="DD7" s="45"/>
      <c r="DE7" s="46"/>
      <c r="DF7" s="44"/>
      <c r="DG7" s="45"/>
      <c r="DH7" s="45"/>
      <c r="DI7" s="46"/>
      <c r="DJ7" s="44"/>
      <c r="DK7" s="45"/>
      <c r="DL7" s="45"/>
      <c r="DM7" s="46"/>
      <c r="DN7" s="45"/>
      <c r="DO7" s="45"/>
      <c r="DP7" s="45"/>
      <c r="DQ7" s="46"/>
      <c r="DR7" s="45"/>
      <c r="DS7" s="45"/>
      <c r="DT7" s="45"/>
      <c r="DU7" s="46"/>
      <c r="DV7" s="45"/>
      <c r="DW7" s="45"/>
      <c r="DX7" s="45"/>
      <c r="DY7" s="46"/>
      <c r="DZ7" s="45"/>
      <c r="EA7" s="45"/>
      <c r="EB7" s="45"/>
      <c r="EC7" s="46"/>
      <c r="ED7" s="45"/>
      <c r="EE7" s="45"/>
      <c r="EF7" s="45"/>
      <c r="EG7" s="46"/>
      <c r="EH7" s="45"/>
      <c r="EI7" s="45"/>
      <c r="EJ7" s="45"/>
      <c r="EK7" s="46"/>
      <c r="EL7" s="45"/>
      <c r="EM7" s="45"/>
    </row>
    <row r="8" spans="1:143" ht="12.75" customHeight="1" thickBot="1" x14ac:dyDescent="0.25">
      <c r="A8" s="129" t="str">
        <f>Summary!B2</f>
        <v>Teacher</v>
      </c>
      <c r="B8" s="129" t="str">
        <f>Summary!C2</f>
        <v>Class</v>
      </c>
      <c r="C8" s="129" t="str">
        <f>Summary!D2</f>
        <v>ID Code</v>
      </c>
      <c r="D8" s="130" t="str">
        <f>Summary!E2</f>
        <v>Name</v>
      </c>
      <c r="E8" s="131" t="str">
        <f>$BH$54</f>
        <v>D</v>
      </c>
      <c r="F8" s="131" t="str">
        <f>$BH$55</f>
        <v>C</v>
      </c>
      <c r="G8" s="131" t="str">
        <f>$BH$56</f>
        <v>B</v>
      </c>
      <c r="H8" s="131" t="str">
        <f>$BH$57</f>
        <v>A</v>
      </c>
      <c r="I8" s="131" t="str">
        <f>$BH$58</f>
        <v>B</v>
      </c>
      <c r="J8" s="131" t="str">
        <f>$BH$59</f>
        <v>D</v>
      </c>
      <c r="K8" s="131" t="str">
        <f>$BH$60</f>
        <v>B</v>
      </c>
      <c r="L8" s="131" t="str">
        <f>$BH$61</f>
        <v>A</v>
      </c>
      <c r="M8" s="131" t="str">
        <f>$BH$62</f>
        <v>B</v>
      </c>
      <c r="N8" s="131" t="str">
        <f>$BH$63</f>
        <v>A</v>
      </c>
      <c r="O8" s="131" t="str">
        <f>$BH$64</f>
        <v>C</v>
      </c>
      <c r="P8" s="131" t="str">
        <f>$BH$65</f>
        <v>A</v>
      </c>
      <c r="Q8" s="131">
        <f>$BH$66</f>
        <v>6</v>
      </c>
      <c r="R8" s="131">
        <f>$BH$67</f>
        <v>4</v>
      </c>
      <c r="S8" s="131">
        <f>$BH$68</f>
        <v>2</v>
      </c>
      <c r="T8" s="132">
        <f>$BH$69</f>
        <v>3</v>
      </c>
      <c r="U8" s="131">
        <f>$BH$70</f>
        <v>0</v>
      </c>
      <c r="V8" s="131">
        <f>$BH$71</f>
        <v>0</v>
      </c>
      <c r="W8" s="131">
        <f>$BH$72</f>
        <v>0</v>
      </c>
      <c r="X8" s="131">
        <f>$BH$73</f>
        <v>0</v>
      </c>
      <c r="Y8" s="131">
        <f>$BH$74</f>
        <v>0</v>
      </c>
      <c r="Z8" s="131">
        <f>$BH$75</f>
        <v>0</v>
      </c>
      <c r="AA8" s="131">
        <f>$BH$76</f>
        <v>0</v>
      </c>
      <c r="AB8" s="131">
        <f>$BH$77</f>
        <v>0</v>
      </c>
      <c r="AC8" s="131">
        <f>$BH$78</f>
        <v>0</v>
      </c>
      <c r="AD8" s="131">
        <f>$BH$79</f>
        <v>0</v>
      </c>
      <c r="AE8" s="131">
        <f>$BH$80</f>
        <v>0</v>
      </c>
      <c r="AF8" s="131">
        <f>$BH$81</f>
        <v>0</v>
      </c>
      <c r="AG8" s="131">
        <f>$BH$82</f>
        <v>0</v>
      </c>
      <c r="AH8" s="131">
        <f>$BH$83</f>
        <v>0</v>
      </c>
      <c r="AI8" s="131">
        <f>$BH$84</f>
        <v>0</v>
      </c>
      <c r="AJ8" s="131">
        <f>$BH$85</f>
        <v>0</v>
      </c>
      <c r="AK8" s="131">
        <f>$BH$86</f>
        <v>0</v>
      </c>
      <c r="AL8" s="131">
        <f>$BH$87</f>
        <v>0</v>
      </c>
      <c r="AM8" s="131">
        <f>$BH$88</f>
        <v>0</v>
      </c>
      <c r="AN8" s="131">
        <f>$BH$89</f>
        <v>0</v>
      </c>
      <c r="AO8" s="131">
        <f>$BH$90</f>
        <v>0</v>
      </c>
      <c r="AP8" s="131">
        <f>$BH$91</f>
        <v>0</v>
      </c>
      <c r="AQ8" s="131">
        <f>$BH$92</f>
        <v>0</v>
      </c>
      <c r="AR8" s="131">
        <f>$BH$93</f>
        <v>0</v>
      </c>
      <c r="AS8" s="133" t="s">
        <v>343</v>
      </c>
      <c r="AT8" s="133" t="s">
        <v>135</v>
      </c>
      <c r="AU8" s="133" t="s">
        <v>134</v>
      </c>
      <c r="AV8" s="174"/>
      <c r="AX8" s="131" t="s">
        <v>247</v>
      </c>
      <c r="AY8" s="131" t="s">
        <v>248</v>
      </c>
      <c r="AZ8" s="131" t="s">
        <v>129</v>
      </c>
      <c r="BA8" s="131" t="s">
        <v>131</v>
      </c>
      <c r="BB8" s="131" t="s">
        <v>133</v>
      </c>
      <c r="BC8" s="131" t="s">
        <v>131</v>
      </c>
      <c r="BD8" s="131"/>
      <c r="BE8" s="134" t="s">
        <v>21</v>
      </c>
      <c r="BF8" s="135" t="s">
        <v>22</v>
      </c>
      <c r="BG8" s="135" t="s">
        <v>23</v>
      </c>
      <c r="BH8" s="135" t="s">
        <v>24</v>
      </c>
      <c r="BI8" s="98"/>
      <c r="BJ8" s="98"/>
      <c r="BK8" s="198" t="s">
        <v>25</v>
      </c>
      <c r="BL8" s="199"/>
      <c r="BM8" s="199"/>
      <c r="BN8" s="200"/>
      <c r="CT8" s="85" t="s">
        <v>76</v>
      </c>
      <c r="CU8" s="86" t="s">
        <v>77</v>
      </c>
      <c r="CV8" s="86" t="s">
        <v>78</v>
      </c>
      <c r="CW8" s="87" t="s">
        <v>79</v>
      </c>
      <c r="CX8" s="85" t="s">
        <v>76</v>
      </c>
      <c r="CY8" s="86" t="s">
        <v>77</v>
      </c>
      <c r="CZ8" s="86" t="s">
        <v>78</v>
      </c>
      <c r="DA8" s="87" t="s">
        <v>79</v>
      </c>
      <c r="DB8" s="86" t="s">
        <v>76</v>
      </c>
      <c r="DC8" s="86" t="s">
        <v>77</v>
      </c>
      <c r="DD8" s="86" t="s">
        <v>78</v>
      </c>
      <c r="DE8" s="87" t="s">
        <v>79</v>
      </c>
      <c r="DF8" s="85" t="s">
        <v>76</v>
      </c>
      <c r="DG8" s="86" t="s">
        <v>77</v>
      </c>
      <c r="DH8" s="86" t="s">
        <v>78</v>
      </c>
      <c r="DI8" s="87" t="s">
        <v>79</v>
      </c>
      <c r="DJ8" s="85" t="s">
        <v>76</v>
      </c>
      <c r="DK8" s="86" t="s">
        <v>77</v>
      </c>
      <c r="DL8" s="86" t="s">
        <v>78</v>
      </c>
      <c r="DM8" s="87" t="s">
        <v>79</v>
      </c>
      <c r="DN8" s="86" t="s">
        <v>76</v>
      </c>
      <c r="DO8" s="86" t="s">
        <v>77</v>
      </c>
      <c r="DP8" s="86" t="s">
        <v>78</v>
      </c>
      <c r="DQ8" s="87" t="s">
        <v>79</v>
      </c>
      <c r="DR8" s="86" t="s">
        <v>76</v>
      </c>
      <c r="DS8" s="86" t="s">
        <v>77</v>
      </c>
      <c r="DT8" s="86" t="s">
        <v>78</v>
      </c>
      <c r="DU8" s="87" t="s">
        <v>79</v>
      </c>
      <c r="DV8" s="86" t="s">
        <v>76</v>
      </c>
      <c r="DW8" s="86" t="s">
        <v>77</v>
      </c>
      <c r="DX8" s="86" t="s">
        <v>78</v>
      </c>
      <c r="DY8" s="87" t="s">
        <v>79</v>
      </c>
      <c r="DZ8" s="86" t="s">
        <v>76</v>
      </c>
      <c r="EA8" s="86" t="s">
        <v>77</v>
      </c>
      <c r="EB8" s="86" t="s">
        <v>78</v>
      </c>
      <c r="EC8" s="87" t="s">
        <v>79</v>
      </c>
      <c r="ED8" s="86" t="s">
        <v>76</v>
      </c>
      <c r="EE8" s="86" t="s">
        <v>77</v>
      </c>
      <c r="EF8" s="86" t="s">
        <v>78</v>
      </c>
      <c r="EG8" s="87" t="s">
        <v>79</v>
      </c>
      <c r="EH8" s="86" t="s">
        <v>76</v>
      </c>
      <c r="EI8" s="86" t="s">
        <v>77</v>
      </c>
      <c r="EJ8" s="86" t="s">
        <v>78</v>
      </c>
      <c r="EK8" s="87" t="s">
        <v>79</v>
      </c>
      <c r="EL8" s="48"/>
      <c r="EM8" s="48"/>
    </row>
    <row r="9" spans="1:143" ht="12.75" customHeight="1" x14ac:dyDescent="0.2">
      <c r="A9" s="121" t="str">
        <f>IF(Summary!B3="","",Summary!B3)</f>
        <v>ROL</v>
      </c>
      <c r="B9" s="121" t="str">
        <f>IF(Summary!C3="","",Summary!C3)</f>
        <v>10SPH02</v>
      </c>
      <c r="C9" s="121" t="str">
        <f>IF(Summary!D3="","",Summary!D3)</f>
        <v>STU0001</v>
      </c>
      <c r="D9" s="136" t="str">
        <f>IF(Summary!E3="","",Summary!E3)</f>
        <v>Student 1</v>
      </c>
      <c r="E9" s="137"/>
      <c r="F9" s="137"/>
      <c r="G9" s="137"/>
      <c r="H9" s="137"/>
      <c r="I9" s="137"/>
      <c r="J9" s="137"/>
      <c r="K9" s="137"/>
      <c r="L9" s="137"/>
      <c r="M9" s="137"/>
      <c r="N9" s="137"/>
      <c r="O9" s="137"/>
      <c r="P9" s="137"/>
      <c r="Q9" s="137"/>
      <c r="R9" s="137"/>
      <c r="S9" s="137"/>
      <c r="T9" s="137"/>
      <c r="U9" s="137"/>
      <c r="V9" s="137"/>
      <c r="W9" s="137"/>
      <c r="X9" s="137"/>
      <c r="Y9" s="137"/>
      <c r="Z9" s="137"/>
      <c r="AA9" s="137"/>
      <c r="AB9" s="137"/>
      <c r="AC9" s="137"/>
      <c r="AD9" s="137"/>
      <c r="AE9" s="137"/>
      <c r="AF9" s="137"/>
      <c r="AG9" s="137"/>
      <c r="AH9" s="137"/>
      <c r="AI9" s="137"/>
      <c r="AJ9" s="137"/>
      <c r="AK9" s="137"/>
      <c r="AL9" s="137"/>
      <c r="AM9" s="137"/>
      <c r="AN9" s="137"/>
      <c r="AO9" s="137"/>
      <c r="AP9" s="137"/>
      <c r="AQ9" s="137"/>
      <c r="AR9" s="137"/>
      <c r="AS9" s="137"/>
      <c r="AT9" s="137"/>
      <c r="AU9" s="137"/>
      <c r="AV9" s="48">
        <f>$BE$3</f>
        <v>27</v>
      </c>
      <c r="AW9" s="80"/>
      <c r="AX9" s="91" t="e">
        <f t="shared" ref="AX9:AX33" si="14">IF(BG9&lt;0.5,AY$40,AY$41)&amp;BI9&amp;". "&amp;LOOKUP(BG9,AX$43:AX$49,AY$43:AY$49)&amp;AY$50&amp;"
"</f>
        <v>#N/A</v>
      </c>
      <c r="AY9" s="92" t="str">
        <f>IF(ISBLANK(E9),"",IF(E9=E$8,AY$54&amp;"
",AZ$54&amp;"
"))&amp;IF(ISBLANK(F9),"",IF(F9=F$8,AY$55&amp;"
",AZ$55&amp;"
"))&amp;IF(ISBLANK(G9),"",IF(G9=G$8,AY$56&amp;"
",AZ$56&amp;"
"))&amp;IF(ISBLANK(H9),"",IF(H9=H$8,AY$57&amp;"
",AZ$57&amp;"
"))&amp;IF(ISBLANK(I9),"",IF(I9=I$8,AY$58&amp;"
",AZ$58&amp;"
"))&amp;IF(ISBLANK(J9),"",IF(J9=J$8,AY$59&amp;"
",AZ$59&amp;"
"))&amp;IF(ISBLANK(K9),"",IF(K9=K$8,AY$60&amp;"
",AZ$60&amp;"
"))&amp;IF(ISBLANK(L9),"",IF(L9=L$8,AY$61&amp;"
",AZ$61&amp;"
"))&amp;IF(ISBLANK(M9),"",IF(M9=M$8,AY$62&amp;"
",AZ$62&amp;"
"))&amp;IF(ISBLANK(N9),"",IF(N9=N$8,AY$63&amp;"
",AZ$63&amp;"
"))&amp;IF(ISBLANK(O9),"",IF(O9=O$8,AY$64&amp;"
",AZ$64&amp;"
"))&amp;IF(ISBLANK(P9),"",IF(P9=P$8,AY$65&amp;"
",AZ$65&amp;"
"))&amp;IF(ISBLANK(Q9),"",IF(Q9=Q$8,AY$66&amp;"
",AZ$66&amp;"
"))&amp;IF(ISBLANK(R9),"",IF(R9=R$8,AY$67&amp;"
",AZ$67&amp;"
"))&amp;IF(ISBLANK(S9),"",IF(S9=S$8,AY$68&amp;"
",AZ$68&amp;"
"))&amp;IF(ISBLANK(T9),"",IF(T9=T$8,AY$69&amp;"
",AZ$69&amp;"
"))&amp;IF(ISBLANK(U9),"",IF(U9=U$8,AY$70&amp;"
",AZ$70&amp;"
"))&amp;IF(ISBLANK(V9),"",IF(V9=V$8,AY$71&amp;"
",AZ$71&amp;"
"))&amp;IF(ISBLANK(W9),"",IF(W9=W$8,AY$72&amp;"
",AZ$72&amp;"
"))&amp;IF(ISBLANK(X9),"",IF(X9=X$8,AY$73&amp;"
",AZ$73&amp;"
"))&amp;IF(ISBLANK(Y9),"",IF(Y9=Y$8,AY$74&amp;"
",AZ$74&amp;"
"))&amp;IF(ISBLANK(Z9),"",IF(Z9=Z$8,AY$75&amp;"
",AZ$75&amp;"
"))&amp;IF(ISBLANK(AA9),"",IF(AA9=AA$8,AY$76&amp;"
",AZ$76&amp;"
"))&amp;IF(ISBLANK(AB9),"",IF(AB9=AB$8,AY$77&amp;"
",AZ$77&amp;"
"))&amp;IF(ISBLANK(AC9),"",IF(AC9=AC$8,AY$78&amp;"
",AZ$78&amp;"
"))&amp;IF(ISBLANK(AD9),"",IF(AD9=AD$8,AY$79&amp;"
",AZ$79&amp;"
"))&amp;IF(ISBLANK(AE9),"",IF(AE9=AE$8,AY$80&amp;"
",AZ$80&amp;"
"))&amp;IF(ISBLANK(AF9),"",IF(AF9=AF$8,AY$81&amp;"
",AZ$81&amp;"
"))&amp;IF(ISBLANK(AG9),"",IF(AG9=AG$8,AY$82&amp;"
",AZ$82&amp;"
"))&amp;IF(ISBLANK(AH9),"",IF(AH9=AH$8,AY$83&amp;"
",AZ$83&amp;"
"))&amp;IF(ISBLANK(AI9),"",IF(AI9=AI$8,AY$84&amp;"
",AZ$84&amp;"
"))&amp;IF(ISBLANK(AJ9),"",IF(AJ9=AJ$8,AY$85&amp;"
",AZ$85&amp;"
"))&amp;IF(ISBLANK(AK9),"",IF(AK9=AK$8,AY$86&amp;"
",AZ$86&amp;"
"))&amp;IF(ISBLANK(AL9),"",IF(AL9=AL$8,AY$87&amp;"
",AZ$87&amp;"
"))&amp;IF(ISBLANK(AM9),"",IF(AM9=AM$8,AY$88&amp;"
",AZ$88&amp;"
"))&amp;IF(ISBLANK(AN9),"",IF(AN9=AN$8,AY$89&amp;"
",AZ$89&amp;"
"))&amp;IF(ISBLANK(AO9),"",IF(AO9=AO$8,AY$90&amp;"
",AZ$90&amp;"
"))&amp;IF(ISBLANK(AP9),"",IF(AP9=AP$8,AY$91&amp;"
",AZ$91&amp;"
"))&amp;IF(ISBLANK(AQ9),"",IF(AQ9=AQ$8,AY$92&amp;"
",AZ$92&amp;"
"))&amp;IF(ISBLANK(AR9),"",IF(AR9=AR$8,AY$93&amp;"
",AZ$93&amp;"
"))</f>
        <v/>
      </c>
      <c r="AZ9" s="83"/>
      <c r="BA9" s="89"/>
      <c r="BB9" s="64" t="e">
        <f>LOOKUP(BG9,Grading!$A$16:$A$22,Grading!$E$16:$E$22)</f>
        <v>#N/A</v>
      </c>
      <c r="BC9" s="65" t="str">
        <f>IF(BA9="none required",Grading!$A$27,Grading!$A$26)</f>
        <v xml:space="preserve">Please review the solutions thoroughly, complete any re-do questions (details below) and show these to me within the next week. Please let me know if you have any questions. </v>
      </c>
      <c r="BE9" s="138" t="str">
        <f>IF((E9=""),"",IF(ISTEXT(E$8),IF(E9=E$8,1,0),E9)+IF(ISTEXT(F$8),IF(F9=F$8,1,0),F9)+IF(ISTEXT(G$8),IF(G9=G$8,1,0),G9)+IF(ISTEXT(H$8),IF(H9=H$8,1,0),H9)+IF(ISTEXT(I$8),IF(I9=I$8,1,0),I9)+IF(ISTEXT(J$8),IF(J9=J$8,1,0),J9)+IF(ISTEXT(K$8),IF(K9=K$8,1,0),K9)+IF(ISTEXT(L$8),IF(L9=L$8,1,0),L9)+IF(ISTEXT(M$8),IF(M9=M$8,1,0),M9)+IF(ISTEXT(N$8),IF(N9=N$8,1,0),N9)+IF(ISTEXT(O$8),IF(O9=O$8,1,0),O9)+IF(ISTEXT(P$8),IF(P9=P$8,1,0),P9)+IF(ISTEXT(Q$8),IF(Q9=Q$8,1,0),Q9)+IF(ISTEXT(R$8),IF(R9=R$8,1,0),R9)+IF(ISTEXT(S$8),IF(S9=S$8,1,0),S9)+IF(ISTEXT(T$8),IF(T9=T$8,1,0),T9)+IF(ISTEXT(U$8),IF(U9=U$8,1,0),U9)+IF(ISTEXT(V$8),IF(V9=V$8,1,0),V9)+IF(ISTEXT(W$8),IF(W9=W$8,1,0),W9)+IF(ISTEXT(X$8),IF(X9=X$8,1,0),X9)+IF(ISTEXT(Y$8),IF(Y9=Y$8,1,0),Y9)+IF(ISTEXT(Z$8),IF(Z9=Z$8,1,0),Z9)+IF(ISTEXT(AA$8),IF(AA9=AA$8,1,0),AA9)+IF(ISTEXT(AB$8),IF(AB9=AB$8,1,0),AB9)+IF(ISTEXT(AC$8),IF(AC9=AC$8,1,0),AC9)+IF(ISTEXT(AD$8),IF(AD9=AD$8,1,0),AD9)+IF(ISTEXT(AE$8),IF(AE9=AE$8,1,0),AE9)+IF(ISTEXT(AF$8),IF(AF9=AF$8,1,0),AF9)+IF(ISTEXT(AG$8),IF(AG9=AG$8,1,0),AG9)+IF(ISTEXT(AH$8),IF(AH9=AH$8,1,0),AH9)+IF(ISTEXT(AI$8),IF(AI9=AI$8,1,0),AI9)+IF(ISTEXT(AJ$8),IF(AJ9=AJ$8,1,0),AJ9)+IF(ISTEXT(AJ$8),IF(AJ9=AJ$8,1,0),AJ9)+IF(ISTEXT(AK$8),IF(AK9=AK$8,1,0),AK9)+IF(ISTEXT(AL$8),IF(AL9=AL$8,1,0),AL9)+IF(ISTEXT(AM$8),IF(AM9=AM$8,1,0),AM9)+IF(ISTEXT(AN$8),IF(AN9=AN$8,1,0),AN9)+IF(ISTEXT(AO$8),IF(AO9=AO$8,1,0),AO9)+IF(ISTEXT(AP$8),IF(AP9=AP$8,1,0),AP9)+IF(ISTEXT(AQ$8),IF(AQ9=AQ$8,1,0),AQ9)+IF(ISTEXT(AR$8),IF(AR9=AR$8,1,0),AR9)+AS9+AT9+AU9)</f>
        <v/>
      </c>
      <c r="BF9" s="120" t="str">
        <f t="shared" ref="BF9:BF33" si="15">IF((BE9=""),"",IF(ISNUMBER(BE9),ROUND((BE9/$BE$3),2),BE9))</f>
        <v/>
      </c>
      <c r="BG9" s="120" t="str">
        <f t="shared" ref="BG9:BG33" si="16">IF((BE9=""),"",IF(ISNUMBER(BE9),ROUND((($BL$7*BF9)+$BN$7),2),BE9))</f>
        <v/>
      </c>
      <c r="BH9" s="121" t="str">
        <f t="shared" ref="BH9:BH33" si="17">IF((BE9=""),"",IF(ISNUMBER(BE9),VLOOKUP(BG9,Gradetable,2),""))</f>
        <v/>
      </c>
      <c r="BI9" s="77" t="str">
        <f>IF(Summary!F3="","",Summary!F3)</f>
        <v>Student 1</v>
      </c>
      <c r="BJ9" s="62"/>
      <c r="BK9" s="98"/>
      <c r="BL9" s="98"/>
      <c r="BM9" s="98"/>
      <c r="BN9" s="98"/>
      <c r="BR9" s="35"/>
      <c r="BS9" s="34" t="s">
        <v>92</v>
      </c>
      <c r="BV9" s="50">
        <f>IF($E$3=BV$3,IF(AND(ISTEXT($E$8),$E9=$E$8),1,IF(ISNUMBER($E$8),$E9,0)),0)
+IF($F$3=BV$3,IF(AND(ISTEXT($F$8),$F9=$F$8),1,IF(ISNUMBER($F$8),$F9,0)),0)
+IF($G$3=BV$3,IF(AND(ISTEXT($G$8),$G9=$G$8),1,IF(ISNUMBER($G$8),$G9,0)),0)
+IF($H$3=BV$3,IF(AND(ISTEXT($H$8),$H9=$H$8),1,IF(ISNUMBER($H$8),$H9,0)),0)
+IF($I$3=BV$3,IF(AND(ISTEXT($I$8),$I9=$I$8),1,IF(ISNUMBER($I$8),$I9,0)),0)
+IF($J$3=BV$3,IF(AND(ISTEXT($J$8),$J9=$J$8),1,IF(ISNUMBER($J$8),$J9,0)),0)
+IF($K$3=BV$3,IF(AND(ISTEXT($K$8),$K9=$K$8),1,IF(ISNUMBER($K$8),$K9,0)),0)
+IF($L$3=BV$3,IF(AND(ISTEXT($L$8),$L9=$L$8),1,IF(ISNUMBER($L$8),$L9,0)),0)
+IF($M$3=BV$3,IF(AND(ISTEXT($M$8),$M9=$M$8),1,IF(ISNUMBER($M$8),$M9,0)),0)
+IF($N$3=BV$3,IF(AND(ISTEXT($N$8),$N9=$N$8),1,IF(ISNUMBER($N$8),$N9,0)),0)
+IF($O$3=BV$3,IF(AND(ISTEXT($O$8),$O9=$O$8),1,IF(ISNUMBER($O$8),$O9,0)),0)
+IF($P$3=BV$3,IF(AND(ISTEXT($P$8),$P9=$P$8),1,IF(ISNUMBER($P$8),$P9,0)),0)
+IF($Q$3=BV$3,IF(AND(ISTEXT($Q$8),$Q9=$Q$8),1,IF(ISNUMBER($Q$8),$Q9,0)),0)
+IF($R$3=BV$3,IF(AND(ISTEXT($R$8),$R9=$R$8),1,IF(ISNUMBER($R$8),$R9,0)),0)
+IF($S$3=BV$3,IF(AND(ISTEXT($S$8),$S9=$S$8),1,IF(ISNUMBER($S$8),$S9,0)),0)
+IF($T$3=BV$3,IF(AND(ISTEXT($T$8),$T9=$T$8),1,IF(ISNUMBER($T$8),$T9,0)),0)
+IF($U$3=BV$3,IF(AND(ISTEXT($U$8),$U9=$U$8),1,IF(ISNUMBER($U$8),$U9,0)),0)
+IF($V$3=BV$3,IF(AND(ISTEXT($V$8),$V9=$V$8),1,IF(ISNUMBER($V$8),$V9,0)),0)
+IF($W$3=BV$3,IF(AND(ISTEXT($W$8),$W9=$W$8),1,IF(ISNUMBER($W$8),$W9,0)),0)
+IF($X$3=BV$3,IF(AND(ISTEXT($X$8),$X9=$X$8),1,IF(ISNUMBER($X$8),$X9,0)),0)
+IF($Y$3=BV$3,IF(AND(ISTEXT($Y$8),$Y9=$Y$8),1,IF(ISNUMBER($Y$8),$Y9,0)),0)
+IF($Z$3=BV$3,IF(AND(ISTEXT($Z$8),$Z9=$Z$8),1,IF(ISNUMBER($Z$8),$Z9,0)),0)
+IF($AA$3=BV$3,IF(AND(ISTEXT($AA$8),$AA9=$AA$8),1,IF(ISNUMBER($AA$8),$AA9,0)),0)
+IF($AB$3=BV$3,IF(AND(ISTEXT($AB$8),$AB9=$AB$8),1,IF(ISNUMBER($AB$8),$AB9,0)),0)
+IF($AC$3=BV$3,IF(AND(ISTEXT($AC$8),$AC9=$AC$8),1,IF(ISNUMBER($AC$8),$AC9,0)),0)
+IF($AD$3=BV$3,IF(AND(ISTEXT($AD$8),$AD9=$AD$8),1,IF(ISNUMBER($AD$8),$AD9,0)),0)
+IF($AE$3=BV$3,IF(AND(ISTEXT($AE$8),$AE9=$AE$8),1,IF(ISNUMBER($AE$8),$AE9,0)),0)
+IF($AF$3=BV$3,IF(AND(ISTEXT($AF$8),$AF9=$AF$8),1,IF(ISNUMBER($AF$8),$AF9,0)),0)
+IF($AG$3=BV$3,IF(AND(ISTEXT($AG$8),$AA9=$AG$8),1,IF(ISNUMBER($AG$8),$AG9,0)),0)
+IF($AH$3=BV$3,IF(AND(ISTEXT($AH$8),$AH9=$AH$8),1,IF(ISNUMBER($AH$8),$AH9,0)),0)
+IF($AI$3=BV$3,IF(AND(ISTEXT($AI$8),$AI9=$AI$8),1,IF(ISNUMBER($AI$8),$AI9,0)),0)
+IF($AJ$3=BV$3,IF(AND(ISTEXT($AJ$8),$AJ9=$AJ$8),1,IF(ISNUMBER($AJ$8),$AJ9,0)),0)
+IF($AK$3=BV$3,IF(AND(ISTEXT($AK$8),$AK9=$AK$8),1,IF(ISNUMBER($AK$8),$AK9,0)),0)
+IF($AL$3=BV$3,IF(AND(ISTEXT($AL$8),$AL9=$AL$8),1,IF(ISNUMBER($AL$8),$AL9,0)),0)
+IF($AM$3=BV$3,IF(AND(ISTEXT($AM$8),$AM9=$AM$8),1,IF(ISNUMBER($AM$8),$AM9,0)),0)
+IF($AN$3=BV$3,IF(AND(ISTEXT($AN$8),$AN9=$AN$8),1,IF(ISNUMBER($AN$8),$AN9,0)),0)
+IF($AO$3=BV$3,IF(AND(ISTEXT($AO$8),$AO9=$AO$8),1,IF(ISNUMBER($AO$8),$AO9,0)),0)
+IF($AP$3=BV$3,IF(AND(ISTEXT($AP$8),$AP9=$AP$8),1,IF(ISNUMBER($AP$8),$AP9,0)),0)
+IF($AQ$3=BV$3,IF(AND(ISTEXT($AQ$8),$AQ9=$AQ$8),1,IF(ISNUMBER($AQ$8),$AQ9,0)),0)
+IF($AR$3=BV$3,IF(AND(ISTEXT($AR$8),$AR9=$AR$8),1,IF(ISNUMBER($AR$8),$AR9,0)),0)</f>
        <v>0</v>
      </c>
      <c r="BW9" s="50">
        <f t="shared" ref="BW9:CF24" si="18">IF($E$3=BW$3,IF(AND(ISTEXT($E$8),$E9=$E$8),1,IF(ISNUMBER($E$8),$E9,0)),0)
+IF($F$3=BW$3,IF(AND(ISTEXT($F$8),$F9=$F$8),1,IF(ISNUMBER($F$8),$F9,0)),0)
+IF($G$3=BW$3,IF(AND(ISTEXT($G$8),$G9=$G$8),1,IF(ISNUMBER($G$8),$G9,0)),0)
+IF($H$3=BW$3,IF(AND(ISTEXT($H$8),$H9=$H$8),1,IF(ISNUMBER($H$8),$H9,0)),0)
+IF($I$3=BW$3,IF(AND(ISTEXT($I$8),$I9=$I$8),1,IF(ISNUMBER($I$8),$I9,0)),0)
+IF($J$3=BW$3,IF(AND(ISTEXT($J$8),$J9=$J$8),1,IF(ISNUMBER($J$8),$J9,0)),0)
+IF($K$3=BW$3,IF(AND(ISTEXT($K$8),$K9=$K$8),1,IF(ISNUMBER($K$8),$K9,0)),0)
+IF($L$3=BW$3,IF(AND(ISTEXT($L$8),$L9=$L$8),1,IF(ISNUMBER($L$8),$L9,0)),0)
+IF($M$3=BW$3,IF(AND(ISTEXT($M$8),$M9=$M$8),1,IF(ISNUMBER($M$8),$M9,0)),0)
+IF($N$3=BW$3,IF(AND(ISTEXT($N$8),$N9=$N$8),1,IF(ISNUMBER($N$8),$N9,0)),0)
+IF($O$3=BW$3,IF(AND(ISTEXT($O$8),$O9=$O$8),1,IF(ISNUMBER($O$8),$O9,0)),0)
+IF($P$3=BW$3,IF(AND(ISTEXT($P$8),$P9=$P$8),1,IF(ISNUMBER($P$8),$P9,0)),0)
+IF($Q$3=BW$3,IF(AND(ISTEXT($Q$8),$Q9=$Q$8),1,IF(ISNUMBER($Q$8),$Q9,0)),0)
+IF($R$3=BW$3,IF(AND(ISTEXT($R$8),$R9=$R$8),1,IF(ISNUMBER($R$8),$R9,0)),0)
+IF($S$3=BW$3,IF(AND(ISTEXT($S$8),$S9=$S$8),1,IF(ISNUMBER($S$8),$S9,0)),0)
+IF($T$3=BW$3,IF(AND(ISTEXT($T$8),$T9=$T$8),1,IF(ISNUMBER($T$8),$T9,0)),0)
+IF($U$3=BW$3,IF(AND(ISTEXT($U$8),$U9=$U$8),1,IF(ISNUMBER($U$8),$U9,0)),0)
+IF($V$3=BW$3,IF(AND(ISTEXT($V$8),$V9=$V$8),1,IF(ISNUMBER($V$8),$V9,0)),0)
+IF($W$3=BW$3,IF(AND(ISTEXT($W$8),$W9=$W$8),1,IF(ISNUMBER($W$8),$W9,0)),0)
+IF($X$3=BW$3,IF(AND(ISTEXT($X$8),$X9=$X$8),1,IF(ISNUMBER($X$8),$X9,0)),0)
+IF($Y$3=BW$3,IF(AND(ISTEXT($Y$8),$Y9=$Y$8),1,IF(ISNUMBER($Y$8),$Y9,0)),0)
+IF($Z$3=BW$3,IF(AND(ISTEXT($Z$8),$Z9=$Z$8),1,IF(ISNUMBER($Z$8),$Z9,0)),0)
+IF($AA$3=BW$3,IF(AND(ISTEXT($AA$8),$AA9=$AA$8),1,IF(ISNUMBER($AA$8),$AA9,0)),0)
+IF($AB$3=BW$3,IF(AND(ISTEXT($AB$8),$AB9=$AB$8),1,IF(ISNUMBER($AB$8),$AB9,0)),0)
+IF($AC$3=BW$3,IF(AND(ISTEXT($AC$8),$AC9=$AC$8),1,IF(ISNUMBER($AC$8),$AC9,0)),0)
+IF($AD$3=BW$3,IF(AND(ISTEXT($AD$8),$AD9=$AD$8),1,IF(ISNUMBER($AD$8),$AD9,0)),0)
+IF($AE$3=BW$3,IF(AND(ISTEXT($AE$8),$AE9=$AE$8),1,IF(ISNUMBER($AE$8),$AE9,0)),0)
+IF($AF$3=BW$3,IF(AND(ISTEXT($AF$8),$AF9=$AF$8),1,IF(ISNUMBER($AF$8),$AF9,0)),0)
+IF($AG$3=BW$3,IF(AND(ISTEXT($AG$8),$AA9=$AG$8),1,IF(ISNUMBER($AG$8),$AG9,0)),0)
+IF($AH$3=BW$3,IF(AND(ISTEXT($AH$8),$AH9=$AH$8),1,IF(ISNUMBER($AH$8),$AH9,0)),0)
+IF($AI$3=BW$3,IF(AND(ISTEXT($AI$8),$AI9=$AI$8),1,IF(ISNUMBER($AI$8),$AI9,0)),0)
+IF($AJ$3=BW$3,IF(AND(ISTEXT($AJ$8),$AJ9=$AJ$8),1,IF(ISNUMBER($AJ$8),$AJ9,0)),0)
+IF($AK$3=BW$3,IF(AND(ISTEXT($AK$8),$AK9=$AK$8),1,IF(ISNUMBER($AK$8),$AK9,0)),0)
+IF($AL$3=BW$3,IF(AND(ISTEXT($AL$8),$AL9=$AL$8),1,IF(ISNUMBER($AL$8),$AL9,0)),0)
+IF($AM$3=BW$3,IF(AND(ISTEXT($AM$8),$AM9=$AM$8),1,IF(ISNUMBER($AM$8),$AM9,0)),0)
+IF($AN$3=BW$3,IF(AND(ISTEXT($AN$8),$AN9=$AN$8),1,IF(ISNUMBER($AN$8),$AN9,0)),0)
+IF($AO$3=BW$3,IF(AND(ISTEXT($AO$8),$AO9=$AO$8),1,IF(ISNUMBER($AO$8),$AO9,0)),0)
+IF($AP$3=BW$3,IF(AND(ISTEXT($AP$8),$AP9=$AP$8),1,IF(ISNUMBER($AP$8),$AP9,0)),0)
+IF($AQ$3=BW$3,IF(AND(ISTEXT($AQ$8),$AQ9=$AQ$8),1,IF(ISNUMBER($AQ$8),$AQ9,0)),0)
+IF($AR$3=BW$3,IF(AND(ISTEXT($AR$8),$AR9=$AR$8),1,IF(ISNUMBER($AR$8),$AR9,0)),0)</f>
        <v>0</v>
      </c>
      <c r="BX9" s="50">
        <f t="shared" si="18"/>
        <v>0</v>
      </c>
      <c r="BY9" s="50">
        <f t="shared" si="18"/>
        <v>0</v>
      </c>
      <c r="BZ9" s="50">
        <f t="shared" si="18"/>
        <v>0</v>
      </c>
      <c r="CA9" s="50">
        <f t="shared" si="18"/>
        <v>0</v>
      </c>
      <c r="CB9" s="50">
        <f t="shared" si="18"/>
        <v>0</v>
      </c>
      <c r="CC9" s="50">
        <f t="shared" si="18"/>
        <v>0</v>
      </c>
      <c r="CD9" s="50">
        <f>IF($E$3=CD$3,IF(AND(ISTEXT($E$8),$E9=$E$8),1,IF(ISNUMBER($E$8),$E9,0)),0)
+IF($F$3=CD$3,IF(AND(ISTEXT($F$8),$F9=$F$8),1,IF(ISNUMBER($F$8),$F9,0)),0)
+IF($G$3=CD$3,IF(AND(ISTEXT($G$8),$G9=$G$8),1,IF(ISNUMBER($G$8),$G9,0)),0)
+IF($H$3=CD$3,IF(AND(ISTEXT($H$8),$H9=$H$8),1,IF(ISNUMBER($H$8),$H9,0)),0)
+IF($I$3=CD$3,IF(AND(ISTEXT($I$8),$I9=$I$8),1,IF(ISNUMBER($I$8),$I9,0)),0)
+IF($J$3=CD$3,IF(AND(ISTEXT($J$8),$J9=$J$8),1,IF(ISNUMBER($J$8),$J9,0)),0)
+IF($K$3=CD$3,IF(AND(ISTEXT($K$8),$K9=$K$8),1,IF(ISNUMBER($K$8),$K9,0)),0)
+IF($L$3=CD$3,IF(AND(ISTEXT($L$8),$L9=$L$8),1,IF(ISNUMBER($L$8),$L9,0)),0)
+IF($M$3=CD$3,IF(AND(ISTEXT($M$8),$M9=$M$8),1,IF(ISNUMBER($M$8),$M9,0)),0)
+IF($N$3=CD$3,IF(AND(ISTEXT($N$8),$N9=$N$8),1,IF(ISNUMBER($N$8),$N9,0)),0)
+IF($O$3=CD$3,IF(AND(ISTEXT($O$8),$O9=$O$8),1,IF(ISNUMBER($O$8),$O9,0)),0)
+IF($P$3=CD$3,IF(AND(ISTEXT($P$8),$P9=$P$8),1,IF(ISNUMBER($P$8),$P9,0)),0)
+IF($Q$3=CD$3,IF(AND(ISTEXT($Q$8),$Q9=$Q$8),1,IF(ISNUMBER($Q$8),$Q9,0)),0)
+IF($R$3=CD$3,IF(AND(ISTEXT($R$8),$R9=$R$8),1,IF(ISNUMBER($R$8),$R9,0)),0)
+IF($S$3=CD$3,IF(AND(ISTEXT($S$8),$S9=$S$8),1,IF(ISNUMBER($S$8),$S9,0)),0)
+IF($T$3=CD$3,IF(AND(ISTEXT($T$8),$T9=$T$8),1,IF(ISNUMBER($T$8),$T9,0)),0)
+IF($U$3=CD$3,IF(AND(ISTEXT($U$8),$U9=$U$8),1,IF(ISNUMBER($U$8),$U9,0)),0)
+IF($V$3=CD$3,IF(AND(ISTEXT($V$8),$V9=$V$8),1,IF(ISNUMBER($V$8),$V9,0)),0)
+IF($W$3=CD$3,IF(AND(ISTEXT($W$8),$W9=$W$8),1,IF(ISNUMBER($W$8),$W9,0)),0)
+IF($X$3=CD$3,IF(AND(ISTEXT($X$8),$X9=$X$8),1,IF(ISNUMBER($X$8),$X9,0)),0)
+IF($Y$3=CD$3,IF(AND(ISTEXT($Y$8),$Y9=$Y$8),1,IF(ISNUMBER($Y$8),$Y9,0)),0)
+IF($Z$3=CD$3,IF(AND(ISTEXT($Z$8),$Z9=$Z$8),1,IF(ISNUMBER($Z$8),$Z9,0)),0)
+IF($AA$3=CD$3,IF(AND(ISTEXT($AA$8),$AA9=$AA$8),1,IF(ISNUMBER($AA$8),$AA9,0)),0)
+IF($AB$3=CD$3,IF(AND(ISTEXT($AB$8),$AB9=$AB$8),1,IF(ISNUMBER($AB$8),$AB9,0)),0)
+IF($AC$3=CD$3,IF(AND(ISTEXT($AC$8),$AC9=$AC$8),1,IF(ISNUMBER($AC$8),$AC9,0)),0)
+IF($AD$3=CD$3,IF(AND(ISTEXT($AD$8),$AD9=$AD$8),1,IF(ISNUMBER($AD$8),$AD9,0)),0)
+IF($AE$3=CD$3,IF(AND(ISTEXT($AE$8),$AE9=$AE$8),1,IF(ISNUMBER($AE$8),$AE9,0)),0)
+IF($AF$3=CD$3,IF(AND(ISTEXT($AF$8),$AF9=$AF$8),1,IF(ISNUMBER($AF$8),$AF9,0)),0)
+IF($AG$3=CD$3,IF(AND(ISTEXT($AG$8),$AA9=$AG$8),1,IF(ISNUMBER($AG$8),$AG9,0)),0)
+IF($AH$3=CD$3,IF(AND(ISTEXT($AH$8),$AH9=$AH$8),1,IF(ISNUMBER($AH$8),$AH9,0)),0)
+IF($AI$3=CD$3,IF(AND(ISTEXT($AI$8),$AI9=$AI$8),1,IF(ISNUMBER($AI$8),$AI9,0)),0)
+IF($AJ$3=CD$3,IF(AND(ISTEXT($AJ$8),$AJ9=$AJ$8),1,IF(ISNUMBER($AJ$8),$AJ9,0)),0)
+IF($AK$3=CD$3,IF(AND(ISTEXT($AK$8),$AK9=$AK$8),1,IF(ISNUMBER($AK$8),$AK9,0)),0)
+IF($AL$3=CD$3,IF(AND(ISTEXT($AL$8),$AL9=$AL$8),1,IF(ISNUMBER($AL$8),$AL9,0)),0)
+IF($AM$3=CD$3,IF(AND(ISTEXT($AM$8),$AM9=$AM$8),1,IF(ISNUMBER($AM$8),$AM9,0)),0)
+IF($AN$3=CD$3,IF(AND(ISTEXT($AN$8),$AN9=$AN$8),1,IF(ISNUMBER($AN$8),$AN9,0)),0)
+IF($AO$3=CD$3,IF(AND(ISTEXT($AO$8),$AO9=$AO$8),1,IF(ISNUMBER($AO$8),$AO9,0)),0)
+IF($AP$3=CD$3,IF(AND(ISTEXT($AP$8),$AP9=$AP$8),1,IF(ISNUMBER($AP$8),$AP9,0)),0)
+IF($AQ$3=CD$3,IF(AND(ISTEXT($AQ$8),$AQ9=$AQ$8),1,IF(ISNUMBER($AQ$8),$AQ9,0)),0)
+IF($AR$3=CD$3,IF(AND(ISTEXT($AR$8),$AR9=$AR$8),1,IF(ISNUMBER($AR$8),$AR9,0)),0)</f>
        <v>0</v>
      </c>
      <c r="CE9" s="50">
        <f t="shared" si="18"/>
        <v>0</v>
      </c>
      <c r="CF9" s="50">
        <f t="shared" si="18"/>
        <v>0</v>
      </c>
      <c r="CH9" s="55">
        <f t="shared" ref="CH9:CO27" si="19">ROUND(BV9/BV$4,2)</f>
        <v>0</v>
      </c>
      <c r="CI9" s="55">
        <f t="shared" si="19"/>
        <v>0</v>
      </c>
      <c r="CJ9" s="55">
        <f t="shared" si="19"/>
        <v>0</v>
      </c>
      <c r="CK9" s="55">
        <f t="shared" si="19"/>
        <v>0</v>
      </c>
      <c r="CL9" s="55">
        <f t="shared" si="19"/>
        <v>0</v>
      </c>
      <c r="CM9" s="55">
        <f t="shared" si="19"/>
        <v>0</v>
      </c>
      <c r="CN9" s="55">
        <f t="shared" si="19"/>
        <v>0</v>
      </c>
      <c r="CO9" s="55">
        <f t="shared" si="19"/>
        <v>0</v>
      </c>
      <c r="CT9" s="51" t="str">
        <f>IF(CH9&lt;$CT$3,"•"," ")</f>
        <v>•</v>
      </c>
      <c r="CU9" s="52" t="str">
        <f>IF(AND(CH9&gt;=$CT$3,CH9&lt;$CT$4),"•"," ")</f>
        <v xml:space="preserve"> </v>
      </c>
      <c r="CV9" s="52" t="str">
        <f>IF(AND(CH9&gt;=$CT$4,CH9&lt;$CT$5),"•"," ")</f>
        <v xml:space="preserve"> </v>
      </c>
      <c r="CW9" s="53" t="str">
        <f>IF(CH9&gt;=$CT$5,"•"," ")</f>
        <v xml:space="preserve"> </v>
      </c>
      <c r="CX9" s="51" t="str">
        <f>IF(CI9&lt;$CT$3,"•"," ")</f>
        <v>•</v>
      </c>
      <c r="CY9" s="52" t="str">
        <f>IF(AND(CI9&gt;=$CT$3,CI9&lt;$CT$4),"•"," ")</f>
        <v xml:space="preserve"> </v>
      </c>
      <c r="CZ9" s="52" t="str">
        <f>IF(AND(CI9&gt;=$CT$4,CI9&lt;$CT$5),"•"," ")</f>
        <v xml:space="preserve"> </v>
      </c>
      <c r="DA9" s="53" t="str">
        <f>IF(CI9&gt;=$CT$5,"•"," ")</f>
        <v xml:space="preserve"> </v>
      </c>
      <c r="DB9" s="52" t="str">
        <f>IF(CJ9&lt;$CT$3,"•"," ")</f>
        <v>•</v>
      </c>
      <c r="DC9" s="52" t="str">
        <f>IF(AND(CJ9&gt;=$CT$3,CJ9&lt;$CT$4),"•"," ")</f>
        <v xml:space="preserve"> </v>
      </c>
      <c r="DD9" s="52" t="str">
        <f>IF(AND(CJ9&gt;=$CT$4,CJ9&lt;$CT$5),"•"," ")</f>
        <v xml:space="preserve"> </v>
      </c>
      <c r="DE9" s="53" t="str">
        <f>IF(CJ9&gt;=$CT$5,"•"," ")</f>
        <v xml:space="preserve"> </v>
      </c>
      <c r="DF9" s="51" t="str">
        <f>IF(CK9&lt;$CT$3,"•"," ")</f>
        <v>•</v>
      </c>
      <c r="DG9" s="52" t="str">
        <f>IF(AND(CK9&gt;=$CT$3,CK9&lt;$CT$4),"•"," ")</f>
        <v xml:space="preserve"> </v>
      </c>
      <c r="DH9" s="52" t="str">
        <f>IF(AND(CK9&gt;=$CT$4,CK9&lt;$CT$5),"•"," ")</f>
        <v xml:space="preserve"> </v>
      </c>
      <c r="DI9" s="53" t="str">
        <f>IF(CK9&gt;=$CT$5,"•"," ")</f>
        <v xml:space="preserve"> </v>
      </c>
      <c r="DJ9" s="51" t="str">
        <f>IF(CL9&lt;$CT$3,"•"," ")</f>
        <v>•</v>
      </c>
      <c r="DK9" s="52" t="str">
        <f>IF(AND(CL9&gt;=$CT$3,CL9&lt;$CT$4),"•"," ")</f>
        <v xml:space="preserve"> </v>
      </c>
      <c r="DL9" s="52" t="str">
        <f>IF(AND(CL9&gt;=$CT$4,CL9&lt;$CT$5),"•"," ")</f>
        <v xml:space="preserve"> </v>
      </c>
      <c r="DM9" s="53" t="str">
        <f>IF(CL9&gt;=$CT$5,"•"," ")</f>
        <v xml:space="preserve"> </v>
      </c>
      <c r="DN9" s="52" t="str">
        <f>IF(CM9&lt;$CT$3,"•"," ")</f>
        <v>•</v>
      </c>
      <c r="DO9" s="52" t="str">
        <f>IF(AND(CM9&gt;=$CT$3,CM9&lt;$CT$4),"•"," ")</f>
        <v xml:space="preserve"> </v>
      </c>
      <c r="DP9" s="52" t="str">
        <f>IF(AND(CM9&gt;=$CT$4,CM9&lt;$CT$5),"•"," ")</f>
        <v xml:space="preserve"> </v>
      </c>
      <c r="DQ9" s="53" t="str">
        <f>IF(CM9&gt;=$CT$5,"•"," ")</f>
        <v xml:space="preserve"> </v>
      </c>
      <c r="DR9" s="52" t="str">
        <f>IF(CN9&lt;$CT$3,"•"," ")</f>
        <v>•</v>
      </c>
      <c r="DS9" s="52" t="str">
        <f>IF(AND(CN9&gt;=$CT$3,CN9&lt;$CT$4),"•"," ")</f>
        <v xml:space="preserve"> </v>
      </c>
      <c r="DT9" s="52" t="str">
        <f>IF(AND(CN9&gt;=$CT$4,CN9&lt;$CT$5),"•"," ")</f>
        <v xml:space="preserve"> </v>
      </c>
      <c r="DU9" s="53" t="str">
        <f>IF(CN9&gt;=$CT$5,"•"," ")</f>
        <v xml:space="preserve"> </v>
      </c>
      <c r="DV9" s="52" t="str">
        <f>IF(CO9&lt;$CT$3,"•"," ")</f>
        <v>•</v>
      </c>
      <c r="DW9" s="52" t="str">
        <f>IF(AND(CO9&gt;=$CT$3,CO9&lt;$CT$4),"•"," ")</f>
        <v xml:space="preserve"> </v>
      </c>
      <c r="DX9" s="52" t="str">
        <f>IF(AND(CO9&gt;=$CT$4,CO9&lt;$CT$5),"•"," ")</f>
        <v xml:space="preserve"> </v>
      </c>
      <c r="DY9" s="53" t="str">
        <f>IF(CO9&gt;=$CT$5,"•"," ")</f>
        <v xml:space="preserve"> </v>
      </c>
      <c r="DZ9" s="52" t="str">
        <f>IF(CP9&lt;$CT$3,"•"," ")</f>
        <v>•</v>
      </c>
      <c r="EA9" s="52" t="str">
        <f>IF(AND(CP9&gt;=$CT$3,CP9&lt;$CT$4),"•"," ")</f>
        <v xml:space="preserve"> </v>
      </c>
      <c r="EB9" s="52" t="str">
        <f>IF(AND(CP9&gt;=$CT$4,CP9&lt;$CT$5),"•"," ")</f>
        <v xml:space="preserve"> </v>
      </c>
      <c r="EC9" s="53" t="str">
        <f>IF(CP9&gt;=$CT$5,"•"," ")</f>
        <v xml:space="preserve"> </v>
      </c>
      <c r="ED9" s="52" t="str">
        <f>IF(CQ9&lt;$CT$3,"•"," ")</f>
        <v>•</v>
      </c>
      <c r="EE9" s="52" t="str">
        <f>IF(AND(CQ9&gt;=$CT$3,CQ9&lt;$CT$4),"•"," ")</f>
        <v xml:space="preserve"> </v>
      </c>
      <c r="EF9" s="52" t="str">
        <f>IF(AND(CQ9&gt;=$CT$4,CQ9&lt;$CT$5),"•"," ")</f>
        <v xml:space="preserve"> </v>
      </c>
      <c r="EG9" s="53" t="str">
        <f>IF(CQ9&gt;=$CT$5,"•"," ")</f>
        <v xml:space="preserve"> </v>
      </c>
      <c r="EH9" s="52" t="str">
        <f>IF(CR9&lt;$CT$3,"•"," ")</f>
        <v>•</v>
      </c>
      <c r="EI9" s="52" t="str">
        <f>IF(AND(CR9&gt;=$CT$3,CR9&lt;$CT$4),"•"," ")</f>
        <v xml:space="preserve"> </v>
      </c>
      <c r="EJ9" s="52" t="str">
        <f>IF(AND(CR9&gt;=$CT$4,CR9&lt;$CT$5),"•"," ")</f>
        <v xml:space="preserve"> </v>
      </c>
      <c r="EK9" s="53" t="str">
        <f>IF(CR9&gt;=$CT$5,"•"," ")</f>
        <v xml:space="preserve"> </v>
      </c>
      <c r="EL9" s="48"/>
      <c r="EM9" s="48"/>
    </row>
    <row r="10" spans="1:143" ht="12.75" customHeight="1" x14ac:dyDescent="0.2">
      <c r="A10" s="121" t="str">
        <f>IF(Summary!B4="","",Summary!B4)</f>
        <v>ROL</v>
      </c>
      <c r="B10" s="121" t="str">
        <f>IF(Summary!C4="","",Summary!C4)</f>
        <v>10SPH02</v>
      </c>
      <c r="C10" s="121" t="str">
        <f>IF(Summary!D4="","",Summary!D4)</f>
        <v>STU0002</v>
      </c>
      <c r="D10" s="136" t="str">
        <f>IF(Summary!E4="","",Summary!E4)</f>
        <v>Student 2</v>
      </c>
      <c r="E10" s="137"/>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48">
        <f t="shared" ref="AV10:AV33" si="20">$BE$3</f>
        <v>27</v>
      </c>
      <c r="AW10" s="80"/>
      <c r="AX10" s="91" t="e">
        <f t="shared" si="14"/>
        <v>#N/A</v>
      </c>
      <c r="AY10" s="92" t="str">
        <f t="shared" ref="AY10:AY33" si="21">IF(ISBLANK(E10),"",IF(E10=E$8,AY$54&amp;"
",AZ$54&amp;"
"))&amp;IF(ISBLANK(F10),"",IF(F10=F$8,AY$55&amp;"
",AZ$55&amp;"
"))&amp;IF(ISBLANK(G10),"",IF(G10=G$8,AY$56&amp;"
",AZ$56&amp;"
"))&amp;IF(ISBLANK(H10),"",IF(H10=H$8,AY$57&amp;"
",AZ$57&amp;"
"))&amp;IF(ISBLANK(I10),"",IF(I10=I$8,AY$58&amp;"
",AZ$58&amp;"
"))&amp;IF(ISBLANK(J10),"",IF(J10=J$8,AY$59&amp;"
",AZ$59&amp;"
"))&amp;IF(ISBLANK(K10),"",IF(K10=K$8,AY$60&amp;"
",AZ$60&amp;"
"))&amp;IF(ISBLANK(L10),"",IF(L10=L$8,AY$61&amp;"
",AZ$61&amp;"
"))&amp;IF(ISBLANK(M10),"",IF(M10=M$8,AY$62&amp;"
",AZ$62&amp;"
"))&amp;IF(ISBLANK(N10),"",IF(N10=N$8,AY$63&amp;"
",AZ$63&amp;"
"))&amp;IF(ISBLANK(O10),"",IF(O10=O$8,AY$64&amp;"
",AZ$64&amp;"
"))&amp;IF(ISBLANK(P10),"",IF(P10=P$8,AY$65&amp;"
",AZ$65&amp;"
"))&amp;IF(ISBLANK(Q10),"",IF(Q10=Q$8,AY$66&amp;"
",AZ$66&amp;"
"))&amp;IF(ISBLANK(R10),"",IF(R10=R$8,AY$67&amp;"
",AZ$67&amp;"
"))&amp;IF(ISBLANK(S10),"",IF(S10=S$8,AY$68&amp;"
",AZ$68&amp;"
"))&amp;IF(ISBLANK(T10),"",IF(T10=T$8,AY$69&amp;"
",AZ$69&amp;"
"))&amp;IF(ISBLANK(U10),"",IF(U10=U$8,AY$70&amp;"
",AZ$70&amp;"
"))&amp;IF(ISBLANK(V10),"",IF(V10=V$8,AY$71&amp;"
",AZ$71&amp;"
"))&amp;IF(ISBLANK(W10),"",IF(W10=W$8,AY$72&amp;"
",AZ$72&amp;"
"))&amp;IF(ISBLANK(X10),"",IF(X10=X$8,AY$73&amp;"
",AZ$73&amp;"
"))&amp;IF(ISBLANK(Y10),"",IF(Y10=Y$8,AY$74&amp;"
",AZ$74&amp;"
"))&amp;IF(ISBLANK(Z10),"",IF(Z10=Z$8,AY$75&amp;"
",AZ$75&amp;"
"))&amp;IF(ISBLANK(AA10),"",IF(AA10=AA$8,AY$76&amp;"
",AZ$76&amp;"
"))&amp;IF(ISBLANK(AB10),"",IF(AB10=AB$8,AY$77&amp;"
",AZ$77&amp;"
"))&amp;IF(ISBLANK(AC10),"",IF(AC10=AC$8,AY$78&amp;"
",AZ$78&amp;"
"))&amp;IF(ISBLANK(AD10),"",IF(AD10=AD$8,AY$79&amp;"
",AZ$79&amp;"
"))&amp;IF(ISBLANK(AE10),"",IF(AE10=AE$8,AY$80&amp;"
",AZ$80&amp;"
"))&amp;IF(ISBLANK(AF10),"",IF(AF10=AF$8,AY$81&amp;"
",AZ$81&amp;"
"))&amp;IF(ISBLANK(AG10),"",IF(AG10=AG$8,AY$82&amp;"
",AZ$82&amp;"
"))&amp;IF(ISBLANK(AH10),"",IF(AH10=AH$8,AY$83&amp;"
",AZ$83&amp;"
"))&amp;IF(ISBLANK(AI10),"",IF(AI10=AI$8,AY$84&amp;"
",AZ$84&amp;"
"))&amp;IF(ISBLANK(AJ10),"",IF(AJ10=AJ$8,AY$85&amp;"
",AZ$85&amp;"
"))&amp;IF(ISBLANK(AK10),"",IF(AK10=AK$8,AY$86&amp;"
",AZ$86&amp;"
"))&amp;IF(ISBLANK(AL10),"",IF(AL10=AL$8,AY$87&amp;"
",AZ$87&amp;"
"))&amp;IF(ISBLANK(AM10),"",IF(AM10=AM$8,AY$88&amp;"
",AZ$88&amp;"
"))&amp;IF(ISBLANK(AN10),"",IF(AN10=AN$8,AY$89&amp;"
",AZ$89&amp;"
"))&amp;IF(ISBLANK(AO10),"",IF(AO10=AO$8,AY$90&amp;"
",AZ$90&amp;"
"))&amp;IF(ISBLANK(AP10),"",IF(AP10=AP$8,AY$91&amp;"
",AZ$91&amp;"
"))&amp;IF(ISBLANK(AQ10),"",IF(AQ10=AQ$8,AY$92&amp;"
",AZ$92&amp;"
"))&amp;IF(ISBLANK(AR10),"",IF(AR10=AR$8,AY$93&amp;"
",AZ$93&amp;"
"))</f>
        <v/>
      </c>
      <c r="AZ10" s="83"/>
      <c r="BA10" s="89"/>
      <c r="BB10" s="64" t="e">
        <f>LOOKUP(BG10,Grading!$A$16:$A$22,Grading!$E$16:$E$22)</f>
        <v>#N/A</v>
      </c>
      <c r="BC10" s="65" t="str">
        <f>IF(BA10="none required",Grading!$A$27,Grading!$A$26)</f>
        <v xml:space="preserve">Please review the solutions thoroughly, complete any re-do questions (details below) and show these to me within the next week. Please let me know if you have any questions. </v>
      </c>
      <c r="BD10" s="61"/>
      <c r="BE10" s="138" t="str">
        <f t="shared" ref="BE10:BE36" si="22">IF((E10=""),"",IF(ISTEXT(E$8),IF(E10=E$8,1,0),E10)+IF(ISTEXT(F$8),IF(F10=F$8,1,0),F10)+IF(ISTEXT(G$8),IF(G10=G$8,1,0),G10)+IF(ISTEXT(H$8),IF(H10=H$8,1,0),H10)+IF(ISTEXT(I$8),IF(I10=I$8,1,0),I10)+IF(ISTEXT(J$8),IF(J10=J$8,1,0),J10)+IF(ISTEXT(K$8),IF(K10=K$8,1,0),K10)+IF(ISTEXT(L$8),IF(L10=L$8,1,0),L10)+IF(ISTEXT(M$8),IF(M10=M$8,1,0),M10)+IF(ISTEXT(N$8),IF(N10=N$8,1,0),N10)+IF(ISTEXT(O$8),IF(O10=O$8,1,0),O10)+IF(ISTEXT(P$8),IF(P10=P$8,1,0),P10)+IF(ISTEXT(Q$8),IF(Q10=Q$8,1,0),Q10)+IF(ISTEXT(R$8),IF(R10=R$8,1,0),R10)+IF(ISTEXT(S$8),IF(S10=S$8,1,0),S10)+IF(ISTEXT(T$8),IF(T10=T$8,1,0),T10)+IF(ISTEXT(U$8),IF(U10=U$8,1,0),U10)+IF(ISTEXT(V$8),IF(V10=V$8,1,0),V10)+IF(ISTEXT(W$8),IF(W10=W$8,1,0),W10)+IF(ISTEXT(X$8),IF(X10=X$8,1,0),X10)+IF(ISTEXT(Y$8),IF(Y10=Y$8,1,0),Y10)+IF(ISTEXT(Z$8),IF(Z10=Z$8,1,0),Z10)+IF(ISTEXT(AA$8),IF(AA10=AA$8,1,0),AA10)+IF(ISTEXT(AB$8),IF(AB10=AB$8,1,0),AB10)+IF(ISTEXT(AC$8),IF(AC10=AC$8,1,0),AC10)+IF(ISTEXT(AD$8),IF(AD10=AD$8,1,0),AD10)+IF(ISTEXT(AE$8),IF(AE10=AE$8,1,0),AE10)+IF(ISTEXT(AF$8),IF(AF10=AF$8,1,0),AF10)+IF(ISTEXT(AG$8),IF(AG10=AG$8,1,0),AG10)+IF(ISTEXT(AH$8),IF(AH10=AH$8,1,0),AH10)+IF(ISTEXT(AI$8),IF(AI10=AI$8,1,0),AI10)+IF(ISTEXT(AJ$8),IF(AJ10=AJ$8,1,0),AJ10)+IF(ISTEXT(AJ$8),IF(AJ10=AJ$8,1,0),AJ10)+IF(ISTEXT(AK$8),IF(AK10=AK$8,1,0),AK10)+IF(ISTEXT(AL$8),IF(AL10=AL$8,1,0),AL10)+IF(ISTEXT(AM$8),IF(AM10=AM$8,1,0),AM10)+IF(ISTEXT(AN$8),IF(AN10=AN$8,1,0),AN10)+IF(ISTEXT(AO$8),IF(AO10=AO$8,1,0),AO10)+IF(ISTEXT(AP$8),IF(AP10=AP$8,1,0),AP10)+IF(ISTEXT(AQ$8),IF(AQ10=AQ$8,1,0),AQ10)+IF(ISTEXT(AR$8),IF(AR10=AR$8,1,0),AR10)+AS10+AT10+AU10)</f>
        <v/>
      </c>
      <c r="BF10" s="120" t="str">
        <f t="shared" si="15"/>
        <v/>
      </c>
      <c r="BG10" s="120" t="str">
        <f t="shared" si="16"/>
        <v/>
      </c>
      <c r="BH10" s="121" t="str">
        <f t="shared" si="17"/>
        <v/>
      </c>
      <c r="BI10" s="77" t="str">
        <f>IF(Summary!F4="","",Summary!F4)</f>
        <v>Student 2</v>
      </c>
      <c r="BJ10" s="62"/>
      <c r="BK10" s="98" t="s">
        <v>60</v>
      </c>
      <c r="BL10" s="139">
        <f>MIN(BF9:BF27)</f>
        <v>0</v>
      </c>
      <c r="BM10" s="98"/>
      <c r="BN10" s="98"/>
      <c r="BR10" s="35"/>
      <c r="BS10" s="34" t="s">
        <v>92</v>
      </c>
      <c r="BV10" s="50">
        <f t="shared" ref="BV10:CF33" si="23">IF($E$3=BV$3,IF(AND(ISTEXT($E$8),$E10=$E$8),1,IF(ISNUMBER($E$8),$E10,0)),0)
+IF($F$3=BV$3,IF(AND(ISTEXT($F$8),$F10=$F$8),1,IF(ISNUMBER($F$8),$F10,0)),0)
+IF($G$3=BV$3,IF(AND(ISTEXT($G$8),$G10=$G$8),1,IF(ISNUMBER($G$8),$G10,0)),0)
+IF($H$3=BV$3,IF(AND(ISTEXT($H$8),$H10=$H$8),1,IF(ISNUMBER($H$8),$H10,0)),0)
+IF($I$3=BV$3,IF(AND(ISTEXT($I$8),$I10=$I$8),1,IF(ISNUMBER($I$8),$I10,0)),0)
+IF($J$3=BV$3,IF(AND(ISTEXT($J$8),$J10=$J$8),1,IF(ISNUMBER($J$8),$J10,0)),0)
+IF($K$3=BV$3,IF(AND(ISTEXT($K$8),$K10=$K$8),1,IF(ISNUMBER($K$8),$K10,0)),0)
+IF($L$3=BV$3,IF(AND(ISTEXT($L$8),$L10=$L$8),1,IF(ISNUMBER($L$8),$L10,0)),0)
+IF($M$3=BV$3,IF(AND(ISTEXT($M$8),$M10=$M$8),1,IF(ISNUMBER($M$8),$M10,0)),0)
+IF($N$3=BV$3,IF(AND(ISTEXT($N$8),$N10=$N$8),1,IF(ISNUMBER($N$8),$N10,0)),0)
+IF($O$3=BV$3,IF(AND(ISTEXT($O$8),$O10=$O$8),1,IF(ISNUMBER($O$8),$O10,0)),0)
+IF($P$3=BV$3,IF(AND(ISTEXT($P$8),$P10=$P$8),1,IF(ISNUMBER($P$8),$P10,0)),0)
+IF($Q$3=BV$3,IF(AND(ISTEXT($Q$8),$Q10=$Q$8),1,IF(ISNUMBER($Q$8),$Q10,0)),0)
+IF($R$3=BV$3,IF(AND(ISTEXT($R$8),$R10=$R$8),1,IF(ISNUMBER($R$8),$R10,0)),0)
+IF($S$3=BV$3,IF(AND(ISTEXT($S$8),$S10=$S$8),1,IF(ISNUMBER($S$8),$S10,0)),0)
+IF($T$3=BV$3,IF(AND(ISTEXT($T$8),$T10=$T$8),1,IF(ISNUMBER($T$8),$T10,0)),0)
+IF($U$3=BV$3,IF(AND(ISTEXT($U$8),$U10=$U$8),1,IF(ISNUMBER($U$8),$U10,0)),0)
+IF($V$3=BV$3,IF(AND(ISTEXT($V$8),$V10=$V$8),1,IF(ISNUMBER($V$8),$V10,0)),0)
+IF($W$3=BV$3,IF(AND(ISTEXT($W$8),$W10=$W$8),1,IF(ISNUMBER($W$8),$W10,0)),0)
+IF($X$3=BV$3,IF(AND(ISTEXT($X$8),$X10=$X$8),1,IF(ISNUMBER($X$8),$X10,0)),0)
+IF($Y$3=BV$3,IF(AND(ISTEXT($Y$8),$Y10=$Y$8),1,IF(ISNUMBER($Y$8),$Y10,0)),0)
+IF($Z$3=BV$3,IF(AND(ISTEXT($Z$8),$Z10=$Z$8),1,IF(ISNUMBER($Z$8),$Z10,0)),0)
+IF($AA$3=BV$3,IF(AND(ISTEXT($AA$8),$AA10=$AA$8),1,IF(ISNUMBER($AA$8),$AA10,0)),0)
+IF($AB$3=BV$3,IF(AND(ISTEXT($AB$8),$AB10=$AB$8),1,IF(ISNUMBER($AB$8),$AB10,0)),0)
+IF($AC$3=BV$3,IF(AND(ISTEXT($AC$8),$AC10=$AC$8),1,IF(ISNUMBER($AC$8),$AC10,0)),0)
+IF($AD$3=BV$3,IF(AND(ISTEXT($AD$8),$AD10=$AD$8),1,IF(ISNUMBER($AD$8),$AD10,0)),0)
+IF($AE$3=BV$3,IF(AND(ISTEXT($AE$8),$AE10=$AE$8),1,IF(ISNUMBER($AE$8),$AE10,0)),0)
+IF($AF$3=BV$3,IF(AND(ISTEXT($AF$8),$AF10=$AF$8),1,IF(ISNUMBER($AF$8),$AF10,0)),0)
+IF($AG$3=BV$3,IF(AND(ISTEXT($AG$8),$AA10=$AG$8),1,IF(ISNUMBER($AG$8),$AG10,0)),0)
+IF($AH$3=BV$3,IF(AND(ISTEXT($AH$8),$AH10=$AH$8),1,IF(ISNUMBER($AH$8),$AH10,0)),0)
+IF($AI$3=BV$3,IF(AND(ISTEXT($AI$8),$AI10=$AI$8),1,IF(ISNUMBER($AI$8),$AI10,0)),0)
+IF($AJ$3=BV$3,IF(AND(ISTEXT($AJ$8),$AJ10=$AJ$8),1,IF(ISNUMBER($AJ$8),$AJ10,0)),0)
+IF($AK$3=BV$3,IF(AND(ISTEXT($AK$8),$AK10=$AK$8),1,IF(ISNUMBER($AK$8),$AK10,0)),0)
+IF($AL$3=BV$3,IF(AND(ISTEXT($AL$8),$AL10=$AL$8),1,IF(ISNUMBER($AL$8),$AL10,0)),0)
+IF($AM$3=BV$3,IF(AND(ISTEXT($AM$8),$AM10=$AM$8),1,IF(ISNUMBER($AM$8),$AM10,0)),0)
+IF($AN$3=BV$3,IF(AND(ISTEXT($AN$8),$AN10=$AN$8),1,IF(ISNUMBER($AN$8),$AN10,0)),0)
+IF($AO$3=BV$3,IF(AND(ISTEXT($AO$8),$AO10=$AO$8),1,IF(ISNUMBER($AO$8),$AO10,0)),0)
+IF($AP$3=BV$3,IF(AND(ISTEXT($AP$8),$AP10=$AP$8),1,IF(ISNUMBER($AP$8),$AP10,0)),0)
+IF($AQ$3=BV$3,IF(AND(ISTEXT($AQ$8),$AQ10=$AQ$8),1,IF(ISNUMBER($AQ$8),$AQ10,0)),0)
+IF($AR$3=BV$3,IF(AND(ISTEXT($AR$8),$AR10=$AR$8),1,IF(ISNUMBER($AR$8),$AR10,0)),0)</f>
        <v>0</v>
      </c>
      <c r="BW10" s="50">
        <f t="shared" si="18"/>
        <v>0</v>
      </c>
      <c r="BX10" s="50">
        <f t="shared" si="18"/>
        <v>0</v>
      </c>
      <c r="BY10" s="50">
        <f t="shared" si="18"/>
        <v>0</v>
      </c>
      <c r="BZ10" s="50">
        <f t="shared" si="18"/>
        <v>0</v>
      </c>
      <c r="CA10" s="50">
        <f t="shared" si="18"/>
        <v>0</v>
      </c>
      <c r="CB10" s="50">
        <f t="shared" si="18"/>
        <v>0</v>
      </c>
      <c r="CC10" s="50">
        <f t="shared" si="18"/>
        <v>0</v>
      </c>
      <c r="CD10" s="50">
        <f t="shared" si="23"/>
        <v>0</v>
      </c>
      <c r="CE10" s="50">
        <f t="shared" si="18"/>
        <v>0</v>
      </c>
      <c r="CF10" s="50">
        <f t="shared" si="18"/>
        <v>0</v>
      </c>
      <c r="CH10" s="55">
        <f t="shared" si="19"/>
        <v>0</v>
      </c>
      <c r="CI10" s="55">
        <f t="shared" si="19"/>
        <v>0</v>
      </c>
      <c r="CJ10" s="55">
        <f t="shared" si="19"/>
        <v>0</v>
      </c>
      <c r="CK10" s="55">
        <f t="shared" si="19"/>
        <v>0</v>
      </c>
      <c r="CL10" s="55">
        <f t="shared" si="19"/>
        <v>0</v>
      </c>
      <c r="CM10" s="55">
        <f t="shared" si="19"/>
        <v>0</v>
      </c>
      <c r="CN10" s="55">
        <f t="shared" si="19"/>
        <v>0</v>
      </c>
      <c r="CO10" s="55">
        <f t="shared" si="19"/>
        <v>0</v>
      </c>
      <c r="CT10" s="47" t="str">
        <f>IF(CH10&lt;$CT$3,"•"," ")</f>
        <v>•</v>
      </c>
      <c r="CU10" s="48" t="str">
        <f>IF(AND(CH10&gt;=$CT$3,CH10&lt;$CT$4),"•"," ")</f>
        <v xml:space="preserve"> </v>
      </c>
      <c r="CV10" s="48" t="str">
        <f>IF(AND(CH10&gt;=$CT$4,CH10&lt;$CT$5),"•"," ")</f>
        <v xml:space="preserve"> </v>
      </c>
      <c r="CW10" s="49" t="str">
        <f>IF(CH10&gt;=$CT$5,"•"," ")</f>
        <v xml:space="preserve"> </v>
      </c>
      <c r="CX10" s="47" t="str">
        <f>IF(CI10&lt;$CT$3,"•"," ")</f>
        <v>•</v>
      </c>
      <c r="CY10" s="48" t="str">
        <f>IF(AND(CI10&gt;=$CT$3,CI10&lt;$CT$4),"•"," ")</f>
        <v xml:space="preserve"> </v>
      </c>
      <c r="CZ10" s="48" t="str">
        <f>IF(AND(CI10&gt;=$CT$4,CI10&lt;$CT$5),"•"," ")</f>
        <v xml:space="preserve"> </v>
      </c>
      <c r="DA10" s="49" t="str">
        <f>IF(CI10&gt;=$CT$5,"•"," ")</f>
        <v xml:space="preserve"> </v>
      </c>
      <c r="DB10" s="48" t="str">
        <f>IF(CJ10&lt;$CT$3,"•"," ")</f>
        <v>•</v>
      </c>
      <c r="DC10" s="48" t="str">
        <f>IF(AND(CJ10&gt;=$CT$3,CJ10&lt;$CT$4),"•"," ")</f>
        <v xml:space="preserve"> </v>
      </c>
      <c r="DD10" s="48" t="str">
        <f>IF(AND(CJ10&gt;=$CT$4,CJ10&lt;$CT$5),"•"," ")</f>
        <v xml:space="preserve"> </v>
      </c>
      <c r="DE10" s="49" t="str">
        <f>IF(CJ10&gt;=$CT$5,"•"," ")</f>
        <v xml:space="preserve"> </v>
      </c>
      <c r="DF10" s="47" t="str">
        <f>IF(CK10&lt;$CT$3,"•"," ")</f>
        <v>•</v>
      </c>
      <c r="DG10" s="48" t="str">
        <f>IF(AND(CK10&gt;=$CT$3,CK10&lt;$CT$4),"•"," ")</f>
        <v xml:space="preserve"> </v>
      </c>
      <c r="DH10" s="48" t="str">
        <f>IF(AND(CK10&gt;=$CT$4,CK10&lt;$CT$5),"•"," ")</f>
        <v xml:space="preserve"> </v>
      </c>
      <c r="DI10" s="49" t="str">
        <f>IF(CK10&gt;=$CT$5,"•"," ")</f>
        <v xml:space="preserve"> </v>
      </c>
      <c r="DJ10" s="47" t="str">
        <f>IF(CL10&lt;$CT$3,"•"," ")</f>
        <v>•</v>
      </c>
      <c r="DK10" s="48" t="str">
        <f>IF(AND(CL10&gt;=$CT$3,CL10&lt;$CT$4),"•"," ")</f>
        <v xml:space="preserve"> </v>
      </c>
      <c r="DL10" s="48" t="str">
        <f>IF(AND(CL10&gt;=$CT$4,CL10&lt;$CT$5),"•"," ")</f>
        <v xml:space="preserve"> </v>
      </c>
      <c r="DM10" s="49" t="str">
        <f>IF(CL10&gt;=$CT$5,"•"," ")</f>
        <v xml:space="preserve"> </v>
      </c>
      <c r="DN10" s="48" t="str">
        <f>IF(CM10&lt;$CT$3,"•"," ")</f>
        <v>•</v>
      </c>
      <c r="DO10" s="48" t="str">
        <f>IF(AND(CM10&gt;=$CT$3,CM10&lt;$CT$4),"•"," ")</f>
        <v xml:space="preserve"> </v>
      </c>
      <c r="DP10" s="48" t="str">
        <f>IF(AND(CM10&gt;=$CT$4,CM10&lt;$CT$5),"•"," ")</f>
        <v xml:space="preserve"> </v>
      </c>
      <c r="DQ10" s="49" t="str">
        <f>IF(CM10&gt;=$CT$5,"•"," ")</f>
        <v xml:space="preserve"> </v>
      </c>
      <c r="DR10" s="48" t="str">
        <f>IF(CN10&lt;$CT$3,"•"," ")</f>
        <v>•</v>
      </c>
      <c r="DS10" s="48" t="str">
        <f>IF(AND(CN10&gt;=$CT$3,CN10&lt;$CT$4),"•"," ")</f>
        <v xml:space="preserve"> </v>
      </c>
      <c r="DT10" s="48" t="str">
        <f>IF(AND(CN10&gt;=$CT$4,CN10&lt;$CT$5),"•"," ")</f>
        <v xml:space="preserve"> </v>
      </c>
      <c r="DU10" s="49" t="str">
        <f>IF(CN10&gt;=$CT$5,"•"," ")</f>
        <v xml:space="preserve"> </v>
      </c>
      <c r="DV10" s="48" t="str">
        <f>IF(CO10&lt;$CT$3,"•"," ")</f>
        <v>•</v>
      </c>
      <c r="DW10" s="48" t="str">
        <f>IF(AND(CO10&gt;=$CT$3,CO10&lt;$CT$4),"•"," ")</f>
        <v xml:space="preserve"> </v>
      </c>
      <c r="DX10" s="48" t="str">
        <f>IF(AND(CO10&gt;=$CT$4,CO10&lt;$CT$5),"•"," ")</f>
        <v xml:space="preserve"> </v>
      </c>
      <c r="DY10" s="49" t="str">
        <f>IF(CO10&gt;=$CT$5,"•"," ")</f>
        <v xml:space="preserve"> </v>
      </c>
      <c r="DZ10" s="48" t="str">
        <f>IF(CP10&lt;$CT$3,"•"," ")</f>
        <v>•</v>
      </c>
      <c r="EA10" s="48" t="str">
        <f>IF(AND(CP10&gt;=$CT$3,CP10&lt;$CT$4),"•"," ")</f>
        <v xml:space="preserve"> </v>
      </c>
      <c r="EB10" s="48" t="str">
        <f>IF(AND(CP10&gt;=$CT$4,CP10&lt;$CT$5),"•"," ")</f>
        <v xml:space="preserve"> </v>
      </c>
      <c r="EC10" s="49" t="str">
        <f>IF(CP10&gt;=$CT$5,"•"," ")</f>
        <v xml:space="preserve"> </v>
      </c>
      <c r="ED10" s="48" t="str">
        <f>IF(CQ10&lt;$CT$3,"•"," ")</f>
        <v>•</v>
      </c>
      <c r="EE10" s="48" t="str">
        <f>IF(AND(CQ10&gt;=$CT$3,CQ10&lt;$CT$4),"•"," ")</f>
        <v xml:space="preserve"> </v>
      </c>
      <c r="EF10" s="48" t="str">
        <f>IF(AND(CQ10&gt;=$CT$4,CQ10&lt;$CT$5),"•"," ")</f>
        <v xml:space="preserve"> </v>
      </c>
      <c r="EG10" s="49" t="str">
        <f>IF(CQ10&gt;=$CT$5,"•"," ")</f>
        <v xml:space="preserve"> </v>
      </c>
      <c r="EH10" s="48" t="str">
        <f>IF(CR10&lt;$CT$3,"•"," ")</f>
        <v>•</v>
      </c>
      <c r="EI10" s="48" t="str">
        <f>IF(AND(CR10&gt;=$CT$3,CR10&lt;$CT$4),"•"," ")</f>
        <v xml:space="preserve"> </v>
      </c>
      <c r="EJ10" s="48" t="str">
        <f>IF(AND(CR10&gt;=$CT$4,CR10&lt;$CT$5),"•"," ")</f>
        <v xml:space="preserve"> </v>
      </c>
      <c r="EK10" s="49" t="str">
        <f>IF(CR10&gt;=$CT$5,"•"," ")</f>
        <v xml:space="preserve"> </v>
      </c>
      <c r="EL10" s="48"/>
      <c r="EM10" s="48"/>
    </row>
    <row r="11" spans="1:143" ht="12.75" customHeight="1" x14ac:dyDescent="0.2">
      <c r="A11" s="121" t="str">
        <f>IF(Summary!B5="","",Summary!B5)</f>
        <v>ROL</v>
      </c>
      <c r="B11" s="121" t="str">
        <f>IF(Summary!C5="","",Summary!C5)</f>
        <v>10SPH02</v>
      </c>
      <c r="C11" s="121" t="str">
        <f>IF(Summary!D5="","",Summary!D5)</f>
        <v>STU0003</v>
      </c>
      <c r="D11" s="136" t="str">
        <f>IF(Summary!E5="","",Summary!E5)</f>
        <v>Student 3</v>
      </c>
      <c r="E11" s="137"/>
      <c r="F11" s="137"/>
      <c r="G11" s="137"/>
      <c r="H11" s="137"/>
      <c r="I11" s="137"/>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7"/>
      <c r="AU11" s="137"/>
      <c r="AV11" s="48">
        <f t="shared" si="20"/>
        <v>27</v>
      </c>
      <c r="AW11" s="80"/>
      <c r="AX11" s="91" t="e">
        <f t="shared" si="14"/>
        <v>#N/A</v>
      </c>
      <c r="AY11" s="92" t="str">
        <f t="shared" si="21"/>
        <v/>
      </c>
      <c r="AZ11" s="83"/>
      <c r="BA11" s="89"/>
      <c r="BB11" s="64" t="e">
        <f>LOOKUP(BG11,Grading!$A$16:$A$22,Grading!$E$16:$E$22)</f>
        <v>#N/A</v>
      </c>
      <c r="BC11" s="65" t="str">
        <f>IF(BA11="none required",Grading!$A$27,Grading!$A$26)</f>
        <v xml:space="preserve">Please review the solutions thoroughly, complete any re-do questions (details below) and show these to me within the next week. Please let me know if you have any questions. </v>
      </c>
      <c r="BD11" s="61"/>
      <c r="BE11" s="138" t="str">
        <f t="shared" si="22"/>
        <v/>
      </c>
      <c r="BF11" s="120" t="str">
        <f t="shared" si="15"/>
        <v/>
      </c>
      <c r="BG11" s="120" t="str">
        <f t="shared" si="16"/>
        <v/>
      </c>
      <c r="BH11" s="121" t="str">
        <f t="shared" si="17"/>
        <v/>
      </c>
      <c r="BI11" s="77" t="str">
        <f>IF(Summary!F5="","",Summary!F5)</f>
        <v>Student 3</v>
      </c>
      <c r="BJ11" s="62"/>
      <c r="BK11" s="98" t="s">
        <v>61</v>
      </c>
      <c r="BL11" s="139">
        <f>MAX(BF9:BF27)</f>
        <v>0</v>
      </c>
      <c r="BM11" s="98"/>
      <c r="BN11" s="98"/>
      <c r="BR11" s="35"/>
      <c r="BS11" s="34" t="s">
        <v>92</v>
      </c>
      <c r="BV11" s="50">
        <f t="shared" si="23"/>
        <v>0</v>
      </c>
      <c r="BW11" s="50">
        <f t="shared" si="18"/>
        <v>0</v>
      </c>
      <c r="BX11" s="50">
        <f t="shared" si="18"/>
        <v>0</v>
      </c>
      <c r="BY11" s="50">
        <f t="shared" si="18"/>
        <v>0</v>
      </c>
      <c r="BZ11" s="50">
        <f t="shared" si="18"/>
        <v>0</v>
      </c>
      <c r="CA11" s="50">
        <f t="shared" si="18"/>
        <v>0</v>
      </c>
      <c r="CB11" s="50">
        <f t="shared" si="18"/>
        <v>0</v>
      </c>
      <c r="CC11" s="50">
        <f t="shared" si="18"/>
        <v>0</v>
      </c>
      <c r="CD11" s="50">
        <f t="shared" si="23"/>
        <v>0</v>
      </c>
      <c r="CE11" s="50">
        <f t="shared" si="18"/>
        <v>0</v>
      </c>
      <c r="CF11" s="50">
        <f t="shared" si="18"/>
        <v>0</v>
      </c>
      <c r="CH11" s="55">
        <f t="shared" si="19"/>
        <v>0</v>
      </c>
      <c r="CI11" s="55">
        <f t="shared" si="19"/>
        <v>0</v>
      </c>
      <c r="CJ11" s="55">
        <f t="shared" si="19"/>
        <v>0</v>
      </c>
      <c r="CK11" s="55">
        <f t="shared" si="19"/>
        <v>0</v>
      </c>
      <c r="CL11" s="55">
        <f t="shared" si="19"/>
        <v>0</v>
      </c>
      <c r="CM11" s="55">
        <f t="shared" si="19"/>
        <v>0</v>
      </c>
      <c r="CN11" s="55">
        <f t="shared" si="19"/>
        <v>0</v>
      </c>
      <c r="CO11" s="55">
        <f t="shared" si="19"/>
        <v>0</v>
      </c>
      <c r="CT11" s="47" t="str">
        <f t="shared" ref="CT11:CT33" si="24">IF(CH11&lt;$CT$3,"•"," ")</f>
        <v>•</v>
      </c>
      <c r="CU11" s="48" t="str">
        <f t="shared" ref="CU11:CU33" si="25">IF(AND(CH11&gt;=$CT$3,CH11&lt;$CT$4),"•"," ")</f>
        <v xml:space="preserve"> </v>
      </c>
      <c r="CV11" s="48" t="str">
        <f t="shared" ref="CV11:CV33" si="26">IF(AND(CH11&gt;=$CT$4,CH11&lt;$CT$5),"•"," ")</f>
        <v xml:space="preserve"> </v>
      </c>
      <c r="CW11" s="49" t="str">
        <f t="shared" ref="CW11:CW33" si="27">IF(CH11&gt;=$CT$5,"•"," ")</f>
        <v xml:space="preserve"> </v>
      </c>
      <c r="CX11" s="47" t="str">
        <f t="shared" ref="CX11:CX33" si="28">IF(CI11&lt;$CT$3,"•"," ")</f>
        <v>•</v>
      </c>
      <c r="CY11" s="48" t="str">
        <f t="shared" ref="CY11:CY33" si="29">IF(AND(CI11&gt;=$CT$3,CI11&lt;$CT$4),"•"," ")</f>
        <v xml:space="preserve"> </v>
      </c>
      <c r="CZ11" s="48" t="str">
        <f t="shared" ref="CZ11:CZ33" si="30">IF(AND(CI11&gt;=$CT$4,CI11&lt;$CT$5),"•"," ")</f>
        <v xml:space="preserve"> </v>
      </c>
      <c r="DA11" s="49" t="str">
        <f t="shared" ref="DA11:DA33" si="31">IF(CI11&gt;=$CT$5,"•"," ")</f>
        <v xml:space="preserve"> </v>
      </c>
      <c r="DB11" s="48" t="str">
        <f t="shared" ref="DB11:DB33" si="32">IF(CJ11&lt;$CT$3,"•"," ")</f>
        <v>•</v>
      </c>
      <c r="DC11" s="48" t="str">
        <f t="shared" ref="DC11:DC33" si="33">IF(AND(CJ11&gt;=$CT$3,CJ11&lt;$CT$4),"•"," ")</f>
        <v xml:space="preserve"> </v>
      </c>
      <c r="DD11" s="48" t="str">
        <f t="shared" ref="DD11:DD33" si="34">IF(AND(CJ11&gt;=$CT$4,CJ11&lt;$CT$5),"•"," ")</f>
        <v xml:space="preserve"> </v>
      </c>
      <c r="DE11" s="49" t="str">
        <f t="shared" ref="DE11:DE33" si="35">IF(CJ11&gt;=$CT$5,"•"," ")</f>
        <v xml:space="preserve"> </v>
      </c>
      <c r="DF11" s="47" t="str">
        <f t="shared" ref="DF11:DF33" si="36">IF(CK11&lt;$CT$3,"•"," ")</f>
        <v>•</v>
      </c>
      <c r="DG11" s="48" t="str">
        <f t="shared" ref="DG11:DG33" si="37">IF(AND(CK11&gt;=$CT$3,CK11&lt;$CT$4),"•"," ")</f>
        <v xml:space="preserve"> </v>
      </c>
      <c r="DH11" s="48" t="str">
        <f t="shared" ref="DH11:DH33" si="38">IF(AND(CK11&gt;=$CT$4,CK11&lt;$CT$5),"•"," ")</f>
        <v xml:space="preserve"> </v>
      </c>
      <c r="DI11" s="49" t="str">
        <f t="shared" ref="DI11:DI33" si="39">IF(CK11&gt;=$CT$5,"•"," ")</f>
        <v xml:space="preserve"> </v>
      </c>
      <c r="DJ11" s="47" t="str">
        <f t="shared" ref="DJ11:DJ33" si="40">IF(CL11&lt;$CT$3,"•"," ")</f>
        <v>•</v>
      </c>
      <c r="DK11" s="48" t="str">
        <f t="shared" ref="DK11:DK33" si="41">IF(AND(CL11&gt;=$CT$3,CL11&lt;$CT$4),"•"," ")</f>
        <v xml:space="preserve"> </v>
      </c>
      <c r="DL11" s="48" t="str">
        <f t="shared" ref="DL11:DL33" si="42">IF(AND(CL11&gt;=$CT$4,CL11&lt;$CT$5),"•"," ")</f>
        <v xml:space="preserve"> </v>
      </c>
      <c r="DM11" s="49" t="str">
        <f t="shared" ref="DM11:DM33" si="43">IF(CL11&gt;=$CT$5,"•"," ")</f>
        <v xml:space="preserve"> </v>
      </c>
      <c r="DN11" s="48" t="str">
        <f t="shared" ref="DN11:DN33" si="44">IF(CM11&lt;$CT$3,"•"," ")</f>
        <v>•</v>
      </c>
      <c r="DO11" s="48" t="str">
        <f t="shared" ref="DO11:DO33" si="45">IF(AND(CM11&gt;=$CT$3,CM11&lt;$CT$4),"•"," ")</f>
        <v xml:space="preserve"> </v>
      </c>
      <c r="DP11" s="48" t="str">
        <f t="shared" ref="DP11:DP33" si="46">IF(AND(CM11&gt;=$CT$4,CM11&lt;$CT$5),"•"," ")</f>
        <v xml:space="preserve"> </v>
      </c>
      <c r="DQ11" s="49" t="str">
        <f t="shared" ref="DQ11:DQ33" si="47">IF(CM11&gt;=$CT$5,"•"," ")</f>
        <v xml:space="preserve"> </v>
      </c>
      <c r="DR11" s="48" t="str">
        <f t="shared" ref="DR11:DR33" si="48">IF(CN11&lt;$CT$3,"•"," ")</f>
        <v>•</v>
      </c>
      <c r="DS11" s="48" t="str">
        <f t="shared" ref="DS11:DS33" si="49">IF(AND(CN11&gt;=$CT$3,CN11&lt;$CT$4),"•"," ")</f>
        <v xml:space="preserve"> </v>
      </c>
      <c r="DT11" s="48" t="str">
        <f t="shared" ref="DT11:DT33" si="50">IF(AND(CN11&gt;=$CT$4,CN11&lt;$CT$5),"•"," ")</f>
        <v xml:space="preserve"> </v>
      </c>
      <c r="DU11" s="49" t="str">
        <f t="shared" ref="DU11:DU33" si="51">IF(CN11&gt;=$CT$5,"•"," ")</f>
        <v xml:space="preserve"> </v>
      </c>
      <c r="DV11" s="48" t="str">
        <f t="shared" ref="DV11:DV33" si="52">IF(CO11&lt;$CT$3,"•"," ")</f>
        <v>•</v>
      </c>
      <c r="DW11" s="48" t="str">
        <f t="shared" ref="DW11:DW33" si="53">IF(AND(CO11&gt;=$CT$3,CO11&lt;$CT$4),"•"," ")</f>
        <v xml:space="preserve"> </v>
      </c>
      <c r="DX11" s="48" t="str">
        <f t="shared" ref="DX11:DX33" si="54">IF(AND(CO11&gt;=$CT$4,CO11&lt;$CT$5),"•"," ")</f>
        <v xml:space="preserve"> </v>
      </c>
      <c r="DY11" s="49" t="str">
        <f t="shared" ref="DY11:DY33" si="55">IF(CO11&gt;=$CT$5,"•"," ")</f>
        <v xml:space="preserve"> </v>
      </c>
      <c r="DZ11" s="48" t="str">
        <f t="shared" ref="DZ11:DZ33" si="56">IF(CP11&lt;$CT$3,"•"," ")</f>
        <v>•</v>
      </c>
      <c r="EA11" s="48" t="str">
        <f t="shared" ref="EA11:EA33" si="57">IF(AND(CP11&gt;=$CT$3,CP11&lt;$CT$4),"•"," ")</f>
        <v xml:space="preserve"> </v>
      </c>
      <c r="EB11" s="48" t="str">
        <f t="shared" ref="EB11:EB33" si="58">IF(AND(CP11&gt;=$CT$4,CP11&lt;$CT$5),"•"," ")</f>
        <v xml:space="preserve"> </v>
      </c>
      <c r="EC11" s="49" t="str">
        <f t="shared" ref="EC11:EC33" si="59">IF(CP11&gt;=$CT$5,"•"," ")</f>
        <v xml:space="preserve"> </v>
      </c>
      <c r="ED11" s="48" t="str">
        <f t="shared" ref="ED11:ED33" si="60">IF(CQ11&lt;$CT$3,"•"," ")</f>
        <v>•</v>
      </c>
      <c r="EE11" s="48" t="str">
        <f t="shared" ref="EE11:EE33" si="61">IF(AND(CQ11&gt;=$CT$3,CQ11&lt;$CT$4),"•"," ")</f>
        <v xml:space="preserve"> </v>
      </c>
      <c r="EF11" s="48" t="str">
        <f t="shared" ref="EF11:EF33" si="62">IF(AND(CQ11&gt;=$CT$4,CQ11&lt;$CT$5),"•"," ")</f>
        <v xml:space="preserve"> </v>
      </c>
      <c r="EG11" s="49" t="str">
        <f t="shared" ref="EG11:EG33" si="63">IF(CQ11&gt;=$CT$5,"•"," ")</f>
        <v xml:space="preserve"> </v>
      </c>
      <c r="EH11" s="48" t="str">
        <f t="shared" ref="EH11:EH33" si="64">IF(CR11&lt;$CT$3,"•"," ")</f>
        <v>•</v>
      </c>
      <c r="EI11" s="48" t="str">
        <f t="shared" ref="EI11:EI33" si="65">IF(AND(CR11&gt;=$CT$3,CR11&lt;$CT$4),"•"," ")</f>
        <v xml:space="preserve"> </v>
      </c>
      <c r="EJ11" s="48" t="str">
        <f t="shared" ref="EJ11:EJ33" si="66">IF(AND(CR11&gt;=$CT$4,CR11&lt;$CT$5),"•"," ")</f>
        <v xml:space="preserve"> </v>
      </c>
      <c r="EK11" s="49" t="str">
        <f t="shared" ref="EK11:EK33" si="67">IF(CR11&gt;=$CT$5,"•"," ")</f>
        <v xml:space="preserve"> </v>
      </c>
      <c r="EL11" s="48"/>
      <c r="EM11" s="48"/>
    </row>
    <row r="12" spans="1:143" ht="12.75" customHeight="1" x14ac:dyDescent="0.2">
      <c r="A12" s="121" t="str">
        <f>IF(Summary!B6="","",Summary!B6)</f>
        <v>ROL</v>
      </c>
      <c r="B12" s="121" t="str">
        <f>IF(Summary!C6="","",Summary!C6)</f>
        <v>10SPH02</v>
      </c>
      <c r="C12" s="121" t="str">
        <f>IF(Summary!D6="","",Summary!D6)</f>
        <v>STU0004</v>
      </c>
      <c r="D12" s="136" t="str">
        <f>IF(Summary!E6="","",Summary!E6)</f>
        <v>Student 4</v>
      </c>
      <c r="E12" s="137"/>
      <c r="F12" s="137"/>
      <c r="G12" s="137"/>
      <c r="H12" s="137"/>
      <c r="I12" s="137"/>
      <c r="J12" s="137"/>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48">
        <f t="shared" si="20"/>
        <v>27</v>
      </c>
      <c r="AW12" s="80"/>
      <c r="AX12" s="91" t="e">
        <f t="shared" si="14"/>
        <v>#N/A</v>
      </c>
      <c r="AY12" s="92" t="str">
        <f t="shared" si="21"/>
        <v/>
      </c>
      <c r="AZ12" s="90"/>
      <c r="BA12" s="89"/>
      <c r="BB12" s="64" t="e">
        <f>LOOKUP(BG12,Grading!$A$16:$A$22,Grading!$E$16:$E$22)</f>
        <v>#N/A</v>
      </c>
      <c r="BC12" s="65" t="str">
        <f>IF(BA12="none required",Grading!$A$27,Grading!$A$26)</f>
        <v xml:space="preserve">Please review the solutions thoroughly, complete any re-do questions (details below) and show these to me within the next week. Please let me know if you have any questions. </v>
      </c>
      <c r="BD12" s="140"/>
      <c r="BE12" s="138" t="str">
        <f t="shared" si="22"/>
        <v/>
      </c>
      <c r="BF12" s="120" t="str">
        <f t="shared" si="15"/>
        <v/>
      </c>
      <c r="BG12" s="120" t="str">
        <f t="shared" si="16"/>
        <v/>
      </c>
      <c r="BH12" s="121" t="str">
        <f t="shared" si="17"/>
        <v/>
      </c>
      <c r="BI12" s="77" t="str">
        <f>IF(Summary!F6="","",Summary!F6)</f>
        <v>Student 4</v>
      </c>
      <c r="BJ12" s="62"/>
      <c r="BK12" s="98"/>
      <c r="BL12" s="98"/>
      <c r="BM12" s="98"/>
      <c r="BN12" s="98"/>
      <c r="BR12" s="35"/>
      <c r="BS12" s="34" t="s">
        <v>92</v>
      </c>
      <c r="BV12" s="50">
        <f t="shared" si="23"/>
        <v>0</v>
      </c>
      <c r="BW12" s="50">
        <f t="shared" si="18"/>
        <v>0</v>
      </c>
      <c r="BX12" s="50">
        <f t="shared" si="18"/>
        <v>0</v>
      </c>
      <c r="BY12" s="50">
        <f t="shared" si="18"/>
        <v>0</v>
      </c>
      <c r="BZ12" s="50">
        <f t="shared" si="18"/>
        <v>0</v>
      </c>
      <c r="CA12" s="50">
        <f t="shared" si="18"/>
        <v>0</v>
      </c>
      <c r="CB12" s="50">
        <f t="shared" si="18"/>
        <v>0</v>
      </c>
      <c r="CC12" s="50">
        <f t="shared" si="18"/>
        <v>0</v>
      </c>
      <c r="CD12" s="50">
        <f t="shared" si="23"/>
        <v>0</v>
      </c>
      <c r="CE12" s="50">
        <f t="shared" si="18"/>
        <v>0</v>
      </c>
      <c r="CF12" s="50">
        <f t="shared" si="18"/>
        <v>0</v>
      </c>
      <c r="CG12" s="54"/>
      <c r="CH12" s="55">
        <f t="shared" si="19"/>
        <v>0</v>
      </c>
      <c r="CI12" s="55">
        <f t="shared" si="19"/>
        <v>0</v>
      </c>
      <c r="CJ12" s="55">
        <f t="shared" si="19"/>
        <v>0</v>
      </c>
      <c r="CK12" s="55">
        <f t="shared" si="19"/>
        <v>0</v>
      </c>
      <c r="CL12" s="55">
        <f t="shared" si="19"/>
        <v>0</v>
      </c>
      <c r="CM12" s="55">
        <f t="shared" si="19"/>
        <v>0</v>
      </c>
      <c r="CN12" s="55">
        <f t="shared" si="19"/>
        <v>0</v>
      </c>
      <c r="CO12" s="55">
        <f t="shared" si="19"/>
        <v>0</v>
      </c>
      <c r="CT12" s="47" t="str">
        <f t="shared" si="24"/>
        <v>•</v>
      </c>
      <c r="CU12" s="48" t="str">
        <f t="shared" si="25"/>
        <v xml:space="preserve"> </v>
      </c>
      <c r="CV12" s="48" t="str">
        <f t="shared" si="26"/>
        <v xml:space="preserve"> </v>
      </c>
      <c r="CW12" s="49" t="str">
        <f t="shared" si="27"/>
        <v xml:space="preserve"> </v>
      </c>
      <c r="CX12" s="47" t="str">
        <f t="shared" si="28"/>
        <v>•</v>
      </c>
      <c r="CY12" s="48" t="str">
        <f t="shared" si="29"/>
        <v xml:space="preserve"> </v>
      </c>
      <c r="CZ12" s="48" t="str">
        <f t="shared" si="30"/>
        <v xml:space="preserve"> </v>
      </c>
      <c r="DA12" s="49" t="str">
        <f t="shared" si="31"/>
        <v xml:space="preserve"> </v>
      </c>
      <c r="DB12" s="48" t="str">
        <f t="shared" si="32"/>
        <v>•</v>
      </c>
      <c r="DC12" s="48" t="str">
        <f t="shared" si="33"/>
        <v xml:space="preserve"> </v>
      </c>
      <c r="DD12" s="48" t="str">
        <f t="shared" si="34"/>
        <v xml:space="preserve"> </v>
      </c>
      <c r="DE12" s="49" t="str">
        <f t="shared" si="35"/>
        <v xml:space="preserve"> </v>
      </c>
      <c r="DF12" s="47" t="str">
        <f t="shared" si="36"/>
        <v>•</v>
      </c>
      <c r="DG12" s="48" t="str">
        <f t="shared" si="37"/>
        <v xml:space="preserve"> </v>
      </c>
      <c r="DH12" s="48" t="str">
        <f t="shared" si="38"/>
        <v xml:space="preserve"> </v>
      </c>
      <c r="DI12" s="49" t="str">
        <f t="shared" si="39"/>
        <v xml:space="preserve"> </v>
      </c>
      <c r="DJ12" s="47" t="str">
        <f t="shared" si="40"/>
        <v>•</v>
      </c>
      <c r="DK12" s="48" t="str">
        <f t="shared" si="41"/>
        <v xml:space="preserve"> </v>
      </c>
      <c r="DL12" s="48" t="str">
        <f t="shared" si="42"/>
        <v xml:space="preserve"> </v>
      </c>
      <c r="DM12" s="49" t="str">
        <f t="shared" si="43"/>
        <v xml:space="preserve"> </v>
      </c>
      <c r="DN12" s="48" t="str">
        <f t="shared" si="44"/>
        <v>•</v>
      </c>
      <c r="DO12" s="48" t="str">
        <f t="shared" si="45"/>
        <v xml:space="preserve"> </v>
      </c>
      <c r="DP12" s="48" t="str">
        <f t="shared" si="46"/>
        <v xml:space="preserve"> </v>
      </c>
      <c r="DQ12" s="49" t="str">
        <f t="shared" si="47"/>
        <v xml:space="preserve"> </v>
      </c>
      <c r="DR12" s="48" t="str">
        <f t="shared" si="48"/>
        <v>•</v>
      </c>
      <c r="DS12" s="48" t="str">
        <f t="shared" si="49"/>
        <v xml:space="preserve"> </v>
      </c>
      <c r="DT12" s="48" t="str">
        <f t="shared" si="50"/>
        <v xml:space="preserve"> </v>
      </c>
      <c r="DU12" s="49" t="str">
        <f t="shared" si="51"/>
        <v xml:space="preserve"> </v>
      </c>
      <c r="DV12" s="48" t="str">
        <f t="shared" si="52"/>
        <v>•</v>
      </c>
      <c r="DW12" s="48" t="str">
        <f t="shared" si="53"/>
        <v xml:space="preserve"> </v>
      </c>
      <c r="DX12" s="48" t="str">
        <f t="shared" si="54"/>
        <v xml:space="preserve"> </v>
      </c>
      <c r="DY12" s="49" t="str">
        <f t="shared" si="55"/>
        <v xml:space="preserve"> </v>
      </c>
      <c r="DZ12" s="48" t="str">
        <f t="shared" si="56"/>
        <v>•</v>
      </c>
      <c r="EA12" s="48" t="str">
        <f t="shared" si="57"/>
        <v xml:space="preserve"> </v>
      </c>
      <c r="EB12" s="48" t="str">
        <f t="shared" si="58"/>
        <v xml:space="preserve"> </v>
      </c>
      <c r="EC12" s="49" t="str">
        <f t="shared" si="59"/>
        <v xml:space="preserve"> </v>
      </c>
      <c r="ED12" s="48" t="str">
        <f t="shared" si="60"/>
        <v>•</v>
      </c>
      <c r="EE12" s="48" t="str">
        <f t="shared" si="61"/>
        <v xml:space="preserve"> </v>
      </c>
      <c r="EF12" s="48" t="str">
        <f t="shared" si="62"/>
        <v xml:space="preserve"> </v>
      </c>
      <c r="EG12" s="49" t="str">
        <f t="shared" si="63"/>
        <v xml:space="preserve"> </v>
      </c>
      <c r="EH12" s="48" t="str">
        <f t="shared" si="64"/>
        <v>•</v>
      </c>
      <c r="EI12" s="48" t="str">
        <f t="shared" si="65"/>
        <v xml:space="preserve"> </v>
      </c>
      <c r="EJ12" s="48" t="str">
        <f t="shared" si="66"/>
        <v xml:space="preserve"> </v>
      </c>
      <c r="EK12" s="49" t="str">
        <f t="shared" si="67"/>
        <v xml:space="preserve"> </v>
      </c>
      <c r="EL12" s="48"/>
      <c r="EM12" s="48"/>
    </row>
    <row r="13" spans="1:143" ht="12.75" customHeight="1" x14ac:dyDescent="0.2">
      <c r="A13" s="121" t="str">
        <f>IF(Summary!B7="","",Summary!B7)</f>
        <v>ROL</v>
      </c>
      <c r="B13" s="121" t="str">
        <f>IF(Summary!C7="","",Summary!C7)</f>
        <v>10SPH02</v>
      </c>
      <c r="C13" s="121" t="str">
        <f>IF(Summary!D7="","",Summary!D7)</f>
        <v>STU0005</v>
      </c>
      <c r="D13" s="136" t="str">
        <f>IF(Summary!E7="","",Summary!E7)</f>
        <v>Student 5</v>
      </c>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7"/>
      <c r="AU13" s="137"/>
      <c r="AV13" s="48">
        <f t="shared" si="20"/>
        <v>27</v>
      </c>
      <c r="AW13" s="80"/>
      <c r="AX13" s="91" t="e">
        <f t="shared" si="14"/>
        <v>#N/A</v>
      </c>
      <c r="AY13" s="92" t="str">
        <f t="shared" si="21"/>
        <v/>
      </c>
      <c r="AZ13" s="90"/>
      <c r="BA13" s="89"/>
      <c r="BB13" s="64" t="e">
        <f>LOOKUP(BG13,Grading!$A$16:$A$22,Grading!$E$16:$E$22)</f>
        <v>#N/A</v>
      </c>
      <c r="BC13" s="65" t="str">
        <f>IF(BA13="none required",Grading!$A$27,Grading!$A$26)</f>
        <v xml:space="preserve">Please review the solutions thoroughly, complete any re-do questions (details below) and show these to me within the next week. Please let me know if you have any questions. </v>
      </c>
      <c r="BD13" s="61"/>
      <c r="BE13" s="138" t="str">
        <f t="shared" si="22"/>
        <v/>
      </c>
      <c r="BF13" s="120" t="str">
        <f t="shared" si="15"/>
        <v/>
      </c>
      <c r="BG13" s="120" t="str">
        <f t="shared" si="16"/>
        <v/>
      </c>
      <c r="BH13" s="121" t="str">
        <f t="shared" si="17"/>
        <v/>
      </c>
      <c r="BI13" s="77" t="str">
        <f>IF(Summary!F7="","",Summary!F7)</f>
        <v>Student 5</v>
      </c>
      <c r="BJ13" s="62"/>
      <c r="BL13" s="98"/>
      <c r="BM13" s="98"/>
      <c r="BN13" s="98"/>
      <c r="BR13" s="35"/>
      <c r="BS13" s="34" t="s">
        <v>92</v>
      </c>
      <c r="BV13" s="50">
        <f t="shared" si="23"/>
        <v>0</v>
      </c>
      <c r="BW13" s="50">
        <f t="shared" si="18"/>
        <v>0</v>
      </c>
      <c r="BX13" s="50">
        <f t="shared" si="18"/>
        <v>0</v>
      </c>
      <c r="BY13" s="50">
        <f t="shared" si="18"/>
        <v>0</v>
      </c>
      <c r="BZ13" s="50">
        <f t="shared" si="18"/>
        <v>0</v>
      </c>
      <c r="CA13" s="50">
        <f t="shared" si="18"/>
        <v>0</v>
      </c>
      <c r="CB13" s="50">
        <f t="shared" si="18"/>
        <v>0</v>
      </c>
      <c r="CC13" s="50">
        <f t="shared" si="18"/>
        <v>0</v>
      </c>
      <c r="CD13" s="50">
        <f t="shared" si="23"/>
        <v>0</v>
      </c>
      <c r="CE13" s="50">
        <f t="shared" si="18"/>
        <v>0</v>
      </c>
      <c r="CF13" s="50">
        <f t="shared" si="18"/>
        <v>0</v>
      </c>
      <c r="CG13" s="54"/>
      <c r="CH13" s="55">
        <f t="shared" si="19"/>
        <v>0</v>
      </c>
      <c r="CI13" s="55">
        <f t="shared" si="19"/>
        <v>0</v>
      </c>
      <c r="CJ13" s="55">
        <f t="shared" si="19"/>
        <v>0</v>
      </c>
      <c r="CK13" s="55">
        <f t="shared" si="19"/>
        <v>0</v>
      </c>
      <c r="CL13" s="55">
        <f t="shared" si="19"/>
        <v>0</v>
      </c>
      <c r="CM13" s="55">
        <f t="shared" si="19"/>
        <v>0</v>
      </c>
      <c r="CN13" s="55">
        <f t="shared" si="19"/>
        <v>0</v>
      </c>
      <c r="CO13" s="55">
        <f t="shared" si="19"/>
        <v>0</v>
      </c>
      <c r="CT13" s="47" t="str">
        <f t="shared" si="24"/>
        <v>•</v>
      </c>
      <c r="CU13" s="48" t="str">
        <f t="shared" si="25"/>
        <v xml:space="preserve"> </v>
      </c>
      <c r="CV13" s="48" t="str">
        <f t="shared" si="26"/>
        <v xml:space="preserve"> </v>
      </c>
      <c r="CW13" s="49" t="str">
        <f t="shared" si="27"/>
        <v xml:space="preserve"> </v>
      </c>
      <c r="CX13" s="47" t="str">
        <f t="shared" si="28"/>
        <v>•</v>
      </c>
      <c r="CY13" s="48" t="str">
        <f t="shared" si="29"/>
        <v xml:space="preserve"> </v>
      </c>
      <c r="CZ13" s="48" t="str">
        <f t="shared" si="30"/>
        <v xml:space="preserve"> </v>
      </c>
      <c r="DA13" s="49" t="str">
        <f t="shared" si="31"/>
        <v xml:space="preserve"> </v>
      </c>
      <c r="DB13" s="48" t="str">
        <f t="shared" si="32"/>
        <v>•</v>
      </c>
      <c r="DC13" s="48" t="str">
        <f t="shared" si="33"/>
        <v xml:space="preserve"> </v>
      </c>
      <c r="DD13" s="48" t="str">
        <f t="shared" si="34"/>
        <v xml:space="preserve"> </v>
      </c>
      <c r="DE13" s="49" t="str">
        <f t="shared" si="35"/>
        <v xml:space="preserve"> </v>
      </c>
      <c r="DF13" s="47" t="str">
        <f t="shared" si="36"/>
        <v>•</v>
      </c>
      <c r="DG13" s="48" t="str">
        <f t="shared" si="37"/>
        <v xml:space="preserve"> </v>
      </c>
      <c r="DH13" s="48" t="str">
        <f t="shared" si="38"/>
        <v xml:space="preserve"> </v>
      </c>
      <c r="DI13" s="49" t="str">
        <f t="shared" si="39"/>
        <v xml:space="preserve"> </v>
      </c>
      <c r="DJ13" s="47" t="str">
        <f t="shared" si="40"/>
        <v>•</v>
      </c>
      <c r="DK13" s="48" t="str">
        <f t="shared" si="41"/>
        <v xml:space="preserve"> </v>
      </c>
      <c r="DL13" s="48" t="str">
        <f t="shared" si="42"/>
        <v xml:space="preserve"> </v>
      </c>
      <c r="DM13" s="49" t="str">
        <f t="shared" si="43"/>
        <v xml:space="preserve"> </v>
      </c>
      <c r="DN13" s="48" t="str">
        <f t="shared" si="44"/>
        <v>•</v>
      </c>
      <c r="DO13" s="48" t="str">
        <f t="shared" si="45"/>
        <v xml:space="preserve"> </v>
      </c>
      <c r="DP13" s="48" t="str">
        <f t="shared" si="46"/>
        <v xml:space="preserve"> </v>
      </c>
      <c r="DQ13" s="49" t="str">
        <f t="shared" si="47"/>
        <v xml:space="preserve"> </v>
      </c>
      <c r="DR13" s="48" t="str">
        <f t="shared" si="48"/>
        <v>•</v>
      </c>
      <c r="DS13" s="48" t="str">
        <f t="shared" si="49"/>
        <v xml:space="preserve"> </v>
      </c>
      <c r="DT13" s="48" t="str">
        <f t="shared" si="50"/>
        <v xml:space="preserve"> </v>
      </c>
      <c r="DU13" s="49" t="str">
        <f t="shared" si="51"/>
        <v xml:space="preserve"> </v>
      </c>
      <c r="DV13" s="48" t="str">
        <f t="shared" si="52"/>
        <v>•</v>
      </c>
      <c r="DW13" s="48" t="str">
        <f t="shared" si="53"/>
        <v xml:space="preserve"> </v>
      </c>
      <c r="DX13" s="48" t="str">
        <f t="shared" si="54"/>
        <v xml:space="preserve"> </v>
      </c>
      <c r="DY13" s="49" t="str">
        <f t="shared" si="55"/>
        <v xml:space="preserve"> </v>
      </c>
      <c r="DZ13" s="48" t="str">
        <f t="shared" si="56"/>
        <v>•</v>
      </c>
      <c r="EA13" s="48" t="str">
        <f t="shared" si="57"/>
        <v xml:space="preserve"> </v>
      </c>
      <c r="EB13" s="48" t="str">
        <f t="shared" si="58"/>
        <v xml:space="preserve"> </v>
      </c>
      <c r="EC13" s="49" t="str">
        <f t="shared" si="59"/>
        <v xml:space="preserve"> </v>
      </c>
      <c r="ED13" s="48" t="str">
        <f t="shared" si="60"/>
        <v>•</v>
      </c>
      <c r="EE13" s="48" t="str">
        <f t="shared" si="61"/>
        <v xml:space="preserve"> </v>
      </c>
      <c r="EF13" s="48" t="str">
        <f t="shared" si="62"/>
        <v xml:space="preserve"> </v>
      </c>
      <c r="EG13" s="49" t="str">
        <f t="shared" si="63"/>
        <v xml:space="preserve"> </v>
      </c>
      <c r="EH13" s="48" t="str">
        <f t="shared" si="64"/>
        <v>•</v>
      </c>
      <c r="EI13" s="48" t="str">
        <f t="shared" si="65"/>
        <v xml:space="preserve"> </v>
      </c>
      <c r="EJ13" s="48" t="str">
        <f t="shared" si="66"/>
        <v xml:space="preserve"> </v>
      </c>
      <c r="EK13" s="49" t="str">
        <f t="shared" si="67"/>
        <v xml:space="preserve"> </v>
      </c>
      <c r="EL13" s="48"/>
      <c r="EM13" s="48"/>
    </row>
    <row r="14" spans="1:143" ht="12.75" customHeight="1" x14ac:dyDescent="0.2">
      <c r="A14" s="121" t="str">
        <f>IF(Summary!B8="","",Summary!B8)</f>
        <v>ROL</v>
      </c>
      <c r="B14" s="121" t="str">
        <f>IF(Summary!C8="","",Summary!C8)</f>
        <v>10SPH02</v>
      </c>
      <c r="C14" s="141" t="str">
        <f>IF(Summary!D8="","",Summary!D8)</f>
        <v>STU0006</v>
      </c>
      <c r="D14" s="136" t="str">
        <f>IF(Summary!E8="","",Summary!E8)</f>
        <v>Student 6</v>
      </c>
      <c r="E14" s="137"/>
      <c r="F14" s="137"/>
      <c r="G14" s="137"/>
      <c r="H14" s="137"/>
      <c r="I14" s="137"/>
      <c r="J14" s="137"/>
      <c r="K14" s="137"/>
      <c r="L14" s="137"/>
      <c r="M14" s="137"/>
      <c r="N14" s="137"/>
      <c r="O14" s="137"/>
      <c r="P14" s="137"/>
      <c r="Q14" s="137"/>
      <c r="R14" s="137"/>
      <c r="S14" s="137"/>
      <c r="T14" s="137"/>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37"/>
      <c r="AT14" s="137"/>
      <c r="AU14" s="137"/>
      <c r="AV14" s="48">
        <f t="shared" si="20"/>
        <v>27</v>
      </c>
      <c r="AW14" s="80"/>
      <c r="AX14" s="91" t="e">
        <f t="shared" si="14"/>
        <v>#N/A</v>
      </c>
      <c r="AY14" s="92" t="str">
        <f t="shared" si="21"/>
        <v/>
      </c>
      <c r="AZ14" s="90"/>
      <c r="BA14" s="89"/>
      <c r="BB14" s="64" t="e">
        <f>LOOKUP(BG14,Grading!$A$16:$A$22,Grading!$E$16:$E$22)</f>
        <v>#N/A</v>
      </c>
      <c r="BC14" s="65" t="str">
        <f>IF(BA14="none required",Grading!$A$27,Grading!$A$26)</f>
        <v xml:space="preserve">Please review the solutions thoroughly, complete any re-do questions (details below) and show these to me within the next week. Please let me know if you have any questions. </v>
      </c>
      <c r="BD14" s="140"/>
      <c r="BE14" s="138" t="str">
        <f t="shared" si="22"/>
        <v/>
      </c>
      <c r="BF14" s="120" t="str">
        <f t="shared" si="15"/>
        <v/>
      </c>
      <c r="BG14" s="120" t="str">
        <f t="shared" si="16"/>
        <v/>
      </c>
      <c r="BH14" s="121" t="str">
        <f t="shared" si="17"/>
        <v/>
      </c>
      <c r="BI14" s="77" t="str">
        <f>IF(Summary!F8="","",Summary!F8)</f>
        <v>Student 6</v>
      </c>
      <c r="BJ14" s="62"/>
      <c r="BL14" s="80"/>
      <c r="BM14" s="98"/>
      <c r="BN14" s="98"/>
      <c r="BR14" s="35"/>
      <c r="BS14" s="34" t="s">
        <v>92</v>
      </c>
      <c r="BV14" s="50">
        <f t="shared" si="23"/>
        <v>0</v>
      </c>
      <c r="BW14" s="50">
        <f t="shared" si="18"/>
        <v>0</v>
      </c>
      <c r="BX14" s="50">
        <f t="shared" si="18"/>
        <v>0</v>
      </c>
      <c r="BY14" s="50">
        <f t="shared" si="18"/>
        <v>0</v>
      </c>
      <c r="BZ14" s="50">
        <f t="shared" si="18"/>
        <v>0</v>
      </c>
      <c r="CA14" s="50">
        <f t="shared" si="18"/>
        <v>0</v>
      </c>
      <c r="CB14" s="50">
        <f t="shared" si="18"/>
        <v>0</v>
      </c>
      <c r="CC14" s="50">
        <f t="shared" si="18"/>
        <v>0</v>
      </c>
      <c r="CD14" s="50">
        <f t="shared" si="23"/>
        <v>0</v>
      </c>
      <c r="CE14" s="50">
        <f t="shared" si="18"/>
        <v>0</v>
      </c>
      <c r="CF14" s="50">
        <f t="shared" si="18"/>
        <v>0</v>
      </c>
      <c r="CG14" s="54"/>
      <c r="CH14" s="55">
        <f t="shared" si="19"/>
        <v>0</v>
      </c>
      <c r="CI14" s="55">
        <f t="shared" si="19"/>
        <v>0</v>
      </c>
      <c r="CJ14" s="55">
        <f t="shared" si="19"/>
        <v>0</v>
      </c>
      <c r="CK14" s="55">
        <f t="shared" si="19"/>
        <v>0</v>
      </c>
      <c r="CL14" s="55">
        <f t="shared" si="19"/>
        <v>0</v>
      </c>
      <c r="CM14" s="55">
        <f t="shared" si="19"/>
        <v>0</v>
      </c>
      <c r="CN14" s="55">
        <f t="shared" si="19"/>
        <v>0</v>
      </c>
      <c r="CO14" s="55">
        <f t="shared" si="19"/>
        <v>0</v>
      </c>
      <c r="CT14" s="47" t="str">
        <f t="shared" si="24"/>
        <v>•</v>
      </c>
      <c r="CU14" s="48" t="str">
        <f t="shared" si="25"/>
        <v xml:space="preserve"> </v>
      </c>
      <c r="CV14" s="48" t="str">
        <f t="shared" si="26"/>
        <v xml:space="preserve"> </v>
      </c>
      <c r="CW14" s="49" t="str">
        <f t="shared" si="27"/>
        <v xml:space="preserve"> </v>
      </c>
      <c r="CX14" s="47" t="str">
        <f t="shared" si="28"/>
        <v>•</v>
      </c>
      <c r="CY14" s="48" t="str">
        <f t="shared" si="29"/>
        <v xml:space="preserve"> </v>
      </c>
      <c r="CZ14" s="48" t="str">
        <f t="shared" si="30"/>
        <v xml:space="preserve"> </v>
      </c>
      <c r="DA14" s="49" t="str">
        <f t="shared" si="31"/>
        <v xml:space="preserve"> </v>
      </c>
      <c r="DB14" s="48" t="str">
        <f t="shared" si="32"/>
        <v>•</v>
      </c>
      <c r="DC14" s="48" t="str">
        <f t="shared" si="33"/>
        <v xml:space="preserve"> </v>
      </c>
      <c r="DD14" s="48" t="str">
        <f t="shared" si="34"/>
        <v xml:space="preserve"> </v>
      </c>
      <c r="DE14" s="49" t="str">
        <f t="shared" si="35"/>
        <v xml:space="preserve"> </v>
      </c>
      <c r="DF14" s="47" t="str">
        <f t="shared" si="36"/>
        <v>•</v>
      </c>
      <c r="DG14" s="48" t="str">
        <f t="shared" si="37"/>
        <v xml:space="preserve"> </v>
      </c>
      <c r="DH14" s="48" t="str">
        <f t="shared" si="38"/>
        <v xml:space="preserve"> </v>
      </c>
      <c r="DI14" s="49" t="str">
        <f t="shared" si="39"/>
        <v xml:space="preserve"> </v>
      </c>
      <c r="DJ14" s="47" t="str">
        <f t="shared" si="40"/>
        <v>•</v>
      </c>
      <c r="DK14" s="48" t="str">
        <f t="shared" si="41"/>
        <v xml:space="preserve"> </v>
      </c>
      <c r="DL14" s="48" t="str">
        <f t="shared" si="42"/>
        <v xml:space="preserve"> </v>
      </c>
      <c r="DM14" s="49" t="str">
        <f t="shared" si="43"/>
        <v xml:space="preserve"> </v>
      </c>
      <c r="DN14" s="48" t="str">
        <f t="shared" si="44"/>
        <v>•</v>
      </c>
      <c r="DO14" s="48" t="str">
        <f t="shared" si="45"/>
        <v xml:space="preserve"> </v>
      </c>
      <c r="DP14" s="48" t="str">
        <f t="shared" si="46"/>
        <v xml:space="preserve"> </v>
      </c>
      <c r="DQ14" s="49" t="str">
        <f t="shared" si="47"/>
        <v xml:space="preserve"> </v>
      </c>
      <c r="DR14" s="48" t="str">
        <f t="shared" si="48"/>
        <v>•</v>
      </c>
      <c r="DS14" s="48" t="str">
        <f t="shared" si="49"/>
        <v xml:space="preserve"> </v>
      </c>
      <c r="DT14" s="48" t="str">
        <f t="shared" si="50"/>
        <v xml:space="preserve"> </v>
      </c>
      <c r="DU14" s="49" t="str">
        <f t="shared" si="51"/>
        <v xml:space="preserve"> </v>
      </c>
      <c r="DV14" s="48" t="str">
        <f t="shared" si="52"/>
        <v>•</v>
      </c>
      <c r="DW14" s="48" t="str">
        <f t="shared" si="53"/>
        <v xml:space="preserve"> </v>
      </c>
      <c r="DX14" s="48" t="str">
        <f t="shared" si="54"/>
        <v xml:space="preserve"> </v>
      </c>
      <c r="DY14" s="49" t="str">
        <f t="shared" si="55"/>
        <v xml:space="preserve"> </v>
      </c>
      <c r="DZ14" s="48" t="str">
        <f t="shared" si="56"/>
        <v>•</v>
      </c>
      <c r="EA14" s="48" t="str">
        <f t="shared" si="57"/>
        <v xml:space="preserve"> </v>
      </c>
      <c r="EB14" s="48" t="str">
        <f t="shared" si="58"/>
        <v xml:space="preserve"> </v>
      </c>
      <c r="EC14" s="49" t="str">
        <f t="shared" si="59"/>
        <v xml:space="preserve"> </v>
      </c>
      <c r="ED14" s="48" t="str">
        <f t="shared" si="60"/>
        <v>•</v>
      </c>
      <c r="EE14" s="48" t="str">
        <f t="shared" si="61"/>
        <v xml:space="preserve"> </v>
      </c>
      <c r="EF14" s="48" t="str">
        <f t="shared" si="62"/>
        <v xml:space="preserve"> </v>
      </c>
      <c r="EG14" s="49" t="str">
        <f t="shared" si="63"/>
        <v xml:space="preserve"> </v>
      </c>
      <c r="EH14" s="48" t="str">
        <f t="shared" si="64"/>
        <v>•</v>
      </c>
      <c r="EI14" s="48" t="str">
        <f t="shared" si="65"/>
        <v xml:space="preserve"> </v>
      </c>
      <c r="EJ14" s="48" t="str">
        <f t="shared" si="66"/>
        <v xml:space="preserve"> </v>
      </c>
      <c r="EK14" s="49" t="str">
        <f t="shared" si="67"/>
        <v xml:space="preserve"> </v>
      </c>
      <c r="EL14" s="48"/>
      <c r="EM14" s="48"/>
    </row>
    <row r="15" spans="1:143" ht="12.75" customHeight="1" x14ac:dyDescent="0.2">
      <c r="A15" s="121" t="str">
        <f>IF(Summary!B9="","",Summary!B9)</f>
        <v>ROL</v>
      </c>
      <c r="B15" s="121" t="str">
        <f>IF(Summary!C9="","",Summary!C9)</f>
        <v>10SPH02</v>
      </c>
      <c r="C15" s="121" t="str">
        <f>IF(Summary!D9="","",Summary!D9)</f>
        <v>STU0007</v>
      </c>
      <c r="D15" s="136" t="str">
        <f>IF(Summary!E9="","",Summary!E9)</f>
        <v>Student 7</v>
      </c>
      <c r="E15" s="137"/>
      <c r="F15" s="137"/>
      <c r="G15" s="137"/>
      <c r="H15" s="137"/>
      <c r="I15" s="137"/>
      <c r="J15" s="137"/>
      <c r="K15" s="137"/>
      <c r="L15" s="137"/>
      <c r="M15" s="137"/>
      <c r="N15" s="137"/>
      <c r="O15" s="137"/>
      <c r="P15" s="137"/>
      <c r="Q15" s="137"/>
      <c r="R15" s="137"/>
      <c r="S15" s="137"/>
      <c r="T15" s="137"/>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c r="AT15" s="137"/>
      <c r="AU15" s="137"/>
      <c r="AV15" s="48">
        <f t="shared" si="20"/>
        <v>27</v>
      </c>
      <c r="AW15" s="80"/>
      <c r="AX15" s="91" t="e">
        <f t="shared" si="14"/>
        <v>#N/A</v>
      </c>
      <c r="AY15" s="92" t="str">
        <f t="shared" si="21"/>
        <v/>
      </c>
      <c r="AZ15" s="90"/>
      <c r="BA15" s="89"/>
      <c r="BB15" s="64" t="e">
        <f>LOOKUP(BG15,Grading!$A$16:$A$22,Grading!$E$16:$E$22)</f>
        <v>#N/A</v>
      </c>
      <c r="BC15" s="65" t="str">
        <f>IF(BA15="none required",Grading!$A$27,Grading!$A$26)</f>
        <v xml:space="preserve">Please review the solutions thoroughly, complete any re-do questions (details below) and show these to me within the next week. Please let me know if you have any questions. </v>
      </c>
      <c r="BD15" s="142"/>
      <c r="BE15" s="138" t="str">
        <f t="shared" si="22"/>
        <v/>
      </c>
      <c r="BF15" s="120" t="str">
        <f t="shared" si="15"/>
        <v/>
      </c>
      <c r="BG15" s="120" t="str">
        <f t="shared" si="16"/>
        <v/>
      </c>
      <c r="BH15" s="121" t="str">
        <f t="shared" si="17"/>
        <v/>
      </c>
      <c r="BI15" s="77" t="str">
        <f>IF(Summary!F9="","",Summary!F9)</f>
        <v>Student 7</v>
      </c>
      <c r="BJ15" s="62"/>
      <c r="BK15" s="80" t="str">
        <f>IF(BG15=BG$8,T$44,""&amp;"
")&amp;IF(BH15=BH$8,T$45,""&amp;"
")&amp;IF(BI15=BI$8,T$46,""&amp;"
")&amp;IF(BJ15=BJ$8,T$47,"")</f>
        <v xml:space="preserve">
</v>
      </c>
      <c r="BL15" s="36"/>
      <c r="BM15" s="98"/>
      <c r="BN15" s="98"/>
      <c r="BR15" s="35"/>
      <c r="BS15" s="34" t="s">
        <v>92</v>
      </c>
      <c r="BV15" s="50">
        <f t="shared" si="23"/>
        <v>0</v>
      </c>
      <c r="BW15" s="50">
        <f t="shared" si="18"/>
        <v>0</v>
      </c>
      <c r="BX15" s="50">
        <f t="shared" si="18"/>
        <v>0</v>
      </c>
      <c r="BY15" s="50">
        <f t="shared" si="18"/>
        <v>0</v>
      </c>
      <c r="BZ15" s="50">
        <f t="shared" si="18"/>
        <v>0</v>
      </c>
      <c r="CA15" s="50">
        <f t="shared" si="18"/>
        <v>0</v>
      </c>
      <c r="CB15" s="50">
        <f t="shared" si="18"/>
        <v>0</v>
      </c>
      <c r="CC15" s="50">
        <f t="shared" si="18"/>
        <v>0</v>
      </c>
      <c r="CD15" s="50">
        <f t="shared" si="23"/>
        <v>0</v>
      </c>
      <c r="CE15" s="50">
        <f t="shared" si="18"/>
        <v>0</v>
      </c>
      <c r="CF15" s="50">
        <f t="shared" si="18"/>
        <v>0</v>
      </c>
      <c r="CG15" s="54"/>
      <c r="CH15" s="55">
        <f t="shared" si="19"/>
        <v>0</v>
      </c>
      <c r="CI15" s="55">
        <f t="shared" si="19"/>
        <v>0</v>
      </c>
      <c r="CJ15" s="55">
        <f t="shared" si="19"/>
        <v>0</v>
      </c>
      <c r="CK15" s="55">
        <f t="shared" si="19"/>
        <v>0</v>
      </c>
      <c r="CL15" s="55">
        <f t="shared" si="19"/>
        <v>0</v>
      </c>
      <c r="CM15" s="55">
        <f t="shared" si="19"/>
        <v>0</v>
      </c>
      <c r="CN15" s="55">
        <f t="shared" si="19"/>
        <v>0</v>
      </c>
      <c r="CO15" s="55">
        <f t="shared" si="19"/>
        <v>0</v>
      </c>
      <c r="CT15" s="47" t="str">
        <f t="shared" si="24"/>
        <v>•</v>
      </c>
      <c r="CU15" s="48" t="str">
        <f t="shared" si="25"/>
        <v xml:space="preserve"> </v>
      </c>
      <c r="CV15" s="48" t="str">
        <f t="shared" si="26"/>
        <v xml:space="preserve"> </v>
      </c>
      <c r="CW15" s="49" t="str">
        <f t="shared" si="27"/>
        <v xml:space="preserve"> </v>
      </c>
      <c r="CX15" s="47" t="str">
        <f t="shared" si="28"/>
        <v>•</v>
      </c>
      <c r="CY15" s="48" t="str">
        <f t="shared" si="29"/>
        <v xml:space="preserve"> </v>
      </c>
      <c r="CZ15" s="48" t="str">
        <f t="shared" si="30"/>
        <v xml:space="preserve"> </v>
      </c>
      <c r="DA15" s="49" t="str">
        <f t="shared" si="31"/>
        <v xml:space="preserve"> </v>
      </c>
      <c r="DB15" s="48" t="str">
        <f t="shared" si="32"/>
        <v>•</v>
      </c>
      <c r="DC15" s="48" t="str">
        <f t="shared" si="33"/>
        <v xml:space="preserve"> </v>
      </c>
      <c r="DD15" s="48" t="str">
        <f t="shared" si="34"/>
        <v xml:space="preserve"> </v>
      </c>
      <c r="DE15" s="49" t="str">
        <f t="shared" si="35"/>
        <v xml:space="preserve"> </v>
      </c>
      <c r="DF15" s="47" t="str">
        <f t="shared" si="36"/>
        <v>•</v>
      </c>
      <c r="DG15" s="48" t="str">
        <f t="shared" si="37"/>
        <v xml:space="preserve"> </v>
      </c>
      <c r="DH15" s="48" t="str">
        <f t="shared" si="38"/>
        <v xml:space="preserve"> </v>
      </c>
      <c r="DI15" s="49" t="str">
        <f t="shared" si="39"/>
        <v xml:space="preserve"> </v>
      </c>
      <c r="DJ15" s="47" t="str">
        <f t="shared" si="40"/>
        <v>•</v>
      </c>
      <c r="DK15" s="48" t="str">
        <f t="shared" si="41"/>
        <v xml:space="preserve"> </v>
      </c>
      <c r="DL15" s="48" t="str">
        <f t="shared" si="42"/>
        <v xml:space="preserve"> </v>
      </c>
      <c r="DM15" s="49" t="str">
        <f t="shared" si="43"/>
        <v xml:space="preserve"> </v>
      </c>
      <c r="DN15" s="48" t="str">
        <f t="shared" si="44"/>
        <v>•</v>
      </c>
      <c r="DO15" s="48" t="str">
        <f t="shared" si="45"/>
        <v xml:space="preserve"> </v>
      </c>
      <c r="DP15" s="48" t="str">
        <f t="shared" si="46"/>
        <v xml:space="preserve"> </v>
      </c>
      <c r="DQ15" s="49" t="str">
        <f t="shared" si="47"/>
        <v xml:space="preserve"> </v>
      </c>
      <c r="DR15" s="48" t="str">
        <f t="shared" si="48"/>
        <v>•</v>
      </c>
      <c r="DS15" s="48" t="str">
        <f t="shared" si="49"/>
        <v xml:space="preserve"> </v>
      </c>
      <c r="DT15" s="48" t="str">
        <f t="shared" si="50"/>
        <v xml:space="preserve"> </v>
      </c>
      <c r="DU15" s="49" t="str">
        <f t="shared" si="51"/>
        <v xml:space="preserve"> </v>
      </c>
      <c r="DV15" s="48" t="str">
        <f t="shared" si="52"/>
        <v>•</v>
      </c>
      <c r="DW15" s="48" t="str">
        <f t="shared" si="53"/>
        <v xml:space="preserve"> </v>
      </c>
      <c r="DX15" s="48" t="str">
        <f t="shared" si="54"/>
        <v xml:space="preserve"> </v>
      </c>
      <c r="DY15" s="49" t="str">
        <f t="shared" si="55"/>
        <v xml:space="preserve"> </v>
      </c>
      <c r="DZ15" s="48" t="str">
        <f t="shared" si="56"/>
        <v>•</v>
      </c>
      <c r="EA15" s="48" t="str">
        <f t="shared" si="57"/>
        <v xml:space="preserve"> </v>
      </c>
      <c r="EB15" s="48" t="str">
        <f t="shared" si="58"/>
        <v xml:space="preserve"> </v>
      </c>
      <c r="EC15" s="49" t="str">
        <f t="shared" si="59"/>
        <v xml:space="preserve"> </v>
      </c>
      <c r="ED15" s="48" t="str">
        <f t="shared" si="60"/>
        <v>•</v>
      </c>
      <c r="EE15" s="48" t="str">
        <f t="shared" si="61"/>
        <v xml:space="preserve"> </v>
      </c>
      <c r="EF15" s="48" t="str">
        <f t="shared" si="62"/>
        <v xml:space="preserve"> </v>
      </c>
      <c r="EG15" s="49" t="str">
        <f t="shared" si="63"/>
        <v xml:space="preserve"> </v>
      </c>
      <c r="EH15" s="48" t="str">
        <f t="shared" si="64"/>
        <v>•</v>
      </c>
      <c r="EI15" s="48" t="str">
        <f t="shared" si="65"/>
        <v xml:space="preserve"> </v>
      </c>
      <c r="EJ15" s="48" t="str">
        <f t="shared" si="66"/>
        <v xml:space="preserve"> </v>
      </c>
      <c r="EK15" s="49" t="str">
        <f t="shared" si="67"/>
        <v xml:space="preserve"> </v>
      </c>
      <c r="EL15" s="48"/>
      <c r="EM15" s="48"/>
    </row>
    <row r="16" spans="1:143" ht="12.75" customHeight="1" x14ac:dyDescent="0.2">
      <c r="A16" s="121" t="str">
        <f>IF(Summary!B10="","",Summary!B10)</f>
        <v>ROL</v>
      </c>
      <c r="B16" s="121" t="str">
        <f>IF(Summary!C10="","",Summary!C10)</f>
        <v>10SPH02</v>
      </c>
      <c r="C16" s="121" t="str">
        <f>IF(Summary!D10="","",Summary!D10)</f>
        <v>STU0008</v>
      </c>
      <c r="D16" s="136" t="str">
        <f>IF(Summary!E10="","",Summary!E10)</f>
        <v>Student 8</v>
      </c>
      <c r="E16" s="137"/>
      <c r="F16" s="137"/>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48">
        <f t="shared" si="20"/>
        <v>27</v>
      </c>
      <c r="AW16" s="80"/>
      <c r="AX16" s="91" t="e">
        <f t="shared" si="14"/>
        <v>#N/A</v>
      </c>
      <c r="AY16" s="92" t="str">
        <f t="shared" si="21"/>
        <v/>
      </c>
      <c r="AZ16" s="90"/>
      <c r="BA16" s="89"/>
      <c r="BB16" s="64" t="e">
        <f>LOOKUP(BG16,Grading!$A$16:$A$22,Grading!$E$16:$E$22)</f>
        <v>#N/A</v>
      </c>
      <c r="BC16" s="65" t="str">
        <f>IF(BA16="none required",Grading!$A$27,Grading!$A$26)</f>
        <v xml:space="preserve">Please review the solutions thoroughly, complete any re-do questions (details below) and show these to me within the next week. Please let me know if you have any questions. </v>
      </c>
      <c r="BD16" s="61"/>
      <c r="BE16" s="138" t="str">
        <f t="shared" si="22"/>
        <v/>
      </c>
      <c r="BF16" s="120" t="str">
        <f t="shared" si="15"/>
        <v/>
      </c>
      <c r="BG16" s="120" t="str">
        <f t="shared" si="16"/>
        <v/>
      </c>
      <c r="BH16" s="121" t="str">
        <f t="shared" si="17"/>
        <v/>
      </c>
      <c r="BI16" s="77" t="str">
        <f>IF(Summary!F10="","",Summary!F10)</f>
        <v>Student 8</v>
      </c>
      <c r="BJ16" s="62"/>
      <c r="BL16" s="98"/>
      <c r="BM16" s="98"/>
      <c r="BN16" s="98"/>
      <c r="BR16" s="35"/>
      <c r="BS16" s="34" t="s">
        <v>92</v>
      </c>
      <c r="BV16" s="50">
        <f t="shared" si="23"/>
        <v>0</v>
      </c>
      <c r="BW16" s="50">
        <f t="shared" si="18"/>
        <v>0</v>
      </c>
      <c r="BX16" s="50">
        <f t="shared" si="18"/>
        <v>0</v>
      </c>
      <c r="BY16" s="50">
        <f t="shared" si="18"/>
        <v>0</v>
      </c>
      <c r="BZ16" s="50">
        <f t="shared" si="18"/>
        <v>0</v>
      </c>
      <c r="CA16" s="50">
        <f t="shared" si="18"/>
        <v>0</v>
      </c>
      <c r="CB16" s="50">
        <f t="shared" si="18"/>
        <v>0</v>
      </c>
      <c r="CC16" s="50">
        <f t="shared" si="18"/>
        <v>0</v>
      </c>
      <c r="CD16" s="50">
        <f t="shared" si="23"/>
        <v>0</v>
      </c>
      <c r="CE16" s="50">
        <f t="shared" si="18"/>
        <v>0</v>
      </c>
      <c r="CF16" s="50">
        <f t="shared" si="18"/>
        <v>0</v>
      </c>
      <c r="CG16" s="54"/>
      <c r="CH16" s="55">
        <f t="shared" si="19"/>
        <v>0</v>
      </c>
      <c r="CI16" s="55">
        <f t="shared" si="19"/>
        <v>0</v>
      </c>
      <c r="CJ16" s="55">
        <f t="shared" si="19"/>
        <v>0</v>
      </c>
      <c r="CK16" s="55">
        <f t="shared" si="19"/>
        <v>0</v>
      </c>
      <c r="CL16" s="55">
        <f t="shared" si="19"/>
        <v>0</v>
      </c>
      <c r="CM16" s="55">
        <f t="shared" si="19"/>
        <v>0</v>
      </c>
      <c r="CN16" s="55">
        <f t="shared" si="19"/>
        <v>0</v>
      </c>
      <c r="CO16" s="55">
        <f t="shared" si="19"/>
        <v>0</v>
      </c>
      <c r="CT16" s="47" t="str">
        <f t="shared" si="24"/>
        <v>•</v>
      </c>
      <c r="CU16" s="48" t="str">
        <f t="shared" si="25"/>
        <v xml:space="preserve"> </v>
      </c>
      <c r="CV16" s="48" t="str">
        <f t="shared" si="26"/>
        <v xml:space="preserve"> </v>
      </c>
      <c r="CW16" s="49" t="str">
        <f t="shared" si="27"/>
        <v xml:space="preserve"> </v>
      </c>
      <c r="CX16" s="47" t="str">
        <f t="shared" si="28"/>
        <v>•</v>
      </c>
      <c r="CY16" s="48" t="str">
        <f t="shared" si="29"/>
        <v xml:space="preserve"> </v>
      </c>
      <c r="CZ16" s="48" t="str">
        <f t="shared" si="30"/>
        <v xml:space="preserve"> </v>
      </c>
      <c r="DA16" s="49" t="str">
        <f t="shared" si="31"/>
        <v xml:space="preserve"> </v>
      </c>
      <c r="DB16" s="48" t="str">
        <f t="shared" si="32"/>
        <v>•</v>
      </c>
      <c r="DC16" s="48" t="str">
        <f t="shared" si="33"/>
        <v xml:space="preserve"> </v>
      </c>
      <c r="DD16" s="48" t="str">
        <f t="shared" si="34"/>
        <v xml:space="preserve"> </v>
      </c>
      <c r="DE16" s="49" t="str">
        <f t="shared" si="35"/>
        <v xml:space="preserve"> </v>
      </c>
      <c r="DF16" s="47" t="str">
        <f t="shared" si="36"/>
        <v>•</v>
      </c>
      <c r="DG16" s="48" t="str">
        <f t="shared" si="37"/>
        <v xml:space="preserve"> </v>
      </c>
      <c r="DH16" s="48" t="str">
        <f t="shared" si="38"/>
        <v xml:space="preserve"> </v>
      </c>
      <c r="DI16" s="49" t="str">
        <f t="shared" si="39"/>
        <v xml:space="preserve"> </v>
      </c>
      <c r="DJ16" s="47" t="str">
        <f t="shared" si="40"/>
        <v>•</v>
      </c>
      <c r="DK16" s="48" t="str">
        <f t="shared" si="41"/>
        <v xml:space="preserve"> </v>
      </c>
      <c r="DL16" s="48" t="str">
        <f t="shared" si="42"/>
        <v xml:space="preserve"> </v>
      </c>
      <c r="DM16" s="49" t="str">
        <f t="shared" si="43"/>
        <v xml:space="preserve"> </v>
      </c>
      <c r="DN16" s="48" t="str">
        <f t="shared" si="44"/>
        <v>•</v>
      </c>
      <c r="DO16" s="48" t="str">
        <f t="shared" si="45"/>
        <v xml:space="preserve"> </v>
      </c>
      <c r="DP16" s="48" t="str">
        <f t="shared" si="46"/>
        <v xml:space="preserve"> </v>
      </c>
      <c r="DQ16" s="49" t="str">
        <f t="shared" si="47"/>
        <v xml:space="preserve"> </v>
      </c>
      <c r="DR16" s="48" t="str">
        <f t="shared" si="48"/>
        <v>•</v>
      </c>
      <c r="DS16" s="48" t="str">
        <f t="shared" si="49"/>
        <v xml:space="preserve"> </v>
      </c>
      <c r="DT16" s="48" t="str">
        <f t="shared" si="50"/>
        <v xml:space="preserve"> </v>
      </c>
      <c r="DU16" s="49" t="str">
        <f t="shared" si="51"/>
        <v xml:space="preserve"> </v>
      </c>
      <c r="DV16" s="48" t="str">
        <f t="shared" si="52"/>
        <v>•</v>
      </c>
      <c r="DW16" s="48" t="str">
        <f t="shared" si="53"/>
        <v xml:space="preserve"> </v>
      </c>
      <c r="DX16" s="48" t="str">
        <f t="shared" si="54"/>
        <v xml:space="preserve"> </v>
      </c>
      <c r="DY16" s="49" t="str">
        <f t="shared" si="55"/>
        <v xml:space="preserve"> </v>
      </c>
      <c r="DZ16" s="48" t="str">
        <f t="shared" si="56"/>
        <v>•</v>
      </c>
      <c r="EA16" s="48" t="str">
        <f t="shared" si="57"/>
        <v xml:space="preserve"> </v>
      </c>
      <c r="EB16" s="48" t="str">
        <f t="shared" si="58"/>
        <v xml:space="preserve"> </v>
      </c>
      <c r="EC16" s="49" t="str">
        <f t="shared" si="59"/>
        <v xml:space="preserve"> </v>
      </c>
      <c r="ED16" s="48" t="str">
        <f t="shared" si="60"/>
        <v>•</v>
      </c>
      <c r="EE16" s="48" t="str">
        <f t="shared" si="61"/>
        <v xml:space="preserve"> </v>
      </c>
      <c r="EF16" s="48" t="str">
        <f t="shared" si="62"/>
        <v xml:space="preserve"> </v>
      </c>
      <c r="EG16" s="49" t="str">
        <f t="shared" si="63"/>
        <v xml:space="preserve"> </v>
      </c>
      <c r="EH16" s="48" t="str">
        <f t="shared" si="64"/>
        <v>•</v>
      </c>
      <c r="EI16" s="48" t="str">
        <f t="shared" si="65"/>
        <v xml:space="preserve"> </v>
      </c>
      <c r="EJ16" s="48" t="str">
        <f t="shared" si="66"/>
        <v xml:space="preserve"> </v>
      </c>
      <c r="EK16" s="49" t="str">
        <f t="shared" si="67"/>
        <v xml:space="preserve"> </v>
      </c>
      <c r="EL16" s="48"/>
      <c r="EM16" s="48"/>
    </row>
    <row r="17" spans="1:143" ht="12.75" customHeight="1" x14ac:dyDescent="0.2">
      <c r="A17" s="121" t="str">
        <f>IF(Summary!B11="","",Summary!B11)</f>
        <v>ROL</v>
      </c>
      <c r="B17" s="121" t="str">
        <f>IF(Summary!C11="","",Summary!C11)</f>
        <v>10SPH02</v>
      </c>
      <c r="C17" s="121" t="str">
        <f>IF(Summary!D11="","",Summary!D11)</f>
        <v>STU0009</v>
      </c>
      <c r="D17" s="136" t="str">
        <f>IF(Summary!E11="","",Summary!E11)</f>
        <v>Student 9</v>
      </c>
      <c r="E17" s="137"/>
      <c r="F17" s="137"/>
      <c r="G17" s="137"/>
      <c r="H17" s="137"/>
      <c r="I17" s="137"/>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48">
        <f t="shared" si="20"/>
        <v>27</v>
      </c>
      <c r="AW17" s="80"/>
      <c r="AX17" s="91" t="e">
        <f t="shared" si="14"/>
        <v>#N/A</v>
      </c>
      <c r="AY17" s="92" t="str">
        <f t="shared" si="21"/>
        <v/>
      </c>
      <c r="AZ17" s="90"/>
      <c r="BA17" s="89"/>
      <c r="BB17" s="64" t="e">
        <f>LOOKUP(BG17,Grading!$A$16:$A$22,Grading!$E$16:$E$22)</f>
        <v>#N/A</v>
      </c>
      <c r="BC17" s="65" t="str">
        <f>IF(BA17="none required",Grading!$A$27,Grading!$A$26)</f>
        <v xml:space="preserve">Please review the solutions thoroughly, complete any re-do questions (details below) and show these to me within the next week. Please let me know if you have any questions. </v>
      </c>
      <c r="BD17" s="61"/>
      <c r="BE17" s="138" t="str">
        <f t="shared" si="22"/>
        <v/>
      </c>
      <c r="BF17" s="120" t="str">
        <f t="shared" si="15"/>
        <v/>
      </c>
      <c r="BG17" s="120" t="str">
        <f t="shared" si="16"/>
        <v/>
      </c>
      <c r="BH17" s="121" t="str">
        <f t="shared" si="17"/>
        <v/>
      </c>
      <c r="BI17" s="77" t="str">
        <f>IF(Summary!F11="","",Summary!F11)</f>
        <v>Student 9</v>
      </c>
      <c r="BJ17" s="62"/>
      <c r="BL17" s="98"/>
      <c r="BM17" s="98"/>
      <c r="BN17" s="98"/>
      <c r="BR17" s="35"/>
      <c r="BS17" s="34" t="s">
        <v>92</v>
      </c>
      <c r="BV17" s="50">
        <f t="shared" si="23"/>
        <v>0</v>
      </c>
      <c r="BW17" s="50">
        <f t="shared" si="18"/>
        <v>0</v>
      </c>
      <c r="BX17" s="50">
        <f t="shared" si="18"/>
        <v>0</v>
      </c>
      <c r="BY17" s="50">
        <f t="shared" si="18"/>
        <v>0</v>
      </c>
      <c r="BZ17" s="50">
        <f t="shared" si="18"/>
        <v>0</v>
      </c>
      <c r="CA17" s="50">
        <f t="shared" si="18"/>
        <v>0</v>
      </c>
      <c r="CB17" s="50">
        <f t="shared" si="18"/>
        <v>0</v>
      </c>
      <c r="CC17" s="50">
        <f t="shared" si="18"/>
        <v>0</v>
      </c>
      <c r="CD17" s="50">
        <f t="shared" si="23"/>
        <v>0</v>
      </c>
      <c r="CE17" s="50">
        <f t="shared" si="18"/>
        <v>0</v>
      </c>
      <c r="CF17" s="50">
        <f t="shared" si="18"/>
        <v>0</v>
      </c>
      <c r="CG17" s="54"/>
      <c r="CH17" s="55">
        <f t="shared" si="19"/>
        <v>0</v>
      </c>
      <c r="CI17" s="55">
        <f t="shared" si="19"/>
        <v>0</v>
      </c>
      <c r="CJ17" s="55">
        <f t="shared" si="19"/>
        <v>0</v>
      </c>
      <c r="CK17" s="55">
        <f t="shared" si="19"/>
        <v>0</v>
      </c>
      <c r="CL17" s="55">
        <f t="shared" si="19"/>
        <v>0</v>
      </c>
      <c r="CM17" s="55">
        <f t="shared" si="19"/>
        <v>0</v>
      </c>
      <c r="CN17" s="55">
        <f t="shared" si="19"/>
        <v>0</v>
      </c>
      <c r="CO17" s="55">
        <f t="shared" si="19"/>
        <v>0</v>
      </c>
      <c r="CT17" s="47" t="str">
        <f t="shared" si="24"/>
        <v>•</v>
      </c>
      <c r="CU17" s="48" t="str">
        <f t="shared" si="25"/>
        <v xml:space="preserve"> </v>
      </c>
      <c r="CV17" s="48" t="str">
        <f t="shared" si="26"/>
        <v xml:space="preserve"> </v>
      </c>
      <c r="CW17" s="49" t="str">
        <f t="shared" si="27"/>
        <v xml:space="preserve"> </v>
      </c>
      <c r="CX17" s="47" t="str">
        <f t="shared" si="28"/>
        <v>•</v>
      </c>
      <c r="CY17" s="48" t="str">
        <f t="shared" si="29"/>
        <v xml:space="preserve"> </v>
      </c>
      <c r="CZ17" s="48" t="str">
        <f t="shared" si="30"/>
        <v xml:space="preserve"> </v>
      </c>
      <c r="DA17" s="49" t="str">
        <f t="shared" si="31"/>
        <v xml:space="preserve"> </v>
      </c>
      <c r="DB17" s="48" t="str">
        <f t="shared" si="32"/>
        <v>•</v>
      </c>
      <c r="DC17" s="48" t="str">
        <f t="shared" si="33"/>
        <v xml:space="preserve"> </v>
      </c>
      <c r="DD17" s="48" t="str">
        <f t="shared" si="34"/>
        <v xml:space="preserve"> </v>
      </c>
      <c r="DE17" s="49" t="str">
        <f t="shared" si="35"/>
        <v xml:space="preserve"> </v>
      </c>
      <c r="DF17" s="47" t="str">
        <f t="shared" si="36"/>
        <v>•</v>
      </c>
      <c r="DG17" s="48" t="str">
        <f t="shared" si="37"/>
        <v xml:space="preserve"> </v>
      </c>
      <c r="DH17" s="48" t="str">
        <f t="shared" si="38"/>
        <v xml:space="preserve"> </v>
      </c>
      <c r="DI17" s="49" t="str">
        <f t="shared" si="39"/>
        <v xml:space="preserve"> </v>
      </c>
      <c r="DJ17" s="47" t="str">
        <f t="shared" si="40"/>
        <v>•</v>
      </c>
      <c r="DK17" s="48" t="str">
        <f t="shared" si="41"/>
        <v xml:space="preserve"> </v>
      </c>
      <c r="DL17" s="48" t="str">
        <f t="shared" si="42"/>
        <v xml:space="preserve"> </v>
      </c>
      <c r="DM17" s="49" t="str">
        <f t="shared" si="43"/>
        <v xml:space="preserve"> </v>
      </c>
      <c r="DN17" s="48" t="str">
        <f t="shared" si="44"/>
        <v>•</v>
      </c>
      <c r="DO17" s="48" t="str">
        <f t="shared" si="45"/>
        <v xml:space="preserve"> </v>
      </c>
      <c r="DP17" s="48" t="str">
        <f t="shared" si="46"/>
        <v xml:space="preserve"> </v>
      </c>
      <c r="DQ17" s="49" t="str">
        <f t="shared" si="47"/>
        <v xml:space="preserve"> </v>
      </c>
      <c r="DR17" s="48" t="str">
        <f t="shared" si="48"/>
        <v>•</v>
      </c>
      <c r="DS17" s="48" t="str">
        <f t="shared" si="49"/>
        <v xml:space="preserve"> </v>
      </c>
      <c r="DT17" s="48" t="str">
        <f t="shared" si="50"/>
        <v xml:space="preserve"> </v>
      </c>
      <c r="DU17" s="49" t="str">
        <f t="shared" si="51"/>
        <v xml:space="preserve"> </v>
      </c>
      <c r="DV17" s="48" t="str">
        <f t="shared" si="52"/>
        <v>•</v>
      </c>
      <c r="DW17" s="48" t="str">
        <f t="shared" si="53"/>
        <v xml:space="preserve"> </v>
      </c>
      <c r="DX17" s="48" t="str">
        <f t="shared" si="54"/>
        <v xml:space="preserve"> </v>
      </c>
      <c r="DY17" s="49" t="str">
        <f t="shared" si="55"/>
        <v xml:space="preserve"> </v>
      </c>
      <c r="DZ17" s="48" t="str">
        <f t="shared" si="56"/>
        <v>•</v>
      </c>
      <c r="EA17" s="48" t="str">
        <f t="shared" si="57"/>
        <v xml:space="preserve"> </v>
      </c>
      <c r="EB17" s="48" t="str">
        <f t="shared" si="58"/>
        <v xml:space="preserve"> </v>
      </c>
      <c r="EC17" s="49" t="str">
        <f t="shared" si="59"/>
        <v xml:space="preserve"> </v>
      </c>
      <c r="ED17" s="48" t="str">
        <f t="shared" si="60"/>
        <v>•</v>
      </c>
      <c r="EE17" s="48" t="str">
        <f t="shared" si="61"/>
        <v xml:space="preserve"> </v>
      </c>
      <c r="EF17" s="48" t="str">
        <f t="shared" si="62"/>
        <v xml:space="preserve"> </v>
      </c>
      <c r="EG17" s="49" t="str">
        <f t="shared" si="63"/>
        <v xml:space="preserve"> </v>
      </c>
      <c r="EH17" s="48" t="str">
        <f t="shared" si="64"/>
        <v>•</v>
      </c>
      <c r="EI17" s="48" t="str">
        <f t="shared" si="65"/>
        <v xml:space="preserve"> </v>
      </c>
      <c r="EJ17" s="48" t="str">
        <f t="shared" si="66"/>
        <v xml:space="preserve"> </v>
      </c>
      <c r="EK17" s="49" t="str">
        <f t="shared" si="67"/>
        <v xml:space="preserve"> </v>
      </c>
      <c r="EL17" s="48"/>
      <c r="EM17" s="48"/>
    </row>
    <row r="18" spans="1:143" ht="12.75" customHeight="1" x14ac:dyDescent="0.2">
      <c r="A18" s="121" t="str">
        <f>IF(Summary!B12="","",Summary!B12)</f>
        <v>ROL</v>
      </c>
      <c r="B18" s="121" t="str">
        <f>IF(Summary!C12="","",Summary!C12)</f>
        <v>10SPH02</v>
      </c>
      <c r="C18" s="121" t="str">
        <f>IF(Summary!D12="","",Summary!D12)</f>
        <v>STU0010</v>
      </c>
      <c r="D18" s="136" t="str">
        <f>IF(Summary!E12="","",Summary!E12)</f>
        <v>Student 10</v>
      </c>
      <c r="E18" s="137"/>
      <c r="F18" s="137"/>
      <c r="G18" s="137"/>
      <c r="H18" s="137"/>
      <c r="I18" s="137"/>
      <c r="J18" s="137"/>
      <c r="K18" s="137"/>
      <c r="L18" s="137"/>
      <c r="M18" s="137"/>
      <c r="N18" s="137"/>
      <c r="O18" s="137"/>
      <c r="P18" s="137"/>
      <c r="Q18" s="137"/>
      <c r="R18" s="137"/>
      <c r="S18" s="137"/>
      <c r="T18" s="137"/>
      <c r="U18" s="137"/>
      <c r="V18" s="137"/>
      <c r="W18" s="137"/>
      <c r="X18" s="137"/>
      <c r="Y18" s="137"/>
      <c r="Z18" s="137"/>
      <c r="AA18" s="137"/>
      <c r="AB18" s="137"/>
      <c r="AC18" s="137"/>
      <c r="AD18" s="137"/>
      <c r="AE18" s="137"/>
      <c r="AF18" s="137"/>
      <c r="AG18" s="137"/>
      <c r="AH18" s="137"/>
      <c r="AI18" s="137"/>
      <c r="AJ18" s="137"/>
      <c r="AK18" s="137"/>
      <c r="AL18" s="137"/>
      <c r="AM18" s="137"/>
      <c r="AN18" s="137"/>
      <c r="AO18" s="137"/>
      <c r="AP18" s="137"/>
      <c r="AQ18" s="137"/>
      <c r="AR18" s="137"/>
      <c r="AS18" s="137"/>
      <c r="AT18" s="137"/>
      <c r="AU18" s="137"/>
      <c r="AV18" s="48">
        <f t="shared" si="20"/>
        <v>27</v>
      </c>
      <c r="AW18" s="80"/>
      <c r="AX18" s="91" t="e">
        <f t="shared" si="14"/>
        <v>#N/A</v>
      </c>
      <c r="AY18" s="92" t="str">
        <f t="shared" si="21"/>
        <v/>
      </c>
      <c r="AZ18" s="90"/>
      <c r="BA18" s="89"/>
      <c r="BB18" s="64" t="e">
        <f>LOOKUP(BG18,Grading!$A$16:$A$22,Grading!$E$16:$E$22)</f>
        <v>#N/A</v>
      </c>
      <c r="BC18" s="65" t="str">
        <f>IF(BA18="none required",Grading!$A$27,Grading!$A$26)</f>
        <v xml:space="preserve">Please review the solutions thoroughly, complete any re-do questions (details below) and show these to me within the next week. Please let me know if you have any questions. </v>
      </c>
      <c r="BD18" s="61"/>
      <c r="BE18" s="138" t="str">
        <f t="shared" si="22"/>
        <v/>
      </c>
      <c r="BF18" s="120" t="str">
        <f t="shared" si="15"/>
        <v/>
      </c>
      <c r="BG18" s="120" t="str">
        <f t="shared" si="16"/>
        <v/>
      </c>
      <c r="BH18" s="121" t="str">
        <f t="shared" si="17"/>
        <v/>
      </c>
      <c r="BI18" s="77" t="str">
        <f>IF(Summary!F12="","",Summary!F12)</f>
        <v>Student 10</v>
      </c>
      <c r="BJ18" s="62"/>
      <c r="BL18" s="98"/>
      <c r="BM18" s="98"/>
      <c r="BN18" s="98"/>
      <c r="BR18" s="35"/>
      <c r="BS18" s="34" t="s">
        <v>92</v>
      </c>
      <c r="BV18" s="50">
        <f t="shared" si="23"/>
        <v>0</v>
      </c>
      <c r="BW18" s="50">
        <f t="shared" si="18"/>
        <v>0</v>
      </c>
      <c r="BX18" s="50">
        <f t="shared" si="18"/>
        <v>0</v>
      </c>
      <c r="BY18" s="50">
        <f t="shared" si="18"/>
        <v>0</v>
      </c>
      <c r="BZ18" s="50">
        <f t="shared" si="18"/>
        <v>0</v>
      </c>
      <c r="CA18" s="50">
        <f t="shared" si="18"/>
        <v>0</v>
      </c>
      <c r="CB18" s="50">
        <f t="shared" si="18"/>
        <v>0</v>
      </c>
      <c r="CC18" s="50">
        <f t="shared" si="18"/>
        <v>0</v>
      </c>
      <c r="CD18" s="50">
        <f t="shared" si="23"/>
        <v>0</v>
      </c>
      <c r="CE18" s="50">
        <f t="shared" si="18"/>
        <v>0</v>
      </c>
      <c r="CF18" s="50">
        <f t="shared" si="18"/>
        <v>0</v>
      </c>
      <c r="CG18" s="54"/>
      <c r="CH18" s="55">
        <f t="shared" si="19"/>
        <v>0</v>
      </c>
      <c r="CI18" s="55">
        <f t="shared" si="19"/>
        <v>0</v>
      </c>
      <c r="CJ18" s="55">
        <f t="shared" si="19"/>
        <v>0</v>
      </c>
      <c r="CK18" s="55">
        <f t="shared" si="19"/>
        <v>0</v>
      </c>
      <c r="CL18" s="55">
        <f t="shared" si="19"/>
        <v>0</v>
      </c>
      <c r="CM18" s="55">
        <f t="shared" si="19"/>
        <v>0</v>
      </c>
      <c r="CN18" s="55">
        <f t="shared" si="19"/>
        <v>0</v>
      </c>
      <c r="CO18" s="55">
        <f t="shared" si="19"/>
        <v>0</v>
      </c>
      <c r="CT18" s="47" t="str">
        <f t="shared" si="24"/>
        <v>•</v>
      </c>
      <c r="CU18" s="48" t="str">
        <f t="shared" si="25"/>
        <v xml:space="preserve"> </v>
      </c>
      <c r="CV18" s="48" t="str">
        <f t="shared" si="26"/>
        <v xml:space="preserve"> </v>
      </c>
      <c r="CW18" s="49" t="str">
        <f t="shared" si="27"/>
        <v xml:space="preserve"> </v>
      </c>
      <c r="CX18" s="47" t="str">
        <f t="shared" si="28"/>
        <v>•</v>
      </c>
      <c r="CY18" s="48" t="str">
        <f t="shared" si="29"/>
        <v xml:space="preserve"> </v>
      </c>
      <c r="CZ18" s="48" t="str">
        <f t="shared" si="30"/>
        <v xml:space="preserve"> </v>
      </c>
      <c r="DA18" s="49" t="str">
        <f t="shared" si="31"/>
        <v xml:space="preserve"> </v>
      </c>
      <c r="DB18" s="48" t="str">
        <f t="shared" si="32"/>
        <v>•</v>
      </c>
      <c r="DC18" s="48" t="str">
        <f t="shared" si="33"/>
        <v xml:space="preserve"> </v>
      </c>
      <c r="DD18" s="48" t="str">
        <f t="shared" si="34"/>
        <v xml:space="preserve"> </v>
      </c>
      <c r="DE18" s="49" t="str">
        <f t="shared" si="35"/>
        <v xml:space="preserve"> </v>
      </c>
      <c r="DF18" s="47" t="str">
        <f t="shared" si="36"/>
        <v>•</v>
      </c>
      <c r="DG18" s="48" t="str">
        <f t="shared" si="37"/>
        <v xml:space="preserve"> </v>
      </c>
      <c r="DH18" s="48" t="str">
        <f t="shared" si="38"/>
        <v xml:space="preserve"> </v>
      </c>
      <c r="DI18" s="49" t="str">
        <f t="shared" si="39"/>
        <v xml:space="preserve"> </v>
      </c>
      <c r="DJ18" s="47" t="str">
        <f t="shared" si="40"/>
        <v>•</v>
      </c>
      <c r="DK18" s="48" t="str">
        <f t="shared" si="41"/>
        <v xml:space="preserve"> </v>
      </c>
      <c r="DL18" s="48" t="str">
        <f t="shared" si="42"/>
        <v xml:space="preserve"> </v>
      </c>
      <c r="DM18" s="49" t="str">
        <f t="shared" si="43"/>
        <v xml:space="preserve"> </v>
      </c>
      <c r="DN18" s="48" t="str">
        <f t="shared" si="44"/>
        <v>•</v>
      </c>
      <c r="DO18" s="48" t="str">
        <f t="shared" si="45"/>
        <v xml:space="preserve"> </v>
      </c>
      <c r="DP18" s="48" t="str">
        <f t="shared" si="46"/>
        <v xml:space="preserve"> </v>
      </c>
      <c r="DQ18" s="49" t="str">
        <f t="shared" si="47"/>
        <v xml:space="preserve"> </v>
      </c>
      <c r="DR18" s="48" t="str">
        <f t="shared" si="48"/>
        <v>•</v>
      </c>
      <c r="DS18" s="48" t="str">
        <f t="shared" si="49"/>
        <v xml:space="preserve"> </v>
      </c>
      <c r="DT18" s="48" t="str">
        <f t="shared" si="50"/>
        <v xml:space="preserve"> </v>
      </c>
      <c r="DU18" s="49" t="str">
        <f t="shared" si="51"/>
        <v xml:space="preserve"> </v>
      </c>
      <c r="DV18" s="48" t="str">
        <f t="shared" si="52"/>
        <v>•</v>
      </c>
      <c r="DW18" s="48" t="str">
        <f t="shared" si="53"/>
        <v xml:space="preserve"> </v>
      </c>
      <c r="DX18" s="48" t="str">
        <f t="shared" si="54"/>
        <v xml:space="preserve"> </v>
      </c>
      <c r="DY18" s="49" t="str">
        <f t="shared" si="55"/>
        <v xml:space="preserve"> </v>
      </c>
      <c r="DZ18" s="48" t="str">
        <f t="shared" si="56"/>
        <v>•</v>
      </c>
      <c r="EA18" s="48" t="str">
        <f t="shared" si="57"/>
        <v xml:space="preserve"> </v>
      </c>
      <c r="EB18" s="48" t="str">
        <f t="shared" si="58"/>
        <v xml:space="preserve"> </v>
      </c>
      <c r="EC18" s="49" t="str">
        <f t="shared" si="59"/>
        <v xml:space="preserve"> </v>
      </c>
      <c r="ED18" s="48" t="str">
        <f t="shared" si="60"/>
        <v>•</v>
      </c>
      <c r="EE18" s="48" t="str">
        <f t="shared" si="61"/>
        <v xml:space="preserve"> </v>
      </c>
      <c r="EF18" s="48" t="str">
        <f t="shared" si="62"/>
        <v xml:space="preserve"> </v>
      </c>
      <c r="EG18" s="49" t="str">
        <f t="shared" si="63"/>
        <v xml:space="preserve"> </v>
      </c>
      <c r="EH18" s="48" t="str">
        <f t="shared" si="64"/>
        <v>•</v>
      </c>
      <c r="EI18" s="48" t="str">
        <f t="shared" si="65"/>
        <v xml:space="preserve"> </v>
      </c>
      <c r="EJ18" s="48" t="str">
        <f t="shared" si="66"/>
        <v xml:space="preserve"> </v>
      </c>
      <c r="EK18" s="49" t="str">
        <f t="shared" si="67"/>
        <v xml:space="preserve"> </v>
      </c>
      <c r="EL18" s="48"/>
      <c r="EM18" s="48"/>
    </row>
    <row r="19" spans="1:143" ht="12.75" customHeight="1" x14ac:dyDescent="0.2">
      <c r="A19" s="121" t="str">
        <f>IF(Summary!B13="","",Summary!B13)</f>
        <v>ROL</v>
      </c>
      <c r="B19" s="121" t="str">
        <f>IF(Summary!C13="","",Summary!C13)</f>
        <v>10SPH02</v>
      </c>
      <c r="C19" s="121" t="str">
        <f>IF(Summary!D13="","",Summary!D13)</f>
        <v>STU0011</v>
      </c>
      <c r="D19" s="136" t="str">
        <f>IF(Summary!E13="","",Summary!E13)</f>
        <v>Student 11</v>
      </c>
      <c r="E19" s="137"/>
      <c r="F19" s="137"/>
      <c r="G19" s="137"/>
      <c r="H19" s="137"/>
      <c r="I19" s="137"/>
      <c r="J19" s="137"/>
      <c r="K19" s="137"/>
      <c r="L19" s="137"/>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37"/>
      <c r="AT19" s="137"/>
      <c r="AU19" s="137"/>
      <c r="AV19" s="48">
        <f t="shared" si="20"/>
        <v>27</v>
      </c>
      <c r="AW19" s="80"/>
      <c r="AX19" s="91" t="e">
        <f t="shared" si="14"/>
        <v>#N/A</v>
      </c>
      <c r="AY19" s="92" t="str">
        <f t="shared" si="21"/>
        <v/>
      </c>
      <c r="AZ19" s="90"/>
      <c r="BA19" s="89"/>
      <c r="BB19" s="64" t="e">
        <f>LOOKUP(BG19,Grading!$A$16:$A$22,Grading!$E$16:$E$22)</f>
        <v>#N/A</v>
      </c>
      <c r="BC19" s="65" t="str">
        <f>IF(BA19="none required",Grading!$A$27,Grading!$A$26)</f>
        <v xml:space="preserve">Please review the solutions thoroughly, complete any re-do questions (details below) and show these to me within the next week. Please let me know if you have any questions. </v>
      </c>
      <c r="BD19" s="140"/>
      <c r="BE19" s="138" t="str">
        <f t="shared" si="22"/>
        <v/>
      </c>
      <c r="BF19" s="120" t="str">
        <f t="shared" si="15"/>
        <v/>
      </c>
      <c r="BG19" s="120" t="str">
        <f t="shared" si="16"/>
        <v/>
      </c>
      <c r="BH19" s="121" t="str">
        <f t="shared" si="17"/>
        <v/>
      </c>
      <c r="BI19" s="77" t="str">
        <f>IF(Summary!F13="","",Summary!F13)</f>
        <v>Student 11</v>
      </c>
      <c r="BJ19" s="62"/>
      <c r="BL19" s="98"/>
      <c r="BM19" s="98"/>
      <c r="BN19" s="98"/>
      <c r="BR19" s="35"/>
      <c r="BS19" s="34" t="s">
        <v>92</v>
      </c>
      <c r="BV19" s="50">
        <f t="shared" si="23"/>
        <v>0</v>
      </c>
      <c r="BW19" s="50">
        <f t="shared" si="18"/>
        <v>0</v>
      </c>
      <c r="BX19" s="50">
        <f t="shared" si="18"/>
        <v>0</v>
      </c>
      <c r="BY19" s="50">
        <f t="shared" si="18"/>
        <v>0</v>
      </c>
      <c r="BZ19" s="50">
        <f t="shared" si="18"/>
        <v>0</v>
      </c>
      <c r="CA19" s="50">
        <f t="shared" si="18"/>
        <v>0</v>
      </c>
      <c r="CB19" s="50">
        <f t="shared" si="18"/>
        <v>0</v>
      </c>
      <c r="CC19" s="50">
        <f t="shared" si="18"/>
        <v>0</v>
      </c>
      <c r="CD19" s="50">
        <f t="shared" si="23"/>
        <v>0</v>
      </c>
      <c r="CE19" s="50">
        <f t="shared" si="18"/>
        <v>0</v>
      </c>
      <c r="CF19" s="50">
        <f t="shared" si="18"/>
        <v>0</v>
      </c>
      <c r="CG19" s="54"/>
      <c r="CH19" s="55">
        <f t="shared" si="19"/>
        <v>0</v>
      </c>
      <c r="CI19" s="55">
        <f t="shared" si="19"/>
        <v>0</v>
      </c>
      <c r="CJ19" s="55">
        <f t="shared" si="19"/>
        <v>0</v>
      </c>
      <c r="CK19" s="55">
        <f t="shared" si="19"/>
        <v>0</v>
      </c>
      <c r="CL19" s="55">
        <f t="shared" si="19"/>
        <v>0</v>
      </c>
      <c r="CM19" s="55">
        <f t="shared" si="19"/>
        <v>0</v>
      </c>
      <c r="CN19" s="55">
        <f t="shared" si="19"/>
        <v>0</v>
      </c>
      <c r="CO19" s="55">
        <f t="shared" si="19"/>
        <v>0</v>
      </c>
      <c r="CT19" s="47" t="str">
        <f t="shared" si="24"/>
        <v>•</v>
      </c>
      <c r="CU19" s="48" t="str">
        <f t="shared" si="25"/>
        <v xml:space="preserve"> </v>
      </c>
      <c r="CV19" s="48" t="str">
        <f t="shared" si="26"/>
        <v xml:space="preserve"> </v>
      </c>
      <c r="CW19" s="49" t="str">
        <f t="shared" si="27"/>
        <v xml:space="preserve"> </v>
      </c>
      <c r="CX19" s="47" t="str">
        <f t="shared" si="28"/>
        <v>•</v>
      </c>
      <c r="CY19" s="48" t="str">
        <f t="shared" si="29"/>
        <v xml:space="preserve"> </v>
      </c>
      <c r="CZ19" s="48" t="str">
        <f t="shared" si="30"/>
        <v xml:space="preserve"> </v>
      </c>
      <c r="DA19" s="49" t="str">
        <f t="shared" si="31"/>
        <v xml:space="preserve"> </v>
      </c>
      <c r="DB19" s="48" t="str">
        <f t="shared" si="32"/>
        <v>•</v>
      </c>
      <c r="DC19" s="48" t="str">
        <f t="shared" si="33"/>
        <v xml:space="preserve"> </v>
      </c>
      <c r="DD19" s="48" t="str">
        <f t="shared" si="34"/>
        <v xml:space="preserve"> </v>
      </c>
      <c r="DE19" s="49" t="str">
        <f t="shared" si="35"/>
        <v xml:space="preserve"> </v>
      </c>
      <c r="DF19" s="47" t="str">
        <f t="shared" si="36"/>
        <v>•</v>
      </c>
      <c r="DG19" s="48" t="str">
        <f t="shared" si="37"/>
        <v xml:space="preserve"> </v>
      </c>
      <c r="DH19" s="48" t="str">
        <f t="shared" si="38"/>
        <v xml:space="preserve"> </v>
      </c>
      <c r="DI19" s="49" t="str">
        <f t="shared" si="39"/>
        <v xml:space="preserve"> </v>
      </c>
      <c r="DJ19" s="47" t="str">
        <f t="shared" si="40"/>
        <v>•</v>
      </c>
      <c r="DK19" s="48" t="str">
        <f t="shared" si="41"/>
        <v xml:space="preserve"> </v>
      </c>
      <c r="DL19" s="48" t="str">
        <f t="shared" si="42"/>
        <v xml:space="preserve"> </v>
      </c>
      <c r="DM19" s="49" t="str">
        <f t="shared" si="43"/>
        <v xml:space="preserve"> </v>
      </c>
      <c r="DN19" s="48" t="str">
        <f t="shared" si="44"/>
        <v>•</v>
      </c>
      <c r="DO19" s="48" t="str">
        <f t="shared" si="45"/>
        <v xml:space="preserve"> </v>
      </c>
      <c r="DP19" s="48" t="str">
        <f t="shared" si="46"/>
        <v xml:space="preserve"> </v>
      </c>
      <c r="DQ19" s="49" t="str">
        <f t="shared" si="47"/>
        <v xml:space="preserve"> </v>
      </c>
      <c r="DR19" s="48" t="str">
        <f t="shared" si="48"/>
        <v>•</v>
      </c>
      <c r="DS19" s="48" t="str">
        <f t="shared" si="49"/>
        <v xml:space="preserve"> </v>
      </c>
      <c r="DT19" s="48" t="str">
        <f t="shared" si="50"/>
        <v xml:space="preserve"> </v>
      </c>
      <c r="DU19" s="49" t="str">
        <f t="shared" si="51"/>
        <v xml:space="preserve"> </v>
      </c>
      <c r="DV19" s="48" t="str">
        <f t="shared" si="52"/>
        <v>•</v>
      </c>
      <c r="DW19" s="48" t="str">
        <f t="shared" si="53"/>
        <v xml:space="preserve"> </v>
      </c>
      <c r="DX19" s="48" t="str">
        <f t="shared" si="54"/>
        <v xml:space="preserve"> </v>
      </c>
      <c r="DY19" s="49" t="str">
        <f t="shared" si="55"/>
        <v xml:space="preserve"> </v>
      </c>
      <c r="DZ19" s="48" t="str">
        <f t="shared" si="56"/>
        <v>•</v>
      </c>
      <c r="EA19" s="48" t="str">
        <f t="shared" si="57"/>
        <v xml:space="preserve"> </v>
      </c>
      <c r="EB19" s="48" t="str">
        <f t="shared" si="58"/>
        <v xml:space="preserve"> </v>
      </c>
      <c r="EC19" s="49" t="str">
        <f t="shared" si="59"/>
        <v xml:space="preserve"> </v>
      </c>
      <c r="ED19" s="48" t="str">
        <f t="shared" si="60"/>
        <v>•</v>
      </c>
      <c r="EE19" s="48" t="str">
        <f t="shared" si="61"/>
        <v xml:space="preserve"> </v>
      </c>
      <c r="EF19" s="48" t="str">
        <f t="shared" si="62"/>
        <v xml:space="preserve"> </v>
      </c>
      <c r="EG19" s="49" t="str">
        <f t="shared" si="63"/>
        <v xml:space="preserve"> </v>
      </c>
      <c r="EH19" s="48" t="str">
        <f t="shared" si="64"/>
        <v>•</v>
      </c>
      <c r="EI19" s="48" t="str">
        <f t="shared" si="65"/>
        <v xml:space="preserve"> </v>
      </c>
      <c r="EJ19" s="48" t="str">
        <f t="shared" si="66"/>
        <v xml:space="preserve"> </v>
      </c>
      <c r="EK19" s="49" t="str">
        <f t="shared" si="67"/>
        <v xml:space="preserve"> </v>
      </c>
      <c r="EL19" s="48"/>
      <c r="EM19" s="48"/>
    </row>
    <row r="20" spans="1:143" ht="12.75" customHeight="1" x14ac:dyDescent="0.2">
      <c r="A20" s="121" t="str">
        <f>IF(Summary!B14="","",Summary!B14)</f>
        <v>ROL</v>
      </c>
      <c r="B20" s="121" t="str">
        <f>IF(Summary!C14="","",Summary!C14)</f>
        <v>10SPH02</v>
      </c>
      <c r="C20" s="121" t="str">
        <f>IF(Summary!D14="","",Summary!D14)</f>
        <v>STU0012</v>
      </c>
      <c r="D20" s="136" t="str">
        <f>IF(Summary!E14="","",Summary!E14)</f>
        <v>Student 12</v>
      </c>
      <c r="E20" s="137"/>
      <c r="F20" s="137"/>
      <c r="G20" s="137"/>
      <c r="H20" s="137"/>
      <c r="I20" s="137"/>
      <c r="J20" s="137"/>
      <c r="K20" s="137"/>
      <c r="L20" s="137"/>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48">
        <f t="shared" si="20"/>
        <v>27</v>
      </c>
      <c r="AW20" s="80"/>
      <c r="AX20" s="91" t="e">
        <f t="shared" si="14"/>
        <v>#N/A</v>
      </c>
      <c r="AY20" s="92" t="str">
        <f t="shared" si="21"/>
        <v/>
      </c>
      <c r="AZ20" s="90"/>
      <c r="BA20" s="89"/>
      <c r="BB20" s="64" t="e">
        <f>LOOKUP(BG20,Grading!$A$16:$A$22,Grading!$E$16:$E$22)</f>
        <v>#N/A</v>
      </c>
      <c r="BC20" s="65" t="str">
        <f>IF(BA20="none required",Grading!$A$27,Grading!$A$26)</f>
        <v xml:space="preserve">Please review the solutions thoroughly, complete any re-do questions (details below) and show these to me within the next week. Please let me know if you have any questions. </v>
      </c>
      <c r="BD20" s="61"/>
      <c r="BE20" s="138" t="str">
        <f t="shared" si="22"/>
        <v/>
      </c>
      <c r="BF20" s="120" t="str">
        <f t="shared" si="15"/>
        <v/>
      </c>
      <c r="BG20" s="120" t="str">
        <f t="shared" si="16"/>
        <v/>
      </c>
      <c r="BH20" s="121" t="str">
        <f t="shared" si="17"/>
        <v/>
      </c>
      <c r="BI20" s="77" t="str">
        <f>IF(Summary!F14="","",Summary!F14)</f>
        <v>Student 12</v>
      </c>
      <c r="BJ20" s="62"/>
      <c r="BL20" s="98"/>
      <c r="BM20" s="98"/>
      <c r="BN20" s="98"/>
      <c r="BR20" s="35"/>
      <c r="BS20" s="34" t="s">
        <v>92</v>
      </c>
      <c r="BV20" s="50">
        <f t="shared" si="23"/>
        <v>0</v>
      </c>
      <c r="BW20" s="50">
        <f t="shared" si="18"/>
        <v>0</v>
      </c>
      <c r="BX20" s="50">
        <f t="shared" si="18"/>
        <v>0</v>
      </c>
      <c r="BY20" s="50">
        <f t="shared" si="18"/>
        <v>0</v>
      </c>
      <c r="BZ20" s="50">
        <f t="shared" si="18"/>
        <v>0</v>
      </c>
      <c r="CA20" s="50">
        <f t="shared" si="18"/>
        <v>0</v>
      </c>
      <c r="CB20" s="50">
        <f t="shared" si="18"/>
        <v>0</v>
      </c>
      <c r="CC20" s="50">
        <f t="shared" si="18"/>
        <v>0</v>
      </c>
      <c r="CD20" s="50">
        <f t="shared" si="23"/>
        <v>0</v>
      </c>
      <c r="CE20" s="50">
        <f t="shared" si="18"/>
        <v>0</v>
      </c>
      <c r="CF20" s="50">
        <f t="shared" si="18"/>
        <v>0</v>
      </c>
      <c r="CG20" s="54"/>
      <c r="CH20" s="55">
        <f t="shared" si="19"/>
        <v>0</v>
      </c>
      <c r="CI20" s="55">
        <f t="shared" si="19"/>
        <v>0</v>
      </c>
      <c r="CJ20" s="55">
        <f t="shared" si="19"/>
        <v>0</v>
      </c>
      <c r="CK20" s="55">
        <f t="shared" si="19"/>
        <v>0</v>
      </c>
      <c r="CL20" s="55">
        <f t="shared" si="19"/>
        <v>0</v>
      </c>
      <c r="CM20" s="55">
        <f t="shared" si="19"/>
        <v>0</v>
      </c>
      <c r="CN20" s="55">
        <f t="shared" si="19"/>
        <v>0</v>
      </c>
      <c r="CO20" s="55">
        <f t="shared" si="19"/>
        <v>0</v>
      </c>
      <c r="CT20" s="47" t="str">
        <f t="shared" si="24"/>
        <v>•</v>
      </c>
      <c r="CU20" s="48" t="str">
        <f t="shared" si="25"/>
        <v xml:space="preserve"> </v>
      </c>
      <c r="CV20" s="48" t="str">
        <f t="shared" si="26"/>
        <v xml:space="preserve"> </v>
      </c>
      <c r="CW20" s="49" t="str">
        <f t="shared" si="27"/>
        <v xml:space="preserve"> </v>
      </c>
      <c r="CX20" s="47" t="str">
        <f t="shared" si="28"/>
        <v>•</v>
      </c>
      <c r="CY20" s="48" t="str">
        <f t="shared" si="29"/>
        <v xml:space="preserve"> </v>
      </c>
      <c r="CZ20" s="48" t="str">
        <f t="shared" si="30"/>
        <v xml:space="preserve"> </v>
      </c>
      <c r="DA20" s="49" t="str">
        <f t="shared" si="31"/>
        <v xml:space="preserve"> </v>
      </c>
      <c r="DB20" s="48" t="str">
        <f t="shared" si="32"/>
        <v>•</v>
      </c>
      <c r="DC20" s="48" t="str">
        <f t="shared" si="33"/>
        <v xml:space="preserve"> </v>
      </c>
      <c r="DD20" s="48" t="str">
        <f t="shared" si="34"/>
        <v xml:space="preserve"> </v>
      </c>
      <c r="DE20" s="49" t="str">
        <f t="shared" si="35"/>
        <v xml:space="preserve"> </v>
      </c>
      <c r="DF20" s="47" t="str">
        <f t="shared" si="36"/>
        <v>•</v>
      </c>
      <c r="DG20" s="48" t="str">
        <f t="shared" si="37"/>
        <v xml:space="preserve"> </v>
      </c>
      <c r="DH20" s="48" t="str">
        <f t="shared" si="38"/>
        <v xml:space="preserve"> </v>
      </c>
      <c r="DI20" s="49" t="str">
        <f t="shared" si="39"/>
        <v xml:space="preserve"> </v>
      </c>
      <c r="DJ20" s="47" t="str">
        <f t="shared" si="40"/>
        <v>•</v>
      </c>
      <c r="DK20" s="48" t="str">
        <f t="shared" si="41"/>
        <v xml:space="preserve"> </v>
      </c>
      <c r="DL20" s="48" t="str">
        <f t="shared" si="42"/>
        <v xml:space="preserve"> </v>
      </c>
      <c r="DM20" s="49" t="str">
        <f t="shared" si="43"/>
        <v xml:space="preserve"> </v>
      </c>
      <c r="DN20" s="48" t="str">
        <f t="shared" si="44"/>
        <v>•</v>
      </c>
      <c r="DO20" s="48" t="str">
        <f t="shared" si="45"/>
        <v xml:space="preserve"> </v>
      </c>
      <c r="DP20" s="48" t="str">
        <f t="shared" si="46"/>
        <v xml:space="preserve"> </v>
      </c>
      <c r="DQ20" s="49" t="str">
        <f t="shared" si="47"/>
        <v xml:space="preserve"> </v>
      </c>
      <c r="DR20" s="48" t="str">
        <f t="shared" si="48"/>
        <v>•</v>
      </c>
      <c r="DS20" s="48" t="str">
        <f t="shared" si="49"/>
        <v xml:space="preserve"> </v>
      </c>
      <c r="DT20" s="48" t="str">
        <f t="shared" si="50"/>
        <v xml:space="preserve"> </v>
      </c>
      <c r="DU20" s="49" t="str">
        <f t="shared" si="51"/>
        <v xml:space="preserve"> </v>
      </c>
      <c r="DV20" s="48" t="str">
        <f t="shared" si="52"/>
        <v>•</v>
      </c>
      <c r="DW20" s="48" t="str">
        <f t="shared" si="53"/>
        <v xml:space="preserve"> </v>
      </c>
      <c r="DX20" s="48" t="str">
        <f t="shared" si="54"/>
        <v xml:space="preserve"> </v>
      </c>
      <c r="DY20" s="49" t="str">
        <f t="shared" si="55"/>
        <v xml:space="preserve"> </v>
      </c>
      <c r="DZ20" s="48" t="str">
        <f t="shared" si="56"/>
        <v>•</v>
      </c>
      <c r="EA20" s="48" t="str">
        <f t="shared" si="57"/>
        <v xml:space="preserve"> </v>
      </c>
      <c r="EB20" s="48" t="str">
        <f t="shared" si="58"/>
        <v xml:space="preserve"> </v>
      </c>
      <c r="EC20" s="49" t="str">
        <f t="shared" si="59"/>
        <v xml:space="preserve"> </v>
      </c>
      <c r="ED20" s="48" t="str">
        <f t="shared" si="60"/>
        <v>•</v>
      </c>
      <c r="EE20" s="48" t="str">
        <f t="shared" si="61"/>
        <v xml:space="preserve"> </v>
      </c>
      <c r="EF20" s="48" t="str">
        <f t="shared" si="62"/>
        <v xml:space="preserve"> </v>
      </c>
      <c r="EG20" s="49" t="str">
        <f t="shared" si="63"/>
        <v xml:space="preserve"> </v>
      </c>
      <c r="EH20" s="48" t="str">
        <f t="shared" si="64"/>
        <v>•</v>
      </c>
      <c r="EI20" s="48" t="str">
        <f t="shared" si="65"/>
        <v xml:space="preserve"> </v>
      </c>
      <c r="EJ20" s="48" t="str">
        <f t="shared" si="66"/>
        <v xml:space="preserve"> </v>
      </c>
      <c r="EK20" s="49" t="str">
        <f t="shared" si="67"/>
        <v xml:space="preserve"> </v>
      </c>
      <c r="EL20" s="48"/>
      <c r="EM20" s="48"/>
    </row>
    <row r="21" spans="1:143" ht="12.75" customHeight="1" x14ac:dyDescent="0.2">
      <c r="A21" s="121" t="str">
        <f>IF(Summary!B15="","",Summary!B15)</f>
        <v>ROL</v>
      </c>
      <c r="B21" s="121" t="str">
        <f>IF(Summary!C15="","",Summary!C15)</f>
        <v>10SPH02</v>
      </c>
      <c r="C21" s="121" t="str">
        <f>IF(Summary!D15="","",Summary!D15)</f>
        <v>STU0013</v>
      </c>
      <c r="D21" s="136" t="str">
        <f>IF(Summary!E15="","",Summary!E15)</f>
        <v>Student 13</v>
      </c>
      <c r="E21" s="137"/>
      <c r="F21" s="137"/>
      <c r="G21" s="137"/>
      <c r="H21" s="137"/>
      <c r="I21" s="137"/>
      <c r="J21" s="137"/>
      <c r="K21" s="137"/>
      <c r="L21" s="137"/>
      <c r="M21" s="137"/>
      <c r="N21" s="137"/>
      <c r="O21" s="137"/>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48">
        <f t="shared" si="20"/>
        <v>27</v>
      </c>
      <c r="AW21" s="80"/>
      <c r="AX21" s="91" t="e">
        <f t="shared" si="14"/>
        <v>#N/A</v>
      </c>
      <c r="AY21" s="92" t="str">
        <f t="shared" si="21"/>
        <v/>
      </c>
      <c r="AZ21" s="90"/>
      <c r="BA21" s="89"/>
      <c r="BB21" s="64" t="e">
        <f>LOOKUP(BG21,Grading!$A$16:$A$22,Grading!$E$16:$E$22)</f>
        <v>#N/A</v>
      </c>
      <c r="BC21" s="65" t="str">
        <f>IF(BA21="none required",Grading!$A$27,Grading!$A$26)</f>
        <v xml:space="preserve">Please review the solutions thoroughly, complete any re-do questions (details below) and show these to me within the next week. Please let me know if you have any questions. </v>
      </c>
      <c r="BD21" s="61"/>
      <c r="BE21" s="138" t="str">
        <f t="shared" si="22"/>
        <v/>
      </c>
      <c r="BF21" s="120" t="str">
        <f t="shared" si="15"/>
        <v/>
      </c>
      <c r="BG21" s="120" t="str">
        <f t="shared" si="16"/>
        <v/>
      </c>
      <c r="BH21" s="121" t="str">
        <f t="shared" si="17"/>
        <v/>
      </c>
      <c r="BI21" s="77" t="str">
        <f>IF(Summary!F15="","",Summary!F15)</f>
        <v>Student 13</v>
      </c>
      <c r="BJ21" s="62"/>
      <c r="BL21" s="98"/>
      <c r="BM21" s="98"/>
      <c r="BN21" s="98"/>
      <c r="BR21" s="35"/>
      <c r="BS21" s="34" t="s">
        <v>92</v>
      </c>
      <c r="BV21" s="50">
        <f t="shared" si="23"/>
        <v>0</v>
      </c>
      <c r="BW21" s="50">
        <f t="shared" si="18"/>
        <v>0</v>
      </c>
      <c r="BX21" s="50">
        <f t="shared" si="18"/>
        <v>0</v>
      </c>
      <c r="BY21" s="50">
        <f t="shared" si="18"/>
        <v>0</v>
      </c>
      <c r="BZ21" s="50">
        <f t="shared" si="18"/>
        <v>0</v>
      </c>
      <c r="CA21" s="50">
        <f t="shared" si="18"/>
        <v>0</v>
      </c>
      <c r="CB21" s="50">
        <f t="shared" si="18"/>
        <v>0</v>
      </c>
      <c r="CC21" s="50">
        <f t="shared" si="18"/>
        <v>0</v>
      </c>
      <c r="CD21" s="50">
        <f t="shared" si="23"/>
        <v>0</v>
      </c>
      <c r="CE21" s="50">
        <f t="shared" si="18"/>
        <v>0</v>
      </c>
      <c r="CF21" s="50">
        <f t="shared" si="18"/>
        <v>0</v>
      </c>
      <c r="CG21" s="54"/>
      <c r="CH21" s="55">
        <f t="shared" si="19"/>
        <v>0</v>
      </c>
      <c r="CI21" s="55">
        <f t="shared" si="19"/>
        <v>0</v>
      </c>
      <c r="CJ21" s="55">
        <f t="shared" si="19"/>
        <v>0</v>
      </c>
      <c r="CK21" s="55">
        <f t="shared" si="19"/>
        <v>0</v>
      </c>
      <c r="CL21" s="55">
        <f t="shared" si="19"/>
        <v>0</v>
      </c>
      <c r="CM21" s="55">
        <f t="shared" si="19"/>
        <v>0</v>
      </c>
      <c r="CN21" s="55">
        <f t="shared" si="19"/>
        <v>0</v>
      </c>
      <c r="CO21" s="55">
        <f t="shared" si="19"/>
        <v>0</v>
      </c>
      <c r="CT21" s="47" t="str">
        <f t="shared" si="24"/>
        <v>•</v>
      </c>
      <c r="CU21" s="48" t="str">
        <f t="shared" si="25"/>
        <v xml:space="preserve"> </v>
      </c>
      <c r="CV21" s="48" t="str">
        <f t="shared" si="26"/>
        <v xml:space="preserve"> </v>
      </c>
      <c r="CW21" s="49" t="str">
        <f t="shared" si="27"/>
        <v xml:space="preserve"> </v>
      </c>
      <c r="CX21" s="47" t="str">
        <f t="shared" si="28"/>
        <v>•</v>
      </c>
      <c r="CY21" s="48" t="str">
        <f t="shared" si="29"/>
        <v xml:space="preserve"> </v>
      </c>
      <c r="CZ21" s="48" t="str">
        <f t="shared" si="30"/>
        <v xml:space="preserve"> </v>
      </c>
      <c r="DA21" s="49" t="str">
        <f t="shared" si="31"/>
        <v xml:space="preserve"> </v>
      </c>
      <c r="DB21" s="48" t="str">
        <f t="shared" si="32"/>
        <v>•</v>
      </c>
      <c r="DC21" s="48" t="str">
        <f t="shared" si="33"/>
        <v xml:space="preserve"> </v>
      </c>
      <c r="DD21" s="48" t="str">
        <f t="shared" si="34"/>
        <v xml:space="preserve"> </v>
      </c>
      <c r="DE21" s="49" t="str">
        <f t="shared" si="35"/>
        <v xml:space="preserve"> </v>
      </c>
      <c r="DF21" s="47" t="str">
        <f t="shared" si="36"/>
        <v>•</v>
      </c>
      <c r="DG21" s="48" t="str">
        <f t="shared" si="37"/>
        <v xml:space="preserve"> </v>
      </c>
      <c r="DH21" s="48" t="str">
        <f t="shared" si="38"/>
        <v xml:space="preserve"> </v>
      </c>
      <c r="DI21" s="49" t="str">
        <f t="shared" si="39"/>
        <v xml:space="preserve"> </v>
      </c>
      <c r="DJ21" s="47" t="str">
        <f t="shared" si="40"/>
        <v>•</v>
      </c>
      <c r="DK21" s="48" t="str">
        <f t="shared" si="41"/>
        <v xml:space="preserve"> </v>
      </c>
      <c r="DL21" s="48" t="str">
        <f t="shared" si="42"/>
        <v xml:space="preserve"> </v>
      </c>
      <c r="DM21" s="49" t="str">
        <f t="shared" si="43"/>
        <v xml:space="preserve"> </v>
      </c>
      <c r="DN21" s="48" t="str">
        <f t="shared" si="44"/>
        <v>•</v>
      </c>
      <c r="DO21" s="48" t="str">
        <f t="shared" si="45"/>
        <v xml:space="preserve"> </v>
      </c>
      <c r="DP21" s="48" t="str">
        <f t="shared" si="46"/>
        <v xml:space="preserve"> </v>
      </c>
      <c r="DQ21" s="49" t="str">
        <f t="shared" si="47"/>
        <v xml:space="preserve"> </v>
      </c>
      <c r="DR21" s="48" t="str">
        <f t="shared" si="48"/>
        <v>•</v>
      </c>
      <c r="DS21" s="48" t="str">
        <f t="shared" si="49"/>
        <v xml:space="preserve"> </v>
      </c>
      <c r="DT21" s="48" t="str">
        <f t="shared" si="50"/>
        <v xml:space="preserve"> </v>
      </c>
      <c r="DU21" s="49" t="str">
        <f t="shared" si="51"/>
        <v xml:space="preserve"> </v>
      </c>
      <c r="DV21" s="48" t="str">
        <f t="shared" si="52"/>
        <v>•</v>
      </c>
      <c r="DW21" s="48" t="str">
        <f t="shared" si="53"/>
        <v xml:space="preserve"> </v>
      </c>
      <c r="DX21" s="48" t="str">
        <f t="shared" si="54"/>
        <v xml:space="preserve"> </v>
      </c>
      <c r="DY21" s="49" t="str">
        <f t="shared" si="55"/>
        <v xml:space="preserve"> </v>
      </c>
      <c r="DZ21" s="48" t="str">
        <f t="shared" si="56"/>
        <v>•</v>
      </c>
      <c r="EA21" s="48" t="str">
        <f t="shared" si="57"/>
        <v xml:space="preserve"> </v>
      </c>
      <c r="EB21" s="48" t="str">
        <f t="shared" si="58"/>
        <v xml:space="preserve"> </v>
      </c>
      <c r="EC21" s="49" t="str">
        <f t="shared" si="59"/>
        <v xml:space="preserve"> </v>
      </c>
      <c r="ED21" s="48" t="str">
        <f t="shared" si="60"/>
        <v>•</v>
      </c>
      <c r="EE21" s="48" t="str">
        <f t="shared" si="61"/>
        <v xml:space="preserve"> </v>
      </c>
      <c r="EF21" s="48" t="str">
        <f t="shared" si="62"/>
        <v xml:space="preserve"> </v>
      </c>
      <c r="EG21" s="49" t="str">
        <f t="shared" si="63"/>
        <v xml:space="preserve"> </v>
      </c>
      <c r="EH21" s="48" t="str">
        <f t="shared" si="64"/>
        <v>•</v>
      </c>
      <c r="EI21" s="48" t="str">
        <f t="shared" si="65"/>
        <v xml:space="preserve"> </v>
      </c>
      <c r="EJ21" s="48" t="str">
        <f t="shared" si="66"/>
        <v xml:space="preserve"> </v>
      </c>
      <c r="EK21" s="49" t="str">
        <f t="shared" si="67"/>
        <v xml:space="preserve"> </v>
      </c>
      <c r="EL21" s="48"/>
      <c r="EM21" s="48"/>
    </row>
    <row r="22" spans="1:143" ht="12.75" customHeight="1" x14ac:dyDescent="0.2">
      <c r="A22" s="121" t="str">
        <f>IF(Summary!B16="","",Summary!B16)</f>
        <v>ROL</v>
      </c>
      <c r="B22" s="121" t="str">
        <f>IF(Summary!C16="","",Summary!C16)</f>
        <v>10SPH02</v>
      </c>
      <c r="C22" s="121" t="str">
        <f>IF(Summary!D16="","",Summary!D16)</f>
        <v>STU0014</v>
      </c>
      <c r="D22" s="136" t="str">
        <f>IF(Summary!E16="","",Summary!E16)</f>
        <v>Student 14</v>
      </c>
      <c r="E22" s="137"/>
      <c r="F22" s="137"/>
      <c r="G22" s="137"/>
      <c r="H22" s="137"/>
      <c r="I22" s="137"/>
      <c r="J22" s="137"/>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48">
        <f t="shared" si="20"/>
        <v>27</v>
      </c>
      <c r="AW22" s="80"/>
      <c r="AX22" s="91" t="e">
        <f t="shared" si="14"/>
        <v>#N/A</v>
      </c>
      <c r="AY22" s="92" t="str">
        <f t="shared" si="21"/>
        <v/>
      </c>
      <c r="AZ22" s="90"/>
      <c r="BA22" s="175"/>
      <c r="BB22" s="64" t="e">
        <f>LOOKUP(BG22,Grading!$A$16:$A$22,Grading!$E$16:$E$22)</f>
        <v>#N/A</v>
      </c>
      <c r="BC22" s="65" t="str">
        <f>IF(BA22="none required",Grading!$A$27,Grading!$A$26)</f>
        <v xml:space="preserve">Please review the solutions thoroughly, complete any re-do questions (details below) and show these to me within the next week. Please let me know if you have any questions. </v>
      </c>
      <c r="BD22" s="61"/>
      <c r="BE22" s="138" t="str">
        <f t="shared" si="22"/>
        <v/>
      </c>
      <c r="BF22" s="120" t="str">
        <f t="shared" si="15"/>
        <v/>
      </c>
      <c r="BG22" s="120" t="str">
        <f t="shared" si="16"/>
        <v/>
      </c>
      <c r="BH22" s="121" t="str">
        <f t="shared" si="17"/>
        <v/>
      </c>
      <c r="BI22" s="77" t="str">
        <f>IF(Summary!F16="","",Summary!F16)</f>
        <v>Student 14</v>
      </c>
      <c r="BJ22" s="62"/>
      <c r="BL22" s="98"/>
      <c r="BM22" s="98"/>
      <c r="BN22" s="98"/>
      <c r="BR22" s="35"/>
      <c r="BS22" s="34" t="s">
        <v>92</v>
      </c>
      <c r="BV22" s="50">
        <f t="shared" si="23"/>
        <v>0</v>
      </c>
      <c r="BW22" s="50">
        <f t="shared" si="18"/>
        <v>0</v>
      </c>
      <c r="BX22" s="50">
        <f t="shared" si="18"/>
        <v>0</v>
      </c>
      <c r="BY22" s="50">
        <f t="shared" si="18"/>
        <v>0</v>
      </c>
      <c r="BZ22" s="50">
        <f t="shared" si="18"/>
        <v>0</v>
      </c>
      <c r="CA22" s="50">
        <f t="shared" si="18"/>
        <v>0</v>
      </c>
      <c r="CB22" s="50">
        <f t="shared" si="18"/>
        <v>0</v>
      </c>
      <c r="CC22" s="50">
        <f t="shared" si="18"/>
        <v>0</v>
      </c>
      <c r="CD22" s="50">
        <f t="shared" si="23"/>
        <v>0</v>
      </c>
      <c r="CE22" s="50">
        <f t="shared" si="18"/>
        <v>0</v>
      </c>
      <c r="CF22" s="50">
        <f t="shared" si="18"/>
        <v>0</v>
      </c>
      <c r="CG22" s="54"/>
      <c r="CH22" s="55">
        <f t="shared" si="19"/>
        <v>0</v>
      </c>
      <c r="CI22" s="55">
        <f t="shared" si="19"/>
        <v>0</v>
      </c>
      <c r="CJ22" s="55">
        <f t="shared" si="19"/>
        <v>0</v>
      </c>
      <c r="CK22" s="55">
        <f t="shared" si="19"/>
        <v>0</v>
      </c>
      <c r="CL22" s="55">
        <f t="shared" si="19"/>
        <v>0</v>
      </c>
      <c r="CM22" s="55">
        <f t="shared" si="19"/>
        <v>0</v>
      </c>
      <c r="CN22" s="55">
        <f t="shared" si="19"/>
        <v>0</v>
      </c>
      <c r="CO22" s="55">
        <f t="shared" si="19"/>
        <v>0</v>
      </c>
      <c r="CT22" s="47" t="str">
        <f t="shared" si="24"/>
        <v>•</v>
      </c>
      <c r="CU22" s="48" t="str">
        <f t="shared" si="25"/>
        <v xml:space="preserve"> </v>
      </c>
      <c r="CV22" s="48" t="str">
        <f t="shared" si="26"/>
        <v xml:space="preserve"> </v>
      </c>
      <c r="CW22" s="49" t="str">
        <f t="shared" si="27"/>
        <v xml:space="preserve"> </v>
      </c>
      <c r="CX22" s="47" t="str">
        <f t="shared" si="28"/>
        <v>•</v>
      </c>
      <c r="CY22" s="48" t="str">
        <f t="shared" si="29"/>
        <v xml:space="preserve"> </v>
      </c>
      <c r="CZ22" s="48" t="str">
        <f t="shared" si="30"/>
        <v xml:space="preserve"> </v>
      </c>
      <c r="DA22" s="49" t="str">
        <f t="shared" si="31"/>
        <v xml:space="preserve"> </v>
      </c>
      <c r="DB22" s="48" t="str">
        <f t="shared" si="32"/>
        <v>•</v>
      </c>
      <c r="DC22" s="48" t="str">
        <f t="shared" si="33"/>
        <v xml:space="preserve"> </v>
      </c>
      <c r="DD22" s="48" t="str">
        <f t="shared" si="34"/>
        <v xml:space="preserve"> </v>
      </c>
      <c r="DE22" s="49" t="str">
        <f t="shared" si="35"/>
        <v xml:space="preserve"> </v>
      </c>
      <c r="DF22" s="47" t="str">
        <f t="shared" si="36"/>
        <v>•</v>
      </c>
      <c r="DG22" s="48" t="str">
        <f t="shared" si="37"/>
        <v xml:space="preserve"> </v>
      </c>
      <c r="DH22" s="48" t="str">
        <f t="shared" si="38"/>
        <v xml:space="preserve"> </v>
      </c>
      <c r="DI22" s="49" t="str">
        <f t="shared" si="39"/>
        <v xml:space="preserve"> </v>
      </c>
      <c r="DJ22" s="47" t="str">
        <f t="shared" si="40"/>
        <v>•</v>
      </c>
      <c r="DK22" s="48" t="str">
        <f t="shared" si="41"/>
        <v xml:space="preserve"> </v>
      </c>
      <c r="DL22" s="48" t="str">
        <f t="shared" si="42"/>
        <v xml:space="preserve"> </v>
      </c>
      <c r="DM22" s="49" t="str">
        <f t="shared" si="43"/>
        <v xml:space="preserve"> </v>
      </c>
      <c r="DN22" s="48" t="str">
        <f t="shared" si="44"/>
        <v>•</v>
      </c>
      <c r="DO22" s="48" t="str">
        <f t="shared" si="45"/>
        <v xml:space="preserve"> </v>
      </c>
      <c r="DP22" s="48" t="str">
        <f t="shared" si="46"/>
        <v xml:space="preserve"> </v>
      </c>
      <c r="DQ22" s="49" t="str">
        <f t="shared" si="47"/>
        <v xml:space="preserve"> </v>
      </c>
      <c r="DR22" s="48" t="str">
        <f t="shared" si="48"/>
        <v>•</v>
      </c>
      <c r="DS22" s="48" t="str">
        <f t="shared" si="49"/>
        <v xml:space="preserve"> </v>
      </c>
      <c r="DT22" s="48" t="str">
        <f t="shared" si="50"/>
        <v xml:space="preserve"> </v>
      </c>
      <c r="DU22" s="49" t="str">
        <f t="shared" si="51"/>
        <v xml:space="preserve"> </v>
      </c>
      <c r="DV22" s="48" t="str">
        <f t="shared" si="52"/>
        <v>•</v>
      </c>
      <c r="DW22" s="48" t="str">
        <f t="shared" si="53"/>
        <v xml:space="preserve"> </v>
      </c>
      <c r="DX22" s="48" t="str">
        <f t="shared" si="54"/>
        <v xml:space="preserve"> </v>
      </c>
      <c r="DY22" s="49" t="str">
        <f t="shared" si="55"/>
        <v xml:space="preserve"> </v>
      </c>
      <c r="DZ22" s="48" t="str">
        <f t="shared" si="56"/>
        <v>•</v>
      </c>
      <c r="EA22" s="48" t="str">
        <f t="shared" si="57"/>
        <v xml:space="preserve"> </v>
      </c>
      <c r="EB22" s="48" t="str">
        <f t="shared" si="58"/>
        <v xml:space="preserve"> </v>
      </c>
      <c r="EC22" s="49" t="str">
        <f t="shared" si="59"/>
        <v xml:space="preserve"> </v>
      </c>
      <c r="ED22" s="48" t="str">
        <f t="shared" si="60"/>
        <v>•</v>
      </c>
      <c r="EE22" s="48" t="str">
        <f t="shared" si="61"/>
        <v xml:space="preserve"> </v>
      </c>
      <c r="EF22" s="48" t="str">
        <f t="shared" si="62"/>
        <v xml:space="preserve"> </v>
      </c>
      <c r="EG22" s="49" t="str">
        <f t="shared" si="63"/>
        <v xml:space="preserve"> </v>
      </c>
      <c r="EH22" s="48" t="str">
        <f t="shared" si="64"/>
        <v>•</v>
      </c>
      <c r="EI22" s="48" t="str">
        <f t="shared" si="65"/>
        <v xml:space="preserve"> </v>
      </c>
      <c r="EJ22" s="48" t="str">
        <f t="shared" si="66"/>
        <v xml:space="preserve"> </v>
      </c>
      <c r="EK22" s="49" t="str">
        <f t="shared" si="67"/>
        <v xml:space="preserve"> </v>
      </c>
      <c r="EL22" s="48"/>
      <c r="EM22" s="48"/>
    </row>
    <row r="23" spans="1:143" ht="12.75" customHeight="1" x14ac:dyDescent="0.2">
      <c r="A23" s="121" t="str">
        <f>IF(Summary!B17="","",Summary!B17)</f>
        <v>ROL</v>
      </c>
      <c r="B23" s="121" t="str">
        <f>IF(Summary!C17="","",Summary!C17)</f>
        <v>10SPH02</v>
      </c>
      <c r="C23" s="121" t="str">
        <f>IF(Summary!D17="","",Summary!D17)</f>
        <v>STU0015</v>
      </c>
      <c r="D23" s="136" t="str">
        <f>IF(Summary!E17="","",Summary!E17)</f>
        <v>Student 15</v>
      </c>
      <c r="E23" s="137"/>
      <c r="F23" s="137"/>
      <c r="G23" s="137"/>
      <c r="H23" s="137"/>
      <c r="I23" s="137"/>
      <c r="J23" s="137"/>
      <c r="K23" s="137"/>
      <c r="L23" s="137"/>
      <c r="M23" s="137"/>
      <c r="N23" s="137"/>
      <c r="O23" s="137"/>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48">
        <f t="shared" si="20"/>
        <v>27</v>
      </c>
      <c r="AW23" s="80"/>
      <c r="AX23" s="91" t="e">
        <f t="shared" si="14"/>
        <v>#N/A</v>
      </c>
      <c r="AY23" s="92" t="str">
        <f t="shared" si="21"/>
        <v/>
      </c>
      <c r="AZ23" s="90"/>
      <c r="BA23" s="175"/>
      <c r="BB23" s="64" t="e">
        <f>LOOKUP(BG23,Grading!$A$16:$A$22,Grading!$E$16:$E$22)</f>
        <v>#N/A</v>
      </c>
      <c r="BC23" s="65" t="str">
        <f>IF(BA23="none required",Grading!$A$27,Grading!$A$26)</f>
        <v xml:space="preserve">Please review the solutions thoroughly, complete any re-do questions (details below) and show these to me within the next week. Please let me know if you have any questions. </v>
      </c>
      <c r="BD23" s="61"/>
      <c r="BE23" s="138" t="str">
        <f t="shared" si="22"/>
        <v/>
      </c>
      <c r="BF23" s="120" t="str">
        <f t="shared" si="15"/>
        <v/>
      </c>
      <c r="BG23" s="120" t="str">
        <f t="shared" si="16"/>
        <v/>
      </c>
      <c r="BH23" s="121" t="str">
        <f t="shared" si="17"/>
        <v/>
      </c>
      <c r="BI23" s="77" t="str">
        <f>IF(Summary!F17="","",Summary!F17)</f>
        <v>Student 15</v>
      </c>
      <c r="BJ23" s="62"/>
      <c r="BL23" s="98"/>
      <c r="BM23" s="98"/>
      <c r="BN23" s="98"/>
      <c r="BR23" s="35"/>
      <c r="BS23" s="34" t="s">
        <v>92</v>
      </c>
      <c r="BV23" s="50">
        <f t="shared" si="23"/>
        <v>0</v>
      </c>
      <c r="BW23" s="50">
        <f t="shared" si="18"/>
        <v>0</v>
      </c>
      <c r="BX23" s="50">
        <f t="shared" si="18"/>
        <v>0</v>
      </c>
      <c r="BY23" s="50">
        <f t="shared" si="18"/>
        <v>0</v>
      </c>
      <c r="BZ23" s="50">
        <f t="shared" si="18"/>
        <v>0</v>
      </c>
      <c r="CA23" s="50">
        <f t="shared" si="18"/>
        <v>0</v>
      </c>
      <c r="CB23" s="50">
        <f t="shared" si="18"/>
        <v>0</v>
      </c>
      <c r="CC23" s="50">
        <f t="shared" si="18"/>
        <v>0</v>
      </c>
      <c r="CD23" s="50">
        <f t="shared" si="23"/>
        <v>0</v>
      </c>
      <c r="CE23" s="50">
        <f t="shared" si="18"/>
        <v>0</v>
      </c>
      <c r="CF23" s="50">
        <f t="shared" si="18"/>
        <v>0</v>
      </c>
      <c r="CG23" s="54"/>
      <c r="CH23" s="55">
        <f t="shared" si="19"/>
        <v>0</v>
      </c>
      <c r="CI23" s="55">
        <f t="shared" si="19"/>
        <v>0</v>
      </c>
      <c r="CJ23" s="55">
        <f t="shared" si="19"/>
        <v>0</v>
      </c>
      <c r="CK23" s="55">
        <f t="shared" si="19"/>
        <v>0</v>
      </c>
      <c r="CL23" s="55">
        <f t="shared" si="19"/>
        <v>0</v>
      </c>
      <c r="CM23" s="55">
        <f t="shared" si="19"/>
        <v>0</v>
      </c>
      <c r="CN23" s="55">
        <f t="shared" si="19"/>
        <v>0</v>
      </c>
      <c r="CO23" s="55">
        <f t="shared" si="19"/>
        <v>0</v>
      </c>
      <c r="CT23" s="47" t="str">
        <f t="shared" si="24"/>
        <v>•</v>
      </c>
      <c r="CU23" s="48" t="str">
        <f t="shared" si="25"/>
        <v xml:space="preserve"> </v>
      </c>
      <c r="CV23" s="48" t="str">
        <f t="shared" si="26"/>
        <v xml:space="preserve"> </v>
      </c>
      <c r="CW23" s="49" t="str">
        <f t="shared" si="27"/>
        <v xml:space="preserve"> </v>
      </c>
      <c r="CX23" s="47" t="str">
        <f t="shared" si="28"/>
        <v>•</v>
      </c>
      <c r="CY23" s="48" t="str">
        <f t="shared" si="29"/>
        <v xml:space="preserve"> </v>
      </c>
      <c r="CZ23" s="48" t="str">
        <f t="shared" si="30"/>
        <v xml:space="preserve"> </v>
      </c>
      <c r="DA23" s="49" t="str">
        <f t="shared" si="31"/>
        <v xml:space="preserve"> </v>
      </c>
      <c r="DB23" s="48" t="str">
        <f t="shared" si="32"/>
        <v>•</v>
      </c>
      <c r="DC23" s="48" t="str">
        <f t="shared" si="33"/>
        <v xml:space="preserve"> </v>
      </c>
      <c r="DD23" s="48" t="str">
        <f t="shared" si="34"/>
        <v xml:space="preserve"> </v>
      </c>
      <c r="DE23" s="49" t="str">
        <f t="shared" si="35"/>
        <v xml:space="preserve"> </v>
      </c>
      <c r="DF23" s="47" t="str">
        <f t="shared" si="36"/>
        <v>•</v>
      </c>
      <c r="DG23" s="48" t="str">
        <f t="shared" si="37"/>
        <v xml:space="preserve"> </v>
      </c>
      <c r="DH23" s="48" t="str">
        <f t="shared" si="38"/>
        <v xml:space="preserve"> </v>
      </c>
      <c r="DI23" s="49" t="str">
        <f t="shared" si="39"/>
        <v xml:space="preserve"> </v>
      </c>
      <c r="DJ23" s="47" t="str">
        <f t="shared" si="40"/>
        <v>•</v>
      </c>
      <c r="DK23" s="48" t="str">
        <f t="shared" si="41"/>
        <v xml:space="preserve"> </v>
      </c>
      <c r="DL23" s="48" t="str">
        <f t="shared" si="42"/>
        <v xml:space="preserve"> </v>
      </c>
      <c r="DM23" s="49" t="str">
        <f t="shared" si="43"/>
        <v xml:space="preserve"> </v>
      </c>
      <c r="DN23" s="48" t="str">
        <f t="shared" si="44"/>
        <v>•</v>
      </c>
      <c r="DO23" s="48" t="str">
        <f t="shared" si="45"/>
        <v xml:space="preserve"> </v>
      </c>
      <c r="DP23" s="48" t="str">
        <f t="shared" si="46"/>
        <v xml:space="preserve"> </v>
      </c>
      <c r="DQ23" s="49" t="str">
        <f t="shared" si="47"/>
        <v xml:space="preserve"> </v>
      </c>
      <c r="DR23" s="48" t="str">
        <f t="shared" si="48"/>
        <v>•</v>
      </c>
      <c r="DS23" s="48" t="str">
        <f t="shared" si="49"/>
        <v xml:space="preserve"> </v>
      </c>
      <c r="DT23" s="48" t="str">
        <f t="shared" si="50"/>
        <v xml:space="preserve"> </v>
      </c>
      <c r="DU23" s="49" t="str">
        <f t="shared" si="51"/>
        <v xml:space="preserve"> </v>
      </c>
      <c r="DV23" s="48" t="str">
        <f t="shared" si="52"/>
        <v>•</v>
      </c>
      <c r="DW23" s="48" t="str">
        <f t="shared" si="53"/>
        <v xml:space="preserve"> </v>
      </c>
      <c r="DX23" s="48" t="str">
        <f t="shared" si="54"/>
        <v xml:space="preserve"> </v>
      </c>
      <c r="DY23" s="49" t="str">
        <f t="shared" si="55"/>
        <v xml:space="preserve"> </v>
      </c>
      <c r="DZ23" s="48" t="str">
        <f t="shared" si="56"/>
        <v>•</v>
      </c>
      <c r="EA23" s="48" t="str">
        <f t="shared" si="57"/>
        <v xml:space="preserve"> </v>
      </c>
      <c r="EB23" s="48" t="str">
        <f t="shared" si="58"/>
        <v xml:space="preserve"> </v>
      </c>
      <c r="EC23" s="49" t="str">
        <f t="shared" si="59"/>
        <v xml:space="preserve"> </v>
      </c>
      <c r="ED23" s="48" t="str">
        <f t="shared" si="60"/>
        <v>•</v>
      </c>
      <c r="EE23" s="48" t="str">
        <f t="shared" si="61"/>
        <v xml:space="preserve"> </v>
      </c>
      <c r="EF23" s="48" t="str">
        <f t="shared" si="62"/>
        <v xml:space="preserve"> </v>
      </c>
      <c r="EG23" s="49" t="str">
        <f t="shared" si="63"/>
        <v xml:space="preserve"> </v>
      </c>
      <c r="EH23" s="48" t="str">
        <f t="shared" si="64"/>
        <v>•</v>
      </c>
      <c r="EI23" s="48" t="str">
        <f t="shared" si="65"/>
        <v xml:space="preserve"> </v>
      </c>
      <c r="EJ23" s="48" t="str">
        <f t="shared" si="66"/>
        <v xml:space="preserve"> </v>
      </c>
      <c r="EK23" s="49" t="str">
        <f t="shared" si="67"/>
        <v xml:space="preserve"> </v>
      </c>
      <c r="EL23" s="48"/>
      <c r="EM23" s="48"/>
    </row>
    <row r="24" spans="1:143" ht="12.75" customHeight="1" x14ac:dyDescent="0.2">
      <c r="A24" s="121" t="str">
        <f>IF(Summary!B18="","",Summary!B18)</f>
        <v>ROL</v>
      </c>
      <c r="B24" s="121" t="str">
        <f>IF(Summary!C18="","",Summary!C18)</f>
        <v>10SPH02</v>
      </c>
      <c r="C24" s="121" t="str">
        <f>IF(Summary!D18="","",Summary!D18)</f>
        <v>STU0016</v>
      </c>
      <c r="D24" s="136" t="str">
        <f>IF(Summary!E18="","",Summary!E18)</f>
        <v>Student 16</v>
      </c>
      <c r="E24" s="137"/>
      <c r="F24" s="137"/>
      <c r="G24" s="137"/>
      <c r="H24" s="137"/>
      <c r="I24" s="137"/>
      <c r="J24" s="137"/>
      <c r="K24" s="137"/>
      <c r="L24" s="137"/>
      <c r="M24" s="137"/>
      <c r="N24" s="137"/>
      <c r="O24" s="137"/>
      <c r="P24" s="137"/>
      <c r="Q24" s="137"/>
      <c r="R24" s="137"/>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c r="AU24" s="137"/>
      <c r="AV24" s="48">
        <f t="shared" si="20"/>
        <v>27</v>
      </c>
      <c r="AW24" s="80"/>
      <c r="AX24" s="91" t="e">
        <f t="shared" si="14"/>
        <v>#N/A</v>
      </c>
      <c r="AY24" s="92" t="str">
        <f t="shared" si="21"/>
        <v/>
      </c>
      <c r="AZ24" s="90"/>
      <c r="BA24" s="175"/>
      <c r="BB24" s="64" t="e">
        <f>LOOKUP(BG24,Grading!$A$16:$A$22,Grading!$E$16:$E$22)</f>
        <v>#N/A</v>
      </c>
      <c r="BC24" s="65" t="str">
        <f>IF(BA24="none required",Grading!$A$27,Grading!$A$26)</f>
        <v xml:space="preserve">Please review the solutions thoroughly, complete any re-do questions (details below) and show these to me within the next week. Please let me know if you have any questions. </v>
      </c>
      <c r="BD24" s="61"/>
      <c r="BE24" s="138" t="str">
        <f t="shared" si="22"/>
        <v/>
      </c>
      <c r="BF24" s="120" t="str">
        <f t="shared" si="15"/>
        <v/>
      </c>
      <c r="BG24" s="120" t="str">
        <f t="shared" si="16"/>
        <v/>
      </c>
      <c r="BH24" s="121" t="str">
        <f t="shared" si="17"/>
        <v/>
      </c>
      <c r="BI24" s="77" t="str">
        <f>IF(Summary!F18="","",Summary!F18)</f>
        <v>Student 16</v>
      </c>
      <c r="BJ24" s="62"/>
      <c r="BL24" s="98"/>
      <c r="BM24" s="98"/>
      <c r="BN24" s="98"/>
      <c r="BR24" s="35"/>
      <c r="BS24" s="34" t="s">
        <v>92</v>
      </c>
      <c r="BV24" s="50">
        <f t="shared" si="23"/>
        <v>0</v>
      </c>
      <c r="BW24" s="50">
        <f t="shared" si="18"/>
        <v>0</v>
      </c>
      <c r="BX24" s="50">
        <f t="shared" si="18"/>
        <v>0</v>
      </c>
      <c r="BY24" s="50">
        <f t="shared" si="18"/>
        <v>0</v>
      </c>
      <c r="BZ24" s="50">
        <f t="shared" si="18"/>
        <v>0</v>
      </c>
      <c r="CA24" s="50">
        <f t="shared" si="18"/>
        <v>0</v>
      </c>
      <c r="CB24" s="50">
        <f t="shared" si="18"/>
        <v>0</v>
      </c>
      <c r="CC24" s="50">
        <f t="shared" si="18"/>
        <v>0</v>
      </c>
      <c r="CD24" s="50">
        <f t="shared" si="23"/>
        <v>0</v>
      </c>
      <c r="CE24" s="50">
        <f t="shared" si="18"/>
        <v>0</v>
      </c>
      <c r="CF24" s="50">
        <f t="shared" si="18"/>
        <v>0</v>
      </c>
      <c r="CG24" s="54"/>
      <c r="CH24" s="55">
        <f t="shared" si="19"/>
        <v>0</v>
      </c>
      <c r="CI24" s="55">
        <f t="shared" si="19"/>
        <v>0</v>
      </c>
      <c r="CJ24" s="55">
        <f t="shared" si="19"/>
        <v>0</v>
      </c>
      <c r="CK24" s="55">
        <f t="shared" si="19"/>
        <v>0</v>
      </c>
      <c r="CL24" s="55">
        <f t="shared" si="19"/>
        <v>0</v>
      </c>
      <c r="CM24" s="55">
        <f t="shared" si="19"/>
        <v>0</v>
      </c>
      <c r="CN24" s="55">
        <f t="shared" si="19"/>
        <v>0</v>
      </c>
      <c r="CO24" s="55">
        <f t="shared" si="19"/>
        <v>0</v>
      </c>
      <c r="CT24" s="47" t="str">
        <f t="shared" si="24"/>
        <v>•</v>
      </c>
      <c r="CU24" s="48" t="str">
        <f t="shared" si="25"/>
        <v xml:space="preserve"> </v>
      </c>
      <c r="CV24" s="48" t="str">
        <f t="shared" si="26"/>
        <v xml:space="preserve"> </v>
      </c>
      <c r="CW24" s="49" t="str">
        <f t="shared" si="27"/>
        <v xml:space="preserve"> </v>
      </c>
      <c r="CX24" s="47" t="str">
        <f t="shared" si="28"/>
        <v>•</v>
      </c>
      <c r="CY24" s="48" t="str">
        <f t="shared" si="29"/>
        <v xml:space="preserve"> </v>
      </c>
      <c r="CZ24" s="48" t="str">
        <f t="shared" si="30"/>
        <v xml:space="preserve"> </v>
      </c>
      <c r="DA24" s="49" t="str">
        <f t="shared" si="31"/>
        <v xml:space="preserve"> </v>
      </c>
      <c r="DB24" s="48" t="str">
        <f t="shared" si="32"/>
        <v>•</v>
      </c>
      <c r="DC24" s="48" t="str">
        <f t="shared" si="33"/>
        <v xml:space="preserve"> </v>
      </c>
      <c r="DD24" s="48" t="str">
        <f t="shared" si="34"/>
        <v xml:space="preserve"> </v>
      </c>
      <c r="DE24" s="49" t="str">
        <f t="shared" si="35"/>
        <v xml:space="preserve"> </v>
      </c>
      <c r="DF24" s="47" t="str">
        <f t="shared" si="36"/>
        <v>•</v>
      </c>
      <c r="DG24" s="48" t="str">
        <f t="shared" si="37"/>
        <v xml:space="preserve"> </v>
      </c>
      <c r="DH24" s="48" t="str">
        <f t="shared" si="38"/>
        <v xml:space="preserve"> </v>
      </c>
      <c r="DI24" s="49" t="str">
        <f t="shared" si="39"/>
        <v xml:space="preserve"> </v>
      </c>
      <c r="DJ24" s="47" t="str">
        <f t="shared" si="40"/>
        <v>•</v>
      </c>
      <c r="DK24" s="48" t="str">
        <f t="shared" si="41"/>
        <v xml:space="preserve"> </v>
      </c>
      <c r="DL24" s="48" t="str">
        <f t="shared" si="42"/>
        <v xml:space="preserve"> </v>
      </c>
      <c r="DM24" s="49" t="str">
        <f t="shared" si="43"/>
        <v xml:space="preserve"> </v>
      </c>
      <c r="DN24" s="48" t="str">
        <f t="shared" si="44"/>
        <v>•</v>
      </c>
      <c r="DO24" s="48" t="str">
        <f t="shared" si="45"/>
        <v xml:space="preserve"> </v>
      </c>
      <c r="DP24" s="48" t="str">
        <f t="shared" si="46"/>
        <v xml:space="preserve"> </v>
      </c>
      <c r="DQ24" s="49" t="str">
        <f t="shared" si="47"/>
        <v xml:space="preserve"> </v>
      </c>
      <c r="DR24" s="48" t="str">
        <f t="shared" si="48"/>
        <v>•</v>
      </c>
      <c r="DS24" s="48" t="str">
        <f t="shared" si="49"/>
        <v xml:space="preserve"> </v>
      </c>
      <c r="DT24" s="48" t="str">
        <f t="shared" si="50"/>
        <v xml:space="preserve"> </v>
      </c>
      <c r="DU24" s="49" t="str">
        <f t="shared" si="51"/>
        <v xml:space="preserve"> </v>
      </c>
      <c r="DV24" s="48" t="str">
        <f t="shared" si="52"/>
        <v>•</v>
      </c>
      <c r="DW24" s="48" t="str">
        <f t="shared" si="53"/>
        <v xml:space="preserve"> </v>
      </c>
      <c r="DX24" s="48" t="str">
        <f t="shared" si="54"/>
        <v xml:space="preserve"> </v>
      </c>
      <c r="DY24" s="49" t="str">
        <f t="shared" si="55"/>
        <v xml:space="preserve"> </v>
      </c>
      <c r="DZ24" s="48" t="str">
        <f t="shared" si="56"/>
        <v>•</v>
      </c>
      <c r="EA24" s="48" t="str">
        <f t="shared" si="57"/>
        <v xml:space="preserve"> </v>
      </c>
      <c r="EB24" s="48" t="str">
        <f t="shared" si="58"/>
        <v xml:space="preserve"> </v>
      </c>
      <c r="EC24" s="49" t="str">
        <f t="shared" si="59"/>
        <v xml:space="preserve"> </v>
      </c>
      <c r="ED24" s="48" t="str">
        <f t="shared" si="60"/>
        <v>•</v>
      </c>
      <c r="EE24" s="48" t="str">
        <f t="shared" si="61"/>
        <v xml:space="preserve"> </v>
      </c>
      <c r="EF24" s="48" t="str">
        <f t="shared" si="62"/>
        <v xml:space="preserve"> </v>
      </c>
      <c r="EG24" s="49" t="str">
        <f t="shared" si="63"/>
        <v xml:space="preserve"> </v>
      </c>
      <c r="EH24" s="48" t="str">
        <f t="shared" si="64"/>
        <v>•</v>
      </c>
      <c r="EI24" s="48" t="str">
        <f t="shared" si="65"/>
        <v xml:space="preserve"> </v>
      </c>
      <c r="EJ24" s="48" t="str">
        <f t="shared" si="66"/>
        <v xml:space="preserve"> </v>
      </c>
      <c r="EK24" s="49" t="str">
        <f t="shared" si="67"/>
        <v xml:space="preserve"> </v>
      </c>
      <c r="EL24" s="48"/>
      <c r="EM24" s="48"/>
    </row>
    <row r="25" spans="1:143" ht="12.75" customHeight="1" x14ac:dyDescent="0.2">
      <c r="A25" s="121" t="str">
        <f>IF(Summary!B19="","",Summary!B19)</f>
        <v>ROL</v>
      </c>
      <c r="B25" s="121" t="str">
        <f>IF(Summary!C19="","",Summary!C19)</f>
        <v>10SPH02</v>
      </c>
      <c r="C25" s="121" t="str">
        <f>IF(Summary!D19="","",Summary!D19)</f>
        <v>STU0017</v>
      </c>
      <c r="D25" s="136" t="str">
        <f>IF(Summary!E19="","",Summary!E19)</f>
        <v>Student 17</v>
      </c>
      <c r="E25" s="137"/>
      <c r="F25" s="137"/>
      <c r="G25" s="137"/>
      <c r="H25" s="137"/>
      <c r="I25" s="137"/>
      <c r="J25" s="137"/>
      <c r="K25" s="137"/>
      <c r="L25" s="137"/>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48">
        <f t="shared" si="20"/>
        <v>27</v>
      </c>
      <c r="AW25" s="80"/>
      <c r="AX25" s="91" t="e">
        <f t="shared" si="14"/>
        <v>#N/A</v>
      </c>
      <c r="AY25" s="92" t="str">
        <f t="shared" si="21"/>
        <v/>
      </c>
      <c r="AZ25" s="90"/>
      <c r="BA25" s="175"/>
      <c r="BB25" s="64" t="e">
        <f>LOOKUP(BG25,Grading!$A$16:$A$22,Grading!$E$16:$E$22)</f>
        <v>#N/A</v>
      </c>
      <c r="BC25" s="65" t="str">
        <f>IF(BA25="none required",Grading!$A$27,Grading!$A$26)</f>
        <v xml:space="preserve">Please review the solutions thoroughly, complete any re-do questions (details below) and show these to me within the next week. Please let me know if you have any questions. </v>
      </c>
      <c r="BD25" s="61"/>
      <c r="BE25" s="138" t="str">
        <f t="shared" si="22"/>
        <v/>
      </c>
      <c r="BF25" s="120" t="str">
        <f t="shared" si="15"/>
        <v/>
      </c>
      <c r="BG25" s="120" t="str">
        <f t="shared" si="16"/>
        <v/>
      </c>
      <c r="BH25" s="121" t="str">
        <f t="shared" si="17"/>
        <v/>
      </c>
      <c r="BI25" s="77" t="str">
        <f>IF(Summary!F19="","",Summary!F19)</f>
        <v>Student 17</v>
      </c>
      <c r="BJ25" s="62"/>
      <c r="BL25" s="98"/>
      <c r="BM25" s="98"/>
      <c r="BN25" s="98"/>
      <c r="BR25" s="35"/>
      <c r="BS25" s="34" t="s">
        <v>92</v>
      </c>
      <c r="BV25" s="50">
        <f t="shared" si="23"/>
        <v>0</v>
      </c>
      <c r="BW25" s="50">
        <f t="shared" si="23"/>
        <v>0</v>
      </c>
      <c r="BX25" s="50">
        <f t="shared" si="23"/>
        <v>0</v>
      </c>
      <c r="BY25" s="50">
        <f t="shared" si="23"/>
        <v>0</v>
      </c>
      <c r="BZ25" s="50">
        <f t="shared" si="23"/>
        <v>0</v>
      </c>
      <c r="CA25" s="50">
        <f t="shared" si="23"/>
        <v>0</v>
      </c>
      <c r="CB25" s="50">
        <f t="shared" si="23"/>
        <v>0</v>
      </c>
      <c r="CC25" s="50">
        <f t="shared" si="23"/>
        <v>0</v>
      </c>
      <c r="CD25" s="50">
        <f t="shared" si="23"/>
        <v>0</v>
      </c>
      <c r="CE25" s="50">
        <f t="shared" si="23"/>
        <v>0</v>
      </c>
      <c r="CF25" s="50">
        <f t="shared" si="23"/>
        <v>0</v>
      </c>
      <c r="CG25" s="54"/>
      <c r="CH25" s="55">
        <f t="shared" si="19"/>
        <v>0</v>
      </c>
      <c r="CI25" s="55">
        <f t="shared" si="19"/>
        <v>0</v>
      </c>
      <c r="CJ25" s="55">
        <f t="shared" si="19"/>
        <v>0</v>
      </c>
      <c r="CK25" s="55">
        <f t="shared" si="19"/>
        <v>0</v>
      </c>
      <c r="CL25" s="55">
        <f t="shared" si="19"/>
        <v>0</v>
      </c>
      <c r="CM25" s="55">
        <f t="shared" si="19"/>
        <v>0</v>
      </c>
      <c r="CN25" s="55">
        <f t="shared" si="19"/>
        <v>0</v>
      </c>
      <c r="CO25" s="55">
        <f t="shared" si="19"/>
        <v>0</v>
      </c>
      <c r="CT25" s="47" t="str">
        <f t="shared" si="24"/>
        <v>•</v>
      </c>
      <c r="CU25" s="48" t="str">
        <f t="shared" si="25"/>
        <v xml:space="preserve"> </v>
      </c>
      <c r="CV25" s="48" t="str">
        <f t="shared" si="26"/>
        <v xml:space="preserve"> </v>
      </c>
      <c r="CW25" s="49" t="str">
        <f t="shared" si="27"/>
        <v xml:space="preserve"> </v>
      </c>
      <c r="CX25" s="47" t="str">
        <f t="shared" si="28"/>
        <v>•</v>
      </c>
      <c r="CY25" s="48" t="str">
        <f t="shared" si="29"/>
        <v xml:space="preserve"> </v>
      </c>
      <c r="CZ25" s="48" t="str">
        <f t="shared" si="30"/>
        <v xml:space="preserve"> </v>
      </c>
      <c r="DA25" s="49" t="str">
        <f t="shared" si="31"/>
        <v xml:space="preserve"> </v>
      </c>
      <c r="DB25" s="48" t="str">
        <f t="shared" si="32"/>
        <v>•</v>
      </c>
      <c r="DC25" s="48" t="str">
        <f t="shared" si="33"/>
        <v xml:space="preserve"> </v>
      </c>
      <c r="DD25" s="48" t="str">
        <f t="shared" si="34"/>
        <v xml:space="preserve"> </v>
      </c>
      <c r="DE25" s="49" t="str">
        <f t="shared" si="35"/>
        <v xml:space="preserve"> </v>
      </c>
      <c r="DF25" s="47" t="str">
        <f t="shared" si="36"/>
        <v>•</v>
      </c>
      <c r="DG25" s="48" t="str">
        <f t="shared" si="37"/>
        <v xml:space="preserve"> </v>
      </c>
      <c r="DH25" s="48" t="str">
        <f t="shared" si="38"/>
        <v xml:space="preserve"> </v>
      </c>
      <c r="DI25" s="49" t="str">
        <f t="shared" si="39"/>
        <v xml:space="preserve"> </v>
      </c>
      <c r="DJ25" s="47" t="str">
        <f t="shared" si="40"/>
        <v>•</v>
      </c>
      <c r="DK25" s="48" t="str">
        <f t="shared" si="41"/>
        <v xml:space="preserve"> </v>
      </c>
      <c r="DL25" s="48" t="str">
        <f t="shared" si="42"/>
        <v xml:space="preserve"> </v>
      </c>
      <c r="DM25" s="49" t="str">
        <f t="shared" si="43"/>
        <v xml:space="preserve"> </v>
      </c>
      <c r="DN25" s="48" t="str">
        <f t="shared" si="44"/>
        <v>•</v>
      </c>
      <c r="DO25" s="48" t="str">
        <f t="shared" si="45"/>
        <v xml:space="preserve"> </v>
      </c>
      <c r="DP25" s="48" t="str">
        <f t="shared" si="46"/>
        <v xml:space="preserve"> </v>
      </c>
      <c r="DQ25" s="49" t="str">
        <f t="shared" si="47"/>
        <v xml:space="preserve"> </v>
      </c>
      <c r="DR25" s="48" t="str">
        <f t="shared" si="48"/>
        <v>•</v>
      </c>
      <c r="DS25" s="48" t="str">
        <f t="shared" si="49"/>
        <v xml:space="preserve"> </v>
      </c>
      <c r="DT25" s="48" t="str">
        <f t="shared" si="50"/>
        <v xml:space="preserve"> </v>
      </c>
      <c r="DU25" s="49" t="str">
        <f t="shared" si="51"/>
        <v xml:space="preserve"> </v>
      </c>
      <c r="DV25" s="48" t="str">
        <f t="shared" si="52"/>
        <v>•</v>
      </c>
      <c r="DW25" s="48" t="str">
        <f t="shared" si="53"/>
        <v xml:space="preserve"> </v>
      </c>
      <c r="DX25" s="48" t="str">
        <f t="shared" si="54"/>
        <v xml:space="preserve"> </v>
      </c>
      <c r="DY25" s="49" t="str">
        <f t="shared" si="55"/>
        <v xml:space="preserve"> </v>
      </c>
      <c r="DZ25" s="48" t="str">
        <f t="shared" si="56"/>
        <v>•</v>
      </c>
      <c r="EA25" s="48" t="str">
        <f t="shared" si="57"/>
        <v xml:space="preserve"> </v>
      </c>
      <c r="EB25" s="48" t="str">
        <f t="shared" si="58"/>
        <v xml:space="preserve"> </v>
      </c>
      <c r="EC25" s="49" t="str">
        <f t="shared" si="59"/>
        <v xml:space="preserve"> </v>
      </c>
      <c r="ED25" s="48" t="str">
        <f t="shared" si="60"/>
        <v>•</v>
      </c>
      <c r="EE25" s="48" t="str">
        <f t="shared" si="61"/>
        <v xml:space="preserve"> </v>
      </c>
      <c r="EF25" s="48" t="str">
        <f t="shared" si="62"/>
        <v xml:space="preserve"> </v>
      </c>
      <c r="EG25" s="49" t="str">
        <f t="shared" si="63"/>
        <v xml:space="preserve"> </v>
      </c>
      <c r="EH25" s="48" t="str">
        <f t="shared" si="64"/>
        <v>•</v>
      </c>
      <c r="EI25" s="48" t="str">
        <f t="shared" si="65"/>
        <v xml:space="preserve"> </v>
      </c>
      <c r="EJ25" s="48" t="str">
        <f t="shared" si="66"/>
        <v xml:space="preserve"> </v>
      </c>
      <c r="EK25" s="49" t="str">
        <f t="shared" si="67"/>
        <v xml:space="preserve"> </v>
      </c>
      <c r="EL25" s="48"/>
      <c r="EM25" s="48"/>
    </row>
    <row r="26" spans="1:143" ht="12.75" customHeight="1" x14ac:dyDescent="0.2">
      <c r="A26" s="121" t="str">
        <f>IF(Summary!B20="","",Summary!B20)</f>
        <v>ROL</v>
      </c>
      <c r="B26" s="121" t="str">
        <f>IF(Summary!C20="","",Summary!C20)</f>
        <v>10SPH02</v>
      </c>
      <c r="C26" s="121" t="str">
        <f>IF(Summary!D20="","",Summary!D20)</f>
        <v>STU0018</v>
      </c>
      <c r="D26" s="136" t="str">
        <f>IF(Summary!E20="","",Summary!E20)</f>
        <v>Student 18</v>
      </c>
      <c r="E26" s="137"/>
      <c r="F26" s="137"/>
      <c r="G26" s="137"/>
      <c r="H26" s="137"/>
      <c r="I26" s="137"/>
      <c r="J26" s="137"/>
      <c r="K26" s="137"/>
      <c r="L26" s="137"/>
      <c r="M26" s="137"/>
      <c r="N26" s="137"/>
      <c r="O26" s="137"/>
      <c r="P26" s="137"/>
      <c r="Q26" s="137"/>
      <c r="R26" s="137"/>
      <c r="S26" s="137"/>
      <c r="T26" s="137"/>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c r="AR26" s="137"/>
      <c r="AS26" s="137"/>
      <c r="AT26" s="137"/>
      <c r="AU26" s="137"/>
      <c r="AV26" s="48">
        <f t="shared" si="20"/>
        <v>27</v>
      </c>
      <c r="AW26" s="80"/>
      <c r="AX26" s="91" t="e">
        <f t="shared" si="14"/>
        <v>#N/A</v>
      </c>
      <c r="AY26" s="92" t="str">
        <f t="shared" si="21"/>
        <v/>
      </c>
      <c r="AZ26" s="90"/>
      <c r="BA26" s="175"/>
      <c r="BB26" s="64" t="e">
        <f>LOOKUP(BG26,Grading!$A$16:$A$22,Grading!$E$16:$E$22)</f>
        <v>#N/A</v>
      </c>
      <c r="BC26" s="65" t="str">
        <f>IF(BA26="none required",Grading!$A$27,Grading!$A$26)</f>
        <v xml:space="preserve">Please review the solutions thoroughly, complete any re-do questions (details below) and show these to me within the next week. Please let me know if you have any questions. </v>
      </c>
      <c r="BD26" s="61"/>
      <c r="BE26" s="138" t="str">
        <f t="shared" si="22"/>
        <v/>
      </c>
      <c r="BF26" s="120" t="str">
        <f t="shared" si="15"/>
        <v/>
      </c>
      <c r="BG26" s="120" t="str">
        <f t="shared" si="16"/>
        <v/>
      </c>
      <c r="BH26" s="121" t="str">
        <f t="shared" si="17"/>
        <v/>
      </c>
      <c r="BI26" s="77" t="str">
        <f>IF(Summary!F20="","",Summary!F20)</f>
        <v>Student 18</v>
      </c>
      <c r="BJ26" s="62"/>
      <c r="BL26" s="98"/>
      <c r="BM26" s="98"/>
      <c r="BN26" s="98"/>
      <c r="BR26" s="35"/>
      <c r="BS26" s="34" t="s">
        <v>92</v>
      </c>
      <c r="BV26" s="50">
        <f t="shared" si="23"/>
        <v>0</v>
      </c>
      <c r="BW26" s="50">
        <f t="shared" si="23"/>
        <v>0</v>
      </c>
      <c r="BX26" s="50">
        <f t="shared" si="23"/>
        <v>0</v>
      </c>
      <c r="BY26" s="50">
        <f t="shared" si="23"/>
        <v>0</v>
      </c>
      <c r="BZ26" s="50">
        <f t="shared" si="23"/>
        <v>0</v>
      </c>
      <c r="CA26" s="50">
        <f t="shared" si="23"/>
        <v>0</v>
      </c>
      <c r="CB26" s="50">
        <f t="shared" si="23"/>
        <v>0</v>
      </c>
      <c r="CC26" s="50">
        <f t="shared" si="23"/>
        <v>0</v>
      </c>
      <c r="CD26" s="50">
        <f t="shared" si="23"/>
        <v>0</v>
      </c>
      <c r="CE26" s="50">
        <f t="shared" si="23"/>
        <v>0</v>
      </c>
      <c r="CF26" s="50">
        <f t="shared" si="23"/>
        <v>0</v>
      </c>
      <c r="CG26" s="54"/>
      <c r="CH26" s="55">
        <f t="shared" si="19"/>
        <v>0</v>
      </c>
      <c r="CI26" s="55">
        <f t="shared" si="19"/>
        <v>0</v>
      </c>
      <c r="CJ26" s="55">
        <f t="shared" si="19"/>
        <v>0</v>
      </c>
      <c r="CK26" s="55">
        <f t="shared" si="19"/>
        <v>0</v>
      </c>
      <c r="CL26" s="55">
        <f t="shared" si="19"/>
        <v>0</v>
      </c>
      <c r="CM26" s="55">
        <f t="shared" si="19"/>
        <v>0</v>
      </c>
      <c r="CN26" s="55">
        <f t="shared" si="19"/>
        <v>0</v>
      </c>
      <c r="CO26" s="55">
        <f t="shared" si="19"/>
        <v>0</v>
      </c>
      <c r="CT26" s="47" t="str">
        <f t="shared" si="24"/>
        <v>•</v>
      </c>
      <c r="CU26" s="48" t="str">
        <f t="shared" si="25"/>
        <v xml:space="preserve"> </v>
      </c>
      <c r="CV26" s="48" t="str">
        <f t="shared" si="26"/>
        <v xml:space="preserve"> </v>
      </c>
      <c r="CW26" s="49" t="str">
        <f t="shared" si="27"/>
        <v xml:space="preserve"> </v>
      </c>
      <c r="CX26" s="47" t="str">
        <f t="shared" si="28"/>
        <v>•</v>
      </c>
      <c r="CY26" s="48" t="str">
        <f t="shared" si="29"/>
        <v xml:space="preserve"> </v>
      </c>
      <c r="CZ26" s="48" t="str">
        <f t="shared" si="30"/>
        <v xml:space="preserve"> </v>
      </c>
      <c r="DA26" s="49" t="str">
        <f t="shared" si="31"/>
        <v xml:space="preserve"> </v>
      </c>
      <c r="DB26" s="48" t="str">
        <f t="shared" si="32"/>
        <v>•</v>
      </c>
      <c r="DC26" s="48" t="str">
        <f t="shared" si="33"/>
        <v xml:space="preserve"> </v>
      </c>
      <c r="DD26" s="48" t="str">
        <f t="shared" si="34"/>
        <v xml:space="preserve"> </v>
      </c>
      <c r="DE26" s="49" t="str">
        <f t="shared" si="35"/>
        <v xml:space="preserve"> </v>
      </c>
      <c r="DF26" s="47" t="str">
        <f t="shared" si="36"/>
        <v>•</v>
      </c>
      <c r="DG26" s="48" t="str">
        <f t="shared" si="37"/>
        <v xml:space="preserve"> </v>
      </c>
      <c r="DH26" s="48" t="str">
        <f t="shared" si="38"/>
        <v xml:space="preserve"> </v>
      </c>
      <c r="DI26" s="49" t="str">
        <f t="shared" si="39"/>
        <v xml:space="preserve"> </v>
      </c>
      <c r="DJ26" s="47" t="str">
        <f t="shared" si="40"/>
        <v>•</v>
      </c>
      <c r="DK26" s="48" t="str">
        <f t="shared" si="41"/>
        <v xml:space="preserve"> </v>
      </c>
      <c r="DL26" s="48" t="str">
        <f t="shared" si="42"/>
        <v xml:space="preserve"> </v>
      </c>
      <c r="DM26" s="49" t="str">
        <f t="shared" si="43"/>
        <v xml:space="preserve"> </v>
      </c>
      <c r="DN26" s="48" t="str">
        <f t="shared" si="44"/>
        <v>•</v>
      </c>
      <c r="DO26" s="48" t="str">
        <f t="shared" si="45"/>
        <v xml:space="preserve"> </v>
      </c>
      <c r="DP26" s="48" t="str">
        <f t="shared" si="46"/>
        <v xml:space="preserve"> </v>
      </c>
      <c r="DQ26" s="49" t="str">
        <f t="shared" si="47"/>
        <v xml:space="preserve"> </v>
      </c>
      <c r="DR26" s="48" t="str">
        <f t="shared" si="48"/>
        <v>•</v>
      </c>
      <c r="DS26" s="48" t="str">
        <f t="shared" si="49"/>
        <v xml:space="preserve"> </v>
      </c>
      <c r="DT26" s="48" t="str">
        <f t="shared" si="50"/>
        <v xml:space="preserve"> </v>
      </c>
      <c r="DU26" s="49" t="str">
        <f t="shared" si="51"/>
        <v xml:space="preserve"> </v>
      </c>
      <c r="DV26" s="48" t="str">
        <f t="shared" si="52"/>
        <v>•</v>
      </c>
      <c r="DW26" s="48" t="str">
        <f t="shared" si="53"/>
        <v xml:space="preserve"> </v>
      </c>
      <c r="DX26" s="48" t="str">
        <f t="shared" si="54"/>
        <v xml:space="preserve"> </v>
      </c>
      <c r="DY26" s="49" t="str">
        <f t="shared" si="55"/>
        <v xml:space="preserve"> </v>
      </c>
      <c r="DZ26" s="48" t="str">
        <f t="shared" si="56"/>
        <v>•</v>
      </c>
      <c r="EA26" s="48" t="str">
        <f t="shared" si="57"/>
        <v xml:space="preserve"> </v>
      </c>
      <c r="EB26" s="48" t="str">
        <f t="shared" si="58"/>
        <v xml:space="preserve"> </v>
      </c>
      <c r="EC26" s="49" t="str">
        <f t="shared" si="59"/>
        <v xml:space="preserve"> </v>
      </c>
      <c r="ED26" s="48" t="str">
        <f t="shared" si="60"/>
        <v>•</v>
      </c>
      <c r="EE26" s="48" t="str">
        <f t="shared" si="61"/>
        <v xml:space="preserve"> </v>
      </c>
      <c r="EF26" s="48" t="str">
        <f t="shared" si="62"/>
        <v xml:space="preserve"> </v>
      </c>
      <c r="EG26" s="49" t="str">
        <f t="shared" si="63"/>
        <v xml:space="preserve"> </v>
      </c>
      <c r="EH26" s="48" t="str">
        <f t="shared" si="64"/>
        <v>•</v>
      </c>
      <c r="EI26" s="48" t="str">
        <f t="shared" si="65"/>
        <v xml:space="preserve"> </v>
      </c>
      <c r="EJ26" s="48" t="str">
        <f t="shared" si="66"/>
        <v xml:space="preserve"> </v>
      </c>
      <c r="EK26" s="49" t="str">
        <f t="shared" si="67"/>
        <v xml:space="preserve"> </v>
      </c>
      <c r="EL26" s="48"/>
      <c r="EM26" s="48"/>
    </row>
    <row r="27" spans="1:143" ht="12.75" customHeight="1" x14ac:dyDescent="0.2">
      <c r="A27" s="121" t="str">
        <f>IF(Summary!B21="","",Summary!B21)</f>
        <v>ROL</v>
      </c>
      <c r="B27" s="121" t="str">
        <f>IF(Summary!C21="","",Summary!C21)</f>
        <v>10SPH02</v>
      </c>
      <c r="C27" s="121" t="str">
        <f>IF(Summary!D21="","",Summary!D21)</f>
        <v>STU0019</v>
      </c>
      <c r="D27" s="136" t="str">
        <f>IF(Summary!E21="","",Summary!E21)</f>
        <v>Student 19</v>
      </c>
      <c r="E27" s="137"/>
      <c r="F27" s="137"/>
      <c r="G27" s="137"/>
      <c r="H27" s="137"/>
      <c r="I27" s="137"/>
      <c r="J27" s="137"/>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c r="AU27" s="137"/>
      <c r="AV27" s="48">
        <f t="shared" si="20"/>
        <v>27</v>
      </c>
      <c r="AW27" s="80"/>
      <c r="AX27" s="91" t="e">
        <f t="shared" si="14"/>
        <v>#N/A</v>
      </c>
      <c r="AY27" s="92" t="str">
        <f t="shared" si="21"/>
        <v/>
      </c>
      <c r="AZ27" s="90"/>
      <c r="BA27" s="175"/>
      <c r="BB27" s="64" t="e">
        <f>LOOKUP(BG27,Grading!$A$16:$A$22,Grading!$E$16:$E$22)</f>
        <v>#N/A</v>
      </c>
      <c r="BC27" s="65" t="str">
        <f>IF(BA27="none required",Grading!$A$27,Grading!$A$26)</f>
        <v xml:space="preserve">Please review the solutions thoroughly, complete any re-do questions (details below) and show these to me within the next week. Please let me know if you have any questions. </v>
      </c>
      <c r="BD27" s="61"/>
      <c r="BE27" s="138" t="str">
        <f t="shared" si="22"/>
        <v/>
      </c>
      <c r="BF27" s="120" t="str">
        <f t="shared" si="15"/>
        <v/>
      </c>
      <c r="BG27" s="120" t="str">
        <f t="shared" si="16"/>
        <v/>
      </c>
      <c r="BH27" s="121" t="str">
        <f t="shared" si="17"/>
        <v/>
      </c>
      <c r="BI27" s="77" t="str">
        <f>IF(Summary!F21="","",Summary!F21)</f>
        <v>Student 19</v>
      </c>
      <c r="BJ27" s="62"/>
      <c r="BL27" s="98"/>
      <c r="BM27" s="98"/>
      <c r="BN27" s="98"/>
      <c r="BR27" s="35"/>
      <c r="BS27" s="34" t="s">
        <v>92</v>
      </c>
      <c r="BV27" s="50">
        <f t="shared" si="23"/>
        <v>0</v>
      </c>
      <c r="BW27" s="50">
        <f t="shared" si="23"/>
        <v>0</v>
      </c>
      <c r="BX27" s="50">
        <f t="shared" si="23"/>
        <v>0</v>
      </c>
      <c r="BY27" s="50">
        <f t="shared" si="23"/>
        <v>0</v>
      </c>
      <c r="BZ27" s="50">
        <f t="shared" si="23"/>
        <v>0</v>
      </c>
      <c r="CA27" s="50">
        <f t="shared" si="23"/>
        <v>0</v>
      </c>
      <c r="CB27" s="50">
        <f t="shared" si="23"/>
        <v>0</v>
      </c>
      <c r="CC27" s="50">
        <f t="shared" si="23"/>
        <v>0</v>
      </c>
      <c r="CD27" s="50">
        <f t="shared" si="23"/>
        <v>0</v>
      </c>
      <c r="CE27" s="50">
        <f t="shared" si="23"/>
        <v>0</v>
      </c>
      <c r="CF27" s="50">
        <f t="shared" si="23"/>
        <v>0</v>
      </c>
      <c r="CG27" s="54"/>
      <c r="CH27" s="55">
        <f t="shared" si="19"/>
        <v>0</v>
      </c>
      <c r="CI27" s="55">
        <f t="shared" si="19"/>
        <v>0</v>
      </c>
      <c r="CJ27" s="55">
        <f t="shared" si="19"/>
        <v>0</v>
      </c>
      <c r="CK27" s="55">
        <f t="shared" si="19"/>
        <v>0</v>
      </c>
      <c r="CL27" s="55">
        <f t="shared" si="19"/>
        <v>0</v>
      </c>
      <c r="CM27" s="55">
        <f t="shared" si="19"/>
        <v>0</v>
      </c>
      <c r="CN27" s="55">
        <f t="shared" si="19"/>
        <v>0</v>
      </c>
      <c r="CO27" s="55">
        <f t="shared" si="19"/>
        <v>0</v>
      </c>
      <c r="CT27" s="47" t="str">
        <f t="shared" si="24"/>
        <v>•</v>
      </c>
      <c r="CU27" s="48" t="str">
        <f t="shared" si="25"/>
        <v xml:space="preserve"> </v>
      </c>
      <c r="CV27" s="48" t="str">
        <f t="shared" si="26"/>
        <v xml:space="preserve"> </v>
      </c>
      <c r="CW27" s="49" t="str">
        <f t="shared" si="27"/>
        <v xml:space="preserve"> </v>
      </c>
      <c r="CX27" s="47" t="str">
        <f t="shared" si="28"/>
        <v>•</v>
      </c>
      <c r="CY27" s="48" t="str">
        <f t="shared" si="29"/>
        <v xml:space="preserve"> </v>
      </c>
      <c r="CZ27" s="48" t="str">
        <f t="shared" si="30"/>
        <v xml:space="preserve"> </v>
      </c>
      <c r="DA27" s="49" t="str">
        <f t="shared" si="31"/>
        <v xml:space="preserve"> </v>
      </c>
      <c r="DB27" s="48" t="str">
        <f t="shared" si="32"/>
        <v>•</v>
      </c>
      <c r="DC27" s="48" t="str">
        <f t="shared" si="33"/>
        <v xml:space="preserve"> </v>
      </c>
      <c r="DD27" s="48" t="str">
        <f t="shared" si="34"/>
        <v xml:space="preserve"> </v>
      </c>
      <c r="DE27" s="49" t="str">
        <f t="shared" si="35"/>
        <v xml:space="preserve"> </v>
      </c>
      <c r="DF27" s="47" t="str">
        <f t="shared" si="36"/>
        <v>•</v>
      </c>
      <c r="DG27" s="48" t="str">
        <f t="shared" si="37"/>
        <v xml:space="preserve"> </v>
      </c>
      <c r="DH27" s="48" t="str">
        <f t="shared" si="38"/>
        <v xml:space="preserve"> </v>
      </c>
      <c r="DI27" s="49" t="str">
        <f t="shared" si="39"/>
        <v xml:space="preserve"> </v>
      </c>
      <c r="DJ27" s="47" t="str">
        <f t="shared" si="40"/>
        <v>•</v>
      </c>
      <c r="DK27" s="48" t="str">
        <f t="shared" si="41"/>
        <v xml:space="preserve"> </v>
      </c>
      <c r="DL27" s="48" t="str">
        <f t="shared" si="42"/>
        <v xml:space="preserve"> </v>
      </c>
      <c r="DM27" s="49" t="str">
        <f t="shared" si="43"/>
        <v xml:space="preserve"> </v>
      </c>
      <c r="DN27" s="48" t="str">
        <f t="shared" si="44"/>
        <v>•</v>
      </c>
      <c r="DO27" s="48" t="str">
        <f t="shared" si="45"/>
        <v xml:space="preserve"> </v>
      </c>
      <c r="DP27" s="48" t="str">
        <f t="shared" si="46"/>
        <v xml:space="preserve"> </v>
      </c>
      <c r="DQ27" s="49" t="str">
        <f t="shared" si="47"/>
        <v xml:space="preserve"> </v>
      </c>
      <c r="DR27" s="48" t="str">
        <f t="shared" si="48"/>
        <v>•</v>
      </c>
      <c r="DS27" s="48" t="str">
        <f t="shared" si="49"/>
        <v xml:space="preserve"> </v>
      </c>
      <c r="DT27" s="48" t="str">
        <f t="shared" si="50"/>
        <v xml:space="preserve"> </v>
      </c>
      <c r="DU27" s="49" t="str">
        <f t="shared" si="51"/>
        <v xml:space="preserve"> </v>
      </c>
      <c r="DV27" s="48" t="str">
        <f t="shared" si="52"/>
        <v>•</v>
      </c>
      <c r="DW27" s="48" t="str">
        <f t="shared" si="53"/>
        <v xml:space="preserve"> </v>
      </c>
      <c r="DX27" s="48" t="str">
        <f t="shared" si="54"/>
        <v xml:space="preserve"> </v>
      </c>
      <c r="DY27" s="49" t="str">
        <f t="shared" si="55"/>
        <v xml:space="preserve"> </v>
      </c>
      <c r="DZ27" s="48" t="str">
        <f t="shared" si="56"/>
        <v>•</v>
      </c>
      <c r="EA27" s="48" t="str">
        <f t="shared" si="57"/>
        <v xml:space="preserve"> </v>
      </c>
      <c r="EB27" s="48" t="str">
        <f t="shared" si="58"/>
        <v xml:space="preserve"> </v>
      </c>
      <c r="EC27" s="49" t="str">
        <f t="shared" si="59"/>
        <v xml:space="preserve"> </v>
      </c>
      <c r="ED27" s="48" t="str">
        <f t="shared" si="60"/>
        <v>•</v>
      </c>
      <c r="EE27" s="48" t="str">
        <f t="shared" si="61"/>
        <v xml:space="preserve"> </v>
      </c>
      <c r="EF27" s="48" t="str">
        <f t="shared" si="62"/>
        <v xml:space="preserve"> </v>
      </c>
      <c r="EG27" s="49" t="str">
        <f t="shared" si="63"/>
        <v xml:space="preserve"> </v>
      </c>
      <c r="EH27" s="48" t="str">
        <f t="shared" si="64"/>
        <v>•</v>
      </c>
      <c r="EI27" s="48" t="str">
        <f t="shared" si="65"/>
        <v xml:space="preserve"> </v>
      </c>
      <c r="EJ27" s="48" t="str">
        <f t="shared" si="66"/>
        <v xml:space="preserve"> </v>
      </c>
      <c r="EK27" s="49" t="str">
        <f t="shared" si="67"/>
        <v xml:space="preserve"> </v>
      </c>
      <c r="EL27" s="48"/>
      <c r="EM27" s="48"/>
    </row>
    <row r="28" spans="1:143" ht="12.75" customHeight="1" x14ac:dyDescent="0.2">
      <c r="A28" s="121" t="str">
        <f>IF(Summary!B22="","",Summary!B22)</f>
        <v>ROL</v>
      </c>
      <c r="B28" s="121" t="str">
        <f>IF(Summary!C22="","",Summary!C22)</f>
        <v>10SPH02</v>
      </c>
      <c r="C28" s="121" t="str">
        <f>IF(Summary!D22="","",Summary!D22)</f>
        <v>STU0020</v>
      </c>
      <c r="D28" s="136" t="str">
        <f>IF(Summary!E22="","",Summary!E22)</f>
        <v>Student 20</v>
      </c>
      <c r="E28" s="137"/>
      <c r="F28" s="137"/>
      <c r="G28" s="137"/>
      <c r="H28" s="137"/>
      <c r="I28" s="137"/>
      <c r="J28" s="137"/>
      <c r="K28" s="137"/>
      <c r="L28" s="137"/>
      <c r="M28" s="137"/>
      <c r="N28" s="137"/>
      <c r="O28" s="137"/>
      <c r="P28" s="137"/>
      <c r="Q28" s="137"/>
      <c r="R28" s="137"/>
      <c r="S28" s="137"/>
      <c r="T28" s="137"/>
      <c r="U28" s="137"/>
      <c r="V28" s="137"/>
      <c r="W28" s="137"/>
      <c r="X28" s="137"/>
      <c r="Y28" s="137"/>
      <c r="Z28" s="137"/>
      <c r="AA28" s="137"/>
      <c r="AB28" s="137"/>
      <c r="AC28" s="137"/>
      <c r="AD28" s="137"/>
      <c r="AE28" s="137"/>
      <c r="AF28" s="137"/>
      <c r="AG28" s="137"/>
      <c r="AH28" s="137"/>
      <c r="AI28" s="137"/>
      <c r="AJ28" s="137"/>
      <c r="AK28" s="137"/>
      <c r="AL28" s="137"/>
      <c r="AM28" s="137"/>
      <c r="AN28" s="137"/>
      <c r="AO28" s="137"/>
      <c r="AP28" s="137"/>
      <c r="AQ28" s="137"/>
      <c r="AR28" s="137"/>
      <c r="AS28" s="137"/>
      <c r="AT28" s="137"/>
      <c r="AU28" s="137"/>
      <c r="AV28" s="48">
        <f t="shared" si="20"/>
        <v>27</v>
      </c>
      <c r="AW28" s="80"/>
      <c r="AX28" s="91" t="e">
        <f t="shared" si="14"/>
        <v>#N/A</v>
      </c>
      <c r="AY28" s="92" t="str">
        <f t="shared" si="21"/>
        <v/>
      </c>
      <c r="AZ28" s="90"/>
      <c r="BA28" s="175"/>
      <c r="BB28" s="64" t="e">
        <f>LOOKUP(BG28,Grading!$A$16:$A$22,Grading!$E$16:$E$22)</f>
        <v>#N/A</v>
      </c>
      <c r="BC28" s="65" t="str">
        <f>IF(BA28="none required",Grading!$A$27,Grading!$A$26)</f>
        <v xml:space="preserve">Please review the solutions thoroughly, complete any re-do questions (details below) and show these to me within the next week. Please let me know if you have any questions. </v>
      </c>
      <c r="BD28" s="61"/>
      <c r="BE28" s="138" t="str">
        <f t="shared" si="22"/>
        <v/>
      </c>
      <c r="BF28" s="120" t="str">
        <f t="shared" si="15"/>
        <v/>
      </c>
      <c r="BG28" s="120" t="str">
        <f t="shared" si="16"/>
        <v/>
      </c>
      <c r="BH28" s="121" t="str">
        <f t="shared" si="17"/>
        <v/>
      </c>
      <c r="BI28" s="77" t="str">
        <f>IF(Summary!F22="","",Summary!F22)</f>
        <v>Student 20</v>
      </c>
      <c r="BJ28" s="62"/>
      <c r="BL28" s="98"/>
      <c r="BM28" s="98"/>
      <c r="BN28" s="98"/>
      <c r="BR28" s="35"/>
      <c r="BS28" s="34" t="s">
        <v>92</v>
      </c>
      <c r="BV28" s="50">
        <f t="shared" si="23"/>
        <v>0</v>
      </c>
      <c r="BW28" s="50">
        <f t="shared" si="23"/>
        <v>0</v>
      </c>
      <c r="BX28" s="50">
        <f t="shared" si="23"/>
        <v>0</v>
      </c>
      <c r="BY28" s="50">
        <f t="shared" si="23"/>
        <v>0</v>
      </c>
      <c r="BZ28" s="50">
        <f t="shared" si="23"/>
        <v>0</v>
      </c>
      <c r="CA28" s="50">
        <f t="shared" si="23"/>
        <v>0</v>
      </c>
      <c r="CB28" s="50">
        <f t="shared" si="23"/>
        <v>0</v>
      </c>
      <c r="CC28" s="50">
        <f t="shared" si="23"/>
        <v>0</v>
      </c>
      <c r="CD28" s="50">
        <f t="shared" si="23"/>
        <v>0</v>
      </c>
      <c r="CE28" s="50">
        <f t="shared" si="23"/>
        <v>0</v>
      </c>
      <c r="CF28" s="50">
        <f t="shared" si="23"/>
        <v>0</v>
      </c>
      <c r="CG28" s="54"/>
      <c r="CH28" s="55">
        <f t="shared" ref="CH28:CO33" si="68">ROUND(BV28/BV$4,2)</f>
        <v>0</v>
      </c>
      <c r="CI28" s="55">
        <f t="shared" si="68"/>
        <v>0</v>
      </c>
      <c r="CJ28" s="55">
        <f t="shared" si="68"/>
        <v>0</v>
      </c>
      <c r="CK28" s="55">
        <f t="shared" si="68"/>
        <v>0</v>
      </c>
      <c r="CL28" s="55">
        <f t="shared" si="68"/>
        <v>0</v>
      </c>
      <c r="CM28" s="55">
        <f t="shared" si="68"/>
        <v>0</v>
      </c>
      <c r="CN28" s="55">
        <f t="shared" si="68"/>
        <v>0</v>
      </c>
      <c r="CO28" s="55">
        <f t="shared" si="68"/>
        <v>0</v>
      </c>
      <c r="CT28" s="47" t="str">
        <f t="shared" si="24"/>
        <v>•</v>
      </c>
      <c r="CU28" s="48" t="str">
        <f t="shared" si="25"/>
        <v xml:space="preserve"> </v>
      </c>
      <c r="CV28" s="48" t="str">
        <f t="shared" si="26"/>
        <v xml:space="preserve"> </v>
      </c>
      <c r="CW28" s="49" t="str">
        <f t="shared" si="27"/>
        <v xml:space="preserve"> </v>
      </c>
      <c r="CX28" s="47" t="str">
        <f t="shared" si="28"/>
        <v>•</v>
      </c>
      <c r="CY28" s="48" t="str">
        <f t="shared" si="29"/>
        <v xml:space="preserve"> </v>
      </c>
      <c r="CZ28" s="48" t="str">
        <f t="shared" si="30"/>
        <v xml:space="preserve"> </v>
      </c>
      <c r="DA28" s="49" t="str">
        <f t="shared" si="31"/>
        <v xml:space="preserve"> </v>
      </c>
      <c r="DB28" s="48" t="str">
        <f t="shared" si="32"/>
        <v>•</v>
      </c>
      <c r="DC28" s="48" t="str">
        <f t="shared" si="33"/>
        <v xml:space="preserve"> </v>
      </c>
      <c r="DD28" s="48" t="str">
        <f t="shared" si="34"/>
        <v xml:space="preserve"> </v>
      </c>
      <c r="DE28" s="49" t="str">
        <f t="shared" si="35"/>
        <v xml:space="preserve"> </v>
      </c>
      <c r="DF28" s="47" t="str">
        <f t="shared" si="36"/>
        <v>•</v>
      </c>
      <c r="DG28" s="48" t="str">
        <f t="shared" si="37"/>
        <v xml:space="preserve"> </v>
      </c>
      <c r="DH28" s="48" t="str">
        <f t="shared" si="38"/>
        <v xml:space="preserve"> </v>
      </c>
      <c r="DI28" s="49" t="str">
        <f t="shared" si="39"/>
        <v xml:space="preserve"> </v>
      </c>
      <c r="DJ28" s="47" t="str">
        <f t="shared" si="40"/>
        <v>•</v>
      </c>
      <c r="DK28" s="48" t="str">
        <f t="shared" si="41"/>
        <v xml:space="preserve"> </v>
      </c>
      <c r="DL28" s="48" t="str">
        <f t="shared" si="42"/>
        <v xml:space="preserve"> </v>
      </c>
      <c r="DM28" s="49" t="str">
        <f t="shared" si="43"/>
        <v xml:space="preserve"> </v>
      </c>
      <c r="DN28" s="48" t="str">
        <f t="shared" si="44"/>
        <v>•</v>
      </c>
      <c r="DO28" s="48" t="str">
        <f t="shared" si="45"/>
        <v xml:space="preserve"> </v>
      </c>
      <c r="DP28" s="48" t="str">
        <f t="shared" si="46"/>
        <v xml:space="preserve"> </v>
      </c>
      <c r="DQ28" s="49" t="str">
        <f t="shared" si="47"/>
        <v xml:space="preserve"> </v>
      </c>
      <c r="DR28" s="48" t="str">
        <f t="shared" si="48"/>
        <v>•</v>
      </c>
      <c r="DS28" s="48" t="str">
        <f t="shared" si="49"/>
        <v xml:space="preserve"> </v>
      </c>
      <c r="DT28" s="48" t="str">
        <f t="shared" si="50"/>
        <v xml:space="preserve"> </v>
      </c>
      <c r="DU28" s="49" t="str">
        <f t="shared" si="51"/>
        <v xml:space="preserve"> </v>
      </c>
      <c r="DV28" s="48" t="str">
        <f t="shared" si="52"/>
        <v>•</v>
      </c>
      <c r="DW28" s="48" t="str">
        <f t="shared" si="53"/>
        <v xml:space="preserve"> </v>
      </c>
      <c r="DX28" s="48" t="str">
        <f t="shared" si="54"/>
        <v xml:space="preserve"> </v>
      </c>
      <c r="DY28" s="49" t="str">
        <f t="shared" si="55"/>
        <v xml:space="preserve"> </v>
      </c>
      <c r="DZ28" s="48" t="str">
        <f t="shared" si="56"/>
        <v>•</v>
      </c>
      <c r="EA28" s="48" t="str">
        <f t="shared" si="57"/>
        <v xml:space="preserve"> </v>
      </c>
      <c r="EB28" s="48" t="str">
        <f t="shared" si="58"/>
        <v xml:space="preserve"> </v>
      </c>
      <c r="EC28" s="49" t="str">
        <f t="shared" si="59"/>
        <v xml:space="preserve"> </v>
      </c>
      <c r="ED28" s="48" t="str">
        <f t="shared" si="60"/>
        <v>•</v>
      </c>
      <c r="EE28" s="48" t="str">
        <f t="shared" si="61"/>
        <v xml:space="preserve"> </v>
      </c>
      <c r="EF28" s="48" t="str">
        <f t="shared" si="62"/>
        <v xml:space="preserve"> </v>
      </c>
      <c r="EG28" s="49" t="str">
        <f t="shared" si="63"/>
        <v xml:space="preserve"> </v>
      </c>
      <c r="EH28" s="48" t="str">
        <f t="shared" si="64"/>
        <v>•</v>
      </c>
      <c r="EI28" s="48" t="str">
        <f t="shared" si="65"/>
        <v xml:space="preserve"> </v>
      </c>
      <c r="EJ28" s="48" t="str">
        <f t="shared" si="66"/>
        <v xml:space="preserve"> </v>
      </c>
      <c r="EK28" s="49" t="str">
        <f t="shared" si="67"/>
        <v xml:space="preserve"> </v>
      </c>
    </row>
    <row r="29" spans="1:143" ht="12.75" customHeight="1" x14ac:dyDescent="0.2">
      <c r="A29" s="121" t="str">
        <f>IF(Summary!B23="","",Summary!B23)</f>
        <v>ROL</v>
      </c>
      <c r="B29" s="121" t="str">
        <f>IF(Summary!C23="","",Summary!C23)</f>
        <v>10SPH02</v>
      </c>
      <c r="C29" s="121" t="str">
        <f>IF(Summary!D23="","",Summary!D23)</f>
        <v>STU0021</v>
      </c>
      <c r="D29" s="136" t="str">
        <f>IF(Summary!E23="","",Summary!E23)</f>
        <v>Student 21</v>
      </c>
      <c r="E29" s="137"/>
      <c r="F29" s="137"/>
      <c r="G29" s="137"/>
      <c r="H29" s="137"/>
      <c r="I29" s="137"/>
      <c r="J29" s="137"/>
      <c r="K29" s="137"/>
      <c r="L29" s="137"/>
      <c r="M29" s="137"/>
      <c r="N29" s="137"/>
      <c r="O29" s="137"/>
      <c r="P29" s="137"/>
      <c r="Q29" s="137"/>
      <c r="R29" s="137"/>
      <c r="S29" s="137"/>
      <c r="T29" s="137"/>
      <c r="U29" s="137"/>
      <c r="V29" s="137"/>
      <c r="W29" s="137"/>
      <c r="X29" s="137"/>
      <c r="Y29" s="137"/>
      <c r="Z29" s="137"/>
      <c r="AA29" s="137"/>
      <c r="AB29" s="137"/>
      <c r="AC29" s="137"/>
      <c r="AD29" s="137"/>
      <c r="AE29" s="137"/>
      <c r="AF29" s="137"/>
      <c r="AG29" s="137"/>
      <c r="AH29" s="137"/>
      <c r="AI29" s="137"/>
      <c r="AJ29" s="137"/>
      <c r="AK29" s="137"/>
      <c r="AL29" s="137"/>
      <c r="AM29" s="137"/>
      <c r="AN29" s="137"/>
      <c r="AO29" s="137"/>
      <c r="AP29" s="137"/>
      <c r="AQ29" s="137"/>
      <c r="AR29" s="137"/>
      <c r="AS29" s="137"/>
      <c r="AT29" s="137"/>
      <c r="AU29" s="137"/>
      <c r="AV29" s="48">
        <f t="shared" si="20"/>
        <v>27</v>
      </c>
      <c r="AW29" s="80"/>
      <c r="AX29" s="91" t="e">
        <f t="shared" si="14"/>
        <v>#N/A</v>
      </c>
      <c r="AY29" s="92" t="str">
        <f t="shared" si="21"/>
        <v/>
      </c>
      <c r="AZ29" s="90"/>
      <c r="BA29" s="175"/>
      <c r="BB29" s="64" t="e">
        <f>LOOKUP(BG29,Grading!$A$16:$A$22,Grading!$E$16:$E$22)</f>
        <v>#N/A</v>
      </c>
      <c r="BC29" s="65" t="str">
        <f>IF(BA29="none required",Grading!$A$27,Grading!$A$26)</f>
        <v xml:space="preserve">Please review the solutions thoroughly, complete any re-do questions (details below) and show these to me within the next week. Please let me know if you have any questions. </v>
      </c>
      <c r="BD29" s="61"/>
      <c r="BE29" s="138" t="str">
        <f t="shared" si="22"/>
        <v/>
      </c>
      <c r="BF29" s="120" t="str">
        <f t="shared" si="15"/>
        <v/>
      </c>
      <c r="BG29" s="120" t="str">
        <f t="shared" si="16"/>
        <v/>
      </c>
      <c r="BH29" s="121" t="str">
        <f t="shared" si="17"/>
        <v/>
      </c>
      <c r="BI29" s="77" t="str">
        <f>IF(Summary!F23="","",Summary!F23)</f>
        <v>Student 21</v>
      </c>
      <c r="BJ29" s="62"/>
      <c r="BK29" s="98"/>
      <c r="BL29" s="98"/>
      <c r="BM29" s="98"/>
      <c r="BN29" s="98"/>
      <c r="BR29" s="35"/>
      <c r="BS29" s="34" t="s">
        <v>92</v>
      </c>
      <c r="BV29" s="50">
        <f t="shared" si="23"/>
        <v>0</v>
      </c>
      <c r="BW29" s="50">
        <f t="shared" si="23"/>
        <v>0</v>
      </c>
      <c r="BX29" s="50">
        <f t="shared" si="23"/>
        <v>0</v>
      </c>
      <c r="BY29" s="50">
        <f t="shared" si="23"/>
        <v>0</v>
      </c>
      <c r="BZ29" s="50">
        <f t="shared" si="23"/>
        <v>0</v>
      </c>
      <c r="CA29" s="50">
        <f t="shared" si="23"/>
        <v>0</v>
      </c>
      <c r="CB29" s="50">
        <f t="shared" si="23"/>
        <v>0</v>
      </c>
      <c r="CC29" s="50">
        <f t="shared" si="23"/>
        <v>0</v>
      </c>
      <c r="CD29" s="50">
        <f t="shared" si="23"/>
        <v>0</v>
      </c>
      <c r="CE29" s="50">
        <f t="shared" si="23"/>
        <v>0</v>
      </c>
      <c r="CF29" s="50">
        <f t="shared" si="23"/>
        <v>0</v>
      </c>
      <c r="CG29" s="54"/>
      <c r="CH29" s="55">
        <f t="shared" si="68"/>
        <v>0</v>
      </c>
      <c r="CI29" s="55">
        <f t="shared" si="68"/>
        <v>0</v>
      </c>
      <c r="CJ29" s="55">
        <f t="shared" si="68"/>
        <v>0</v>
      </c>
      <c r="CK29" s="55">
        <f t="shared" si="68"/>
        <v>0</v>
      </c>
      <c r="CL29" s="55">
        <f t="shared" si="68"/>
        <v>0</v>
      </c>
      <c r="CM29" s="55">
        <f t="shared" si="68"/>
        <v>0</v>
      </c>
      <c r="CN29" s="55">
        <f t="shared" si="68"/>
        <v>0</v>
      </c>
      <c r="CO29" s="55">
        <f t="shared" si="68"/>
        <v>0</v>
      </c>
      <c r="CT29" s="47" t="str">
        <f t="shared" si="24"/>
        <v>•</v>
      </c>
      <c r="CU29" s="48" t="str">
        <f t="shared" si="25"/>
        <v xml:space="preserve"> </v>
      </c>
      <c r="CV29" s="48" t="str">
        <f t="shared" si="26"/>
        <v xml:space="preserve"> </v>
      </c>
      <c r="CW29" s="49" t="str">
        <f t="shared" si="27"/>
        <v xml:space="preserve"> </v>
      </c>
      <c r="CX29" s="47" t="str">
        <f t="shared" si="28"/>
        <v>•</v>
      </c>
      <c r="CY29" s="48" t="str">
        <f t="shared" si="29"/>
        <v xml:space="preserve"> </v>
      </c>
      <c r="CZ29" s="48" t="str">
        <f t="shared" si="30"/>
        <v xml:space="preserve"> </v>
      </c>
      <c r="DA29" s="49" t="str">
        <f t="shared" si="31"/>
        <v xml:space="preserve"> </v>
      </c>
      <c r="DB29" s="48" t="str">
        <f t="shared" si="32"/>
        <v>•</v>
      </c>
      <c r="DC29" s="48" t="str">
        <f t="shared" si="33"/>
        <v xml:space="preserve"> </v>
      </c>
      <c r="DD29" s="48" t="str">
        <f t="shared" si="34"/>
        <v xml:space="preserve"> </v>
      </c>
      <c r="DE29" s="49" t="str">
        <f t="shared" si="35"/>
        <v xml:space="preserve"> </v>
      </c>
      <c r="DF29" s="47" t="str">
        <f t="shared" si="36"/>
        <v>•</v>
      </c>
      <c r="DG29" s="48" t="str">
        <f t="shared" si="37"/>
        <v xml:space="preserve"> </v>
      </c>
      <c r="DH29" s="48" t="str">
        <f t="shared" si="38"/>
        <v xml:space="preserve"> </v>
      </c>
      <c r="DI29" s="49" t="str">
        <f t="shared" si="39"/>
        <v xml:space="preserve"> </v>
      </c>
      <c r="DJ29" s="47" t="str">
        <f t="shared" si="40"/>
        <v>•</v>
      </c>
      <c r="DK29" s="48" t="str">
        <f t="shared" si="41"/>
        <v xml:space="preserve"> </v>
      </c>
      <c r="DL29" s="48" t="str">
        <f t="shared" si="42"/>
        <v xml:space="preserve"> </v>
      </c>
      <c r="DM29" s="49" t="str">
        <f t="shared" si="43"/>
        <v xml:space="preserve"> </v>
      </c>
      <c r="DN29" s="48" t="str">
        <f t="shared" si="44"/>
        <v>•</v>
      </c>
      <c r="DO29" s="48" t="str">
        <f t="shared" si="45"/>
        <v xml:space="preserve"> </v>
      </c>
      <c r="DP29" s="48" t="str">
        <f t="shared" si="46"/>
        <v xml:space="preserve"> </v>
      </c>
      <c r="DQ29" s="49" t="str">
        <f t="shared" si="47"/>
        <v xml:space="preserve"> </v>
      </c>
      <c r="DR29" s="48" t="str">
        <f t="shared" si="48"/>
        <v>•</v>
      </c>
      <c r="DS29" s="48" t="str">
        <f t="shared" si="49"/>
        <v xml:space="preserve"> </v>
      </c>
      <c r="DT29" s="48" t="str">
        <f t="shared" si="50"/>
        <v xml:space="preserve"> </v>
      </c>
      <c r="DU29" s="49" t="str">
        <f t="shared" si="51"/>
        <v xml:space="preserve"> </v>
      </c>
      <c r="DV29" s="48" t="str">
        <f t="shared" si="52"/>
        <v>•</v>
      </c>
      <c r="DW29" s="48" t="str">
        <f t="shared" si="53"/>
        <v xml:space="preserve"> </v>
      </c>
      <c r="DX29" s="48" t="str">
        <f t="shared" si="54"/>
        <v xml:space="preserve"> </v>
      </c>
      <c r="DY29" s="49" t="str">
        <f t="shared" si="55"/>
        <v xml:space="preserve"> </v>
      </c>
      <c r="DZ29" s="48" t="str">
        <f t="shared" si="56"/>
        <v>•</v>
      </c>
      <c r="EA29" s="48" t="str">
        <f t="shared" si="57"/>
        <v xml:space="preserve"> </v>
      </c>
      <c r="EB29" s="48" t="str">
        <f t="shared" si="58"/>
        <v xml:space="preserve"> </v>
      </c>
      <c r="EC29" s="49" t="str">
        <f t="shared" si="59"/>
        <v xml:space="preserve"> </v>
      </c>
      <c r="ED29" s="48" t="str">
        <f t="shared" si="60"/>
        <v>•</v>
      </c>
      <c r="EE29" s="48" t="str">
        <f t="shared" si="61"/>
        <v xml:space="preserve"> </v>
      </c>
      <c r="EF29" s="48" t="str">
        <f t="shared" si="62"/>
        <v xml:space="preserve"> </v>
      </c>
      <c r="EG29" s="49" t="str">
        <f t="shared" si="63"/>
        <v xml:space="preserve"> </v>
      </c>
      <c r="EH29" s="48" t="str">
        <f t="shared" si="64"/>
        <v>•</v>
      </c>
      <c r="EI29" s="48" t="str">
        <f t="shared" si="65"/>
        <v xml:space="preserve"> </v>
      </c>
      <c r="EJ29" s="48" t="str">
        <f t="shared" si="66"/>
        <v xml:space="preserve"> </v>
      </c>
      <c r="EK29" s="49" t="str">
        <f t="shared" si="67"/>
        <v xml:space="preserve"> </v>
      </c>
    </row>
    <row r="30" spans="1:143" ht="12.75" customHeight="1" x14ac:dyDescent="0.2">
      <c r="A30" s="121" t="str">
        <f>IF(Summary!B24="","",Summary!B24)</f>
        <v>ROL</v>
      </c>
      <c r="B30" s="121" t="str">
        <f>IF(Summary!C24="","",Summary!C24)</f>
        <v>10SPH02</v>
      </c>
      <c r="C30" s="121" t="str">
        <f>IF(Summary!D24="","",Summary!D24)</f>
        <v>STU0022</v>
      </c>
      <c r="D30" s="136" t="str">
        <f>IF(Summary!E24="","",Summary!E24)</f>
        <v>Student 22</v>
      </c>
      <c r="E30" s="137"/>
      <c r="F30" s="137"/>
      <c r="G30" s="137"/>
      <c r="H30" s="137"/>
      <c r="I30" s="137"/>
      <c r="J30" s="137"/>
      <c r="K30" s="137"/>
      <c r="L30" s="137"/>
      <c r="M30" s="137"/>
      <c r="N30" s="137"/>
      <c r="O30" s="137"/>
      <c r="P30" s="137"/>
      <c r="Q30" s="137"/>
      <c r="R30" s="137"/>
      <c r="S30" s="137"/>
      <c r="T30" s="137"/>
      <c r="U30" s="137"/>
      <c r="V30" s="137"/>
      <c r="W30" s="137"/>
      <c r="X30" s="137"/>
      <c r="Y30" s="137"/>
      <c r="Z30" s="137"/>
      <c r="AA30" s="137"/>
      <c r="AB30" s="137"/>
      <c r="AC30" s="137"/>
      <c r="AD30" s="137"/>
      <c r="AE30" s="137"/>
      <c r="AF30" s="137"/>
      <c r="AG30" s="137"/>
      <c r="AH30" s="137"/>
      <c r="AI30" s="137"/>
      <c r="AJ30" s="137"/>
      <c r="AK30" s="137"/>
      <c r="AL30" s="137"/>
      <c r="AM30" s="137"/>
      <c r="AN30" s="137"/>
      <c r="AO30" s="137"/>
      <c r="AP30" s="137"/>
      <c r="AQ30" s="137"/>
      <c r="AR30" s="137"/>
      <c r="AS30" s="137"/>
      <c r="AT30" s="137"/>
      <c r="AU30" s="137"/>
      <c r="AV30" s="48">
        <f t="shared" si="20"/>
        <v>27</v>
      </c>
      <c r="AW30" s="80"/>
      <c r="AX30" s="91" t="e">
        <f t="shared" si="14"/>
        <v>#N/A</v>
      </c>
      <c r="AY30" s="92" t="str">
        <f t="shared" si="21"/>
        <v/>
      </c>
      <c r="AZ30" s="90"/>
      <c r="BA30" s="175"/>
      <c r="BB30" s="64" t="e">
        <f>LOOKUP(BG30,Grading!$A$16:$A$22,Grading!$E$16:$E$22)</f>
        <v>#N/A</v>
      </c>
      <c r="BC30" s="65" t="str">
        <f>IF(BA30="none required",Grading!$A$27,Grading!$A$26)</f>
        <v xml:space="preserve">Please review the solutions thoroughly, complete any re-do questions (details below) and show these to me within the next week. Please let me know if you have any questions. </v>
      </c>
      <c r="BD30" s="61"/>
      <c r="BE30" s="138" t="str">
        <f t="shared" si="22"/>
        <v/>
      </c>
      <c r="BF30" s="120" t="str">
        <f t="shared" si="15"/>
        <v/>
      </c>
      <c r="BG30" s="120" t="str">
        <f t="shared" si="16"/>
        <v/>
      </c>
      <c r="BH30" s="121" t="str">
        <f t="shared" si="17"/>
        <v/>
      </c>
      <c r="BI30" s="77" t="str">
        <f>IF(Summary!F24="","",Summary!F24)</f>
        <v>Student 22</v>
      </c>
      <c r="BJ30" s="62"/>
      <c r="BK30" s="98"/>
      <c r="BL30" s="98"/>
      <c r="BM30" s="98"/>
      <c r="BN30" s="98"/>
      <c r="BR30" s="35"/>
      <c r="BS30" s="34" t="s">
        <v>92</v>
      </c>
      <c r="BV30" s="50">
        <f t="shared" si="23"/>
        <v>0</v>
      </c>
      <c r="BW30" s="50">
        <f t="shared" si="23"/>
        <v>0</v>
      </c>
      <c r="BX30" s="50">
        <f t="shared" si="23"/>
        <v>0</v>
      </c>
      <c r="BY30" s="50">
        <f t="shared" si="23"/>
        <v>0</v>
      </c>
      <c r="BZ30" s="50">
        <f t="shared" si="23"/>
        <v>0</v>
      </c>
      <c r="CA30" s="50">
        <f t="shared" si="23"/>
        <v>0</v>
      </c>
      <c r="CB30" s="50">
        <f t="shared" si="23"/>
        <v>0</v>
      </c>
      <c r="CC30" s="50">
        <f t="shared" si="23"/>
        <v>0</v>
      </c>
      <c r="CD30" s="50">
        <f t="shared" si="23"/>
        <v>0</v>
      </c>
      <c r="CE30" s="50">
        <f t="shared" si="23"/>
        <v>0</v>
      </c>
      <c r="CF30" s="50">
        <f t="shared" si="23"/>
        <v>0</v>
      </c>
      <c r="CG30" s="54"/>
      <c r="CH30" s="55">
        <f t="shared" si="68"/>
        <v>0</v>
      </c>
      <c r="CI30" s="55">
        <f t="shared" si="68"/>
        <v>0</v>
      </c>
      <c r="CJ30" s="55">
        <f t="shared" si="68"/>
        <v>0</v>
      </c>
      <c r="CK30" s="55">
        <f t="shared" si="68"/>
        <v>0</v>
      </c>
      <c r="CL30" s="55">
        <f t="shared" si="68"/>
        <v>0</v>
      </c>
      <c r="CM30" s="55">
        <f t="shared" si="68"/>
        <v>0</v>
      </c>
      <c r="CN30" s="55">
        <f t="shared" si="68"/>
        <v>0</v>
      </c>
      <c r="CO30" s="55">
        <f t="shared" si="68"/>
        <v>0</v>
      </c>
      <c r="CT30" s="47" t="str">
        <f t="shared" si="24"/>
        <v>•</v>
      </c>
      <c r="CU30" s="48" t="str">
        <f t="shared" si="25"/>
        <v xml:space="preserve"> </v>
      </c>
      <c r="CV30" s="48" t="str">
        <f t="shared" si="26"/>
        <v xml:space="preserve"> </v>
      </c>
      <c r="CW30" s="49" t="str">
        <f t="shared" si="27"/>
        <v xml:space="preserve"> </v>
      </c>
      <c r="CX30" s="47" t="str">
        <f t="shared" si="28"/>
        <v>•</v>
      </c>
      <c r="CY30" s="48" t="str">
        <f t="shared" si="29"/>
        <v xml:space="preserve"> </v>
      </c>
      <c r="CZ30" s="48" t="str">
        <f t="shared" si="30"/>
        <v xml:space="preserve"> </v>
      </c>
      <c r="DA30" s="49" t="str">
        <f t="shared" si="31"/>
        <v xml:space="preserve"> </v>
      </c>
      <c r="DB30" s="48" t="str">
        <f t="shared" si="32"/>
        <v>•</v>
      </c>
      <c r="DC30" s="48" t="str">
        <f t="shared" si="33"/>
        <v xml:space="preserve"> </v>
      </c>
      <c r="DD30" s="48" t="str">
        <f t="shared" si="34"/>
        <v xml:space="preserve"> </v>
      </c>
      <c r="DE30" s="49" t="str">
        <f t="shared" si="35"/>
        <v xml:space="preserve"> </v>
      </c>
      <c r="DF30" s="47" t="str">
        <f t="shared" si="36"/>
        <v>•</v>
      </c>
      <c r="DG30" s="48" t="str">
        <f t="shared" si="37"/>
        <v xml:space="preserve"> </v>
      </c>
      <c r="DH30" s="48" t="str">
        <f t="shared" si="38"/>
        <v xml:space="preserve"> </v>
      </c>
      <c r="DI30" s="49" t="str">
        <f t="shared" si="39"/>
        <v xml:space="preserve"> </v>
      </c>
      <c r="DJ30" s="47" t="str">
        <f t="shared" si="40"/>
        <v>•</v>
      </c>
      <c r="DK30" s="48" t="str">
        <f t="shared" si="41"/>
        <v xml:space="preserve"> </v>
      </c>
      <c r="DL30" s="48" t="str">
        <f t="shared" si="42"/>
        <v xml:space="preserve"> </v>
      </c>
      <c r="DM30" s="49" t="str">
        <f t="shared" si="43"/>
        <v xml:space="preserve"> </v>
      </c>
      <c r="DN30" s="48" t="str">
        <f t="shared" si="44"/>
        <v>•</v>
      </c>
      <c r="DO30" s="48" t="str">
        <f t="shared" si="45"/>
        <v xml:space="preserve"> </v>
      </c>
      <c r="DP30" s="48" t="str">
        <f t="shared" si="46"/>
        <v xml:space="preserve"> </v>
      </c>
      <c r="DQ30" s="49" t="str">
        <f t="shared" si="47"/>
        <v xml:space="preserve"> </v>
      </c>
      <c r="DR30" s="48" t="str">
        <f t="shared" si="48"/>
        <v>•</v>
      </c>
      <c r="DS30" s="48" t="str">
        <f t="shared" si="49"/>
        <v xml:space="preserve"> </v>
      </c>
      <c r="DT30" s="48" t="str">
        <f t="shared" si="50"/>
        <v xml:space="preserve"> </v>
      </c>
      <c r="DU30" s="49" t="str">
        <f t="shared" si="51"/>
        <v xml:space="preserve"> </v>
      </c>
      <c r="DV30" s="48" t="str">
        <f t="shared" si="52"/>
        <v>•</v>
      </c>
      <c r="DW30" s="48" t="str">
        <f t="shared" si="53"/>
        <v xml:space="preserve"> </v>
      </c>
      <c r="DX30" s="48" t="str">
        <f t="shared" si="54"/>
        <v xml:space="preserve"> </v>
      </c>
      <c r="DY30" s="49" t="str">
        <f t="shared" si="55"/>
        <v xml:space="preserve"> </v>
      </c>
      <c r="DZ30" s="48" t="str">
        <f t="shared" si="56"/>
        <v>•</v>
      </c>
      <c r="EA30" s="48" t="str">
        <f t="shared" si="57"/>
        <v xml:space="preserve"> </v>
      </c>
      <c r="EB30" s="48" t="str">
        <f t="shared" si="58"/>
        <v xml:space="preserve"> </v>
      </c>
      <c r="EC30" s="49" t="str">
        <f t="shared" si="59"/>
        <v xml:space="preserve"> </v>
      </c>
      <c r="ED30" s="48" t="str">
        <f t="shared" si="60"/>
        <v>•</v>
      </c>
      <c r="EE30" s="48" t="str">
        <f t="shared" si="61"/>
        <v xml:space="preserve"> </v>
      </c>
      <c r="EF30" s="48" t="str">
        <f t="shared" si="62"/>
        <v xml:space="preserve"> </v>
      </c>
      <c r="EG30" s="49" t="str">
        <f t="shared" si="63"/>
        <v xml:space="preserve"> </v>
      </c>
      <c r="EH30" s="48" t="str">
        <f t="shared" si="64"/>
        <v>•</v>
      </c>
      <c r="EI30" s="48" t="str">
        <f t="shared" si="65"/>
        <v xml:space="preserve"> </v>
      </c>
      <c r="EJ30" s="48" t="str">
        <f t="shared" si="66"/>
        <v xml:space="preserve"> </v>
      </c>
      <c r="EK30" s="49" t="str">
        <f t="shared" si="67"/>
        <v xml:space="preserve"> </v>
      </c>
    </row>
    <row r="31" spans="1:143" ht="12.75" customHeight="1" x14ac:dyDescent="0.2">
      <c r="A31" s="121" t="str">
        <f>IF(Summary!B25="","",Summary!B25)</f>
        <v>ROL</v>
      </c>
      <c r="B31" s="121" t="str">
        <f>IF(Summary!C25="","",Summary!C25)</f>
        <v>10SPH02</v>
      </c>
      <c r="C31" s="121" t="str">
        <f>IF(Summary!D25="","",Summary!D25)</f>
        <v>STU0023</v>
      </c>
      <c r="D31" s="136" t="str">
        <f>IF(Summary!E25="","",Summary!E25)</f>
        <v>Student 23</v>
      </c>
      <c r="E31" s="137"/>
      <c r="F31" s="137"/>
      <c r="G31" s="137"/>
      <c r="H31" s="137"/>
      <c r="I31" s="137"/>
      <c r="J31" s="137"/>
      <c r="K31" s="137"/>
      <c r="L31" s="137"/>
      <c r="M31" s="137"/>
      <c r="N31" s="137"/>
      <c r="O31" s="137"/>
      <c r="P31" s="137"/>
      <c r="Q31" s="137"/>
      <c r="R31" s="137"/>
      <c r="S31" s="137"/>
      <c r="T31" s="137"/>
      <c r="U31" s="137"/>
      <c r="V31" s="137"/>
      <c r="W31" s="137"/>
      <c r="X31" s="137"/>
      <c r="Y31" s="137"/>
      <c r="Z31" s="137"/>
      <c r="AA31" s="137"/>
      <c r="AB31" s="137"/>
      <c r="AC31" s="137"/>
      <c r="AD31" s="137"/>
      <c r="AE31" s="137"/>
      <c r="AF31" s="137"/>
      <c r="AG31" s="137"/>
      <c r="AH31" s="137"/>
      <c r="AI31" s="137"/>
      <c r="AJ31" s="137"/>
      <c r="AK31" s="137"/>
      <c r="AL31" s="137"/>
      <c r="AM31" s="137"/>
      <c r="AN31" s="137"/>
      <c r="AO31" s="137"/>
      <c r="AP31" s="137"/>
      <c r="AQ31" s="137"/>
      <c r="AR31" s="137"/>
      <c r="AS31" s="137"/>
      <c r="AT31" s="137"/>
      <c r="AU31" s="137"/>
      <c r="AV31" s="48">
        <f t="shared" si="20"/>
        <v>27</v>
      </c>
      <c r="AW31" s="80"/>
      <c r="AX31" s="91" t="e">
        <f t="shared" si="14"/>
        <v>#N/A</v>
      </c>
      <c r="AY31" s="92" t="str">
        <f t="shared" si="21"/>
        <v/>
      </c>
      <c r="AZ31" s="90"/>
      <c r="BA31" s="175"/>
      <c r="BB31" s="64" t="e">
        <f>LOOKUP(BG31,Grading!$A$16:$A$22,Grading!$E$16:$E$22)</f>
        <v>#N/A</v>
      </c>
      <c r="BC31" s="65" t="str">
        <f>IF(BA31="none required",Grading!$A$27,Grading!$A$26)</f>
        <v xml:space="preserve">Please review the solutions thoroughly, complete any re-do questions (details below) and show these to me within the next week. Please let me know if you have any questions. </v>
      </c>
      <c r="BD31" s="61"/>
      <c r="BE31" s="138" t="str">
        <f t="shared" si="22"/>
        <v/>
      </c>
      <c r="BF31" s="120" t="str">
        <f t="shared" si="15"/>
        <v/>
      </c>
      <c r="BG31" s="120" t="str">
        <f t="shared" si="16"/>
        <v/>
      </c>
      <c r="BH31" s="121" t="str">
        <f t="shared" si="17"/>
        <v/>
      </c>
      <c r="BI31" s="77" t="str">
        <f>IF(Summary!F25="","",Summary!F25)</f>
        <v>Student 23</v>
      </c>
      <c r="BJ31" s="62"/>
      <c r="BK31" s="98"/>
      <c r="BL31" s="98"/>
      <c r="BM31" s="98"/>
      <c r="BN31" s="98"/>
      <c r="BR31" s="35"/>
      <c r="BS31" s="34" t="s">
        <v>92</v>
      </c>
      <c r="BV31" s="50">
        <f t="shared" si="23"/>
        <v>0</v>
      </c>
      <c r="BW31" s="50">
        <f t="shared" si="23"/>
        <v>0</v>
      </c>
      <c r="BX31" s="50">
        <f t="shared" si="23"/>
        <v>0</v>
      </c>
      <c r="BY31" s="50">
        <f t="shared" si="23"/>
        <v>0</v>
      </c>
      <c r="BZ31" s="50">
        <f t="shared" si="23"/>
        <v>0</v>
      </c>
      <c r="CA31" s="50">
        <f t="shared" si="23"/>
        <v>0</v>
      </c>
      <c r="CB31" s="50">
        <f t="shared" si="23"/>
        <v>0</v>
      </c>
      <c r="CC31" s="50">
        <f t="shared" si="23"/>
        <v>0</v>
      </c>
      <c r="CD31" s="50">
        <f t="shared" si="23"/>
        <v>0</v>
      </c>
      <c r="CE31" s="50">
        <f t="shared" si="23"/>
        <v>0</v>
      </c>
      <c r="CF31" s="50">
        <f t="shared" si="23"/>
        <v>0</v>
      </c>
      <c r="CG31" s="54"/>
      <c r="CH31" s="55">
        <f t="shared" si="68"/>
        <v>0</v>
      </c>
      <c r="CI31" s="55">
        <f t="shared" si="68"/>
        <v>0</v>
      </c>
      <c r="CJ31" s="55">
        <f t="shared" si="68"/>
        <v>0</v>
      </c>
      <c r="CK31" s="55">
        <f t="shared" si="68"/>
        <v>0</v>
      </c>
      <c r="CL31" s="55">
        <f t="shared" si="68"/>
        <v>0</v>
      </c>
      <c r="CM31" s="55">
        <f t="shared" si="68"/>
        <v>0</v>
      </c>
      <c r="CN31" s="55">
        <f t="shared" si="68"/>
        <v>0</v>
      </c>
      <c r="CO31" s="55">
        <f t="shared" si="68"/>
        <v>0</v>
      </c>
      <c r="CT31" s="47" t="str">
        <f t="shared" si="24"/>
        <v>•</v>
      </c>
      <c r="CU31" s="48" t="str">
        <f t="shared" si="25"/>
        <v xml:space="preserve"> </v>
      </c>
      <c r="CV31" s="48" t="str">
        <f t="shared" si="26"/>
        <v xml:space="preserve"> </v>
      </c>
      <c r="CW31" s="49" t="str">
        <f t="shared" si="27"/>
        <v xml:space="preserve"> </v>
      </c>
      <c r="CX31" s="47" t="str">
        <f t="shared" si="28"/>
        <v>•</v>
      </c>
      <c r="CY31" s="48" t="str">
        <f t="shared" si="29"/>
        <v xml:space="preserve"> </v>
      </c>
      <c r="CZ31" s="48" t="str">
        <f t="shared" si="30"/>
        <v xml:space="preserve"> </v>
      </c>
      <c r="DA31" s="49" t="str">
        <f t="shared" si="31"/>
        <v xml:space="preserve"> </v>
      </c>
      <c r="DB31" s="48" t="str">
        <f t="shared" si="32"/>
        <v>•</v>
      </c>
      <c r="DC31" s="48" t="str">
        <f t="shared" si="33"/>
        <v xml:space="preserve"> </v>
      </c>
      <c r="DD31" s="48" t="str">
        <f t="shared" si="34"/>
        <v xml:space="preserve"> </v>
      </c>
      <c r="DE31" s="49" t="str">
        <f t="shared" si="35"/>
        <v xml:space="preserve"> </v>
      </c>
      <c r="DF31" s="47" t="str">
        <f t="shared" si="36"/>
        <v>•</v>
      </c>
      <c r="DG31" s="48" t="str">
        <f t="shared" si="37"/>
        <v xml:space="preserve"> </v>
      </c>
      <c r="DH31" s="48" t="str">
        <f t="shared" si="38"/>
        <v xml:space="preserve"> </v>
      </c>
      <c r="DI31" s="49" t="str">
        <f t="shared" si="39"/>
        <v xml:space="preserve"> </v>
      </c>
      <c r="DJ31" s="47" t="str">
        <f t="shared" si="40"/>
        <v>•</v>
      </c>
      <c r="DK31" s="48" t="str">
        <f t="shared" si="41"/>
        <v xml:space="preserve"> </v>
      </c>
      <c r="DL31" s="48" t="str">
        <f t="shared" si="42"/>
        <v xml:space="preserve"> </v>
      </c>
      <c r="DM31" s="49" t="str">
        <f t="shared" si="43"/>
        <v xml:space="preserve"> </v>
      </c>
      <c r="DN31" s="48" t="str">
        <f t="shared" si="44"/>
        <v>•</v>
      </c>
      <c r="DO31" s="48" t="str">
        <f t="shared" si="45"/>
        <v xml:space="preserve"> </v>
      </c>
      <c r="DP31" s="48" t="str">
        <f t="shared" si="46"/>
        <v xml:space="preserve"> </v>
      </c>
      <c r="DQ31" s="49" t="str">
        <f t="shared" si="47"/>
        <v xml:space="preserve"> </v>
      </c>
      <c r="DR31" s="48" t="str">
        <f t="shared" si="48"/>
        <v>•</v>
      </c>
      <c r="DS31" s="48" t="str">
        <f t="shared" si="49"/>
        <v xml:space="preserve"> </v>
      </c>
      <c r="DT31" s="48" t="str">
        <f t="shared" si="50"/>
        <v xml:space="preserve"> </v>
      </c>
      <c r="DU31" s="49" t="str">
        <f t="shared" si="51"/>
        <v xml:space="preserve"> </v>
      </c>
      <c r="DV31" s="48" t="str">
        <f t="shared" si="52"/>
        <v>•</v>
      </c>
      <c r="DW31" s="48" t="str">
        <f t="shared" si="53"/>
        <v xml:space="preserve"> </v>
      </c>
      <c r="DX31" s="48" t="str">
        <f t="shared" si="54"/>
        <v xml:space="preserve"> </v>
      </c>
      <c r="DY31" s="49" t="str">
        <f t="shared" si="55"/>
        <v xml:space="preserve"> </v>
      </c>
      <c r="DZ31" s="48" t="str">
        <f t="shared" si="56"/>
        <v>•</v>
      </c>
      <c r="EA31" s="48" t="str">
        <f t="shared" si="57"/>
        <v xml:space="preserve"> </v>
      </c>
      <c r="EB31" s="48" t="str">
        <f t="shared" si="58"/>
        <v xml:space="preserve"> </v>
      </c>
      <c r="EC31" s="49" t="str">
        <f t="shared" si="59"/>
        <v xml:space="preserve"> </v>
      </c>
      <c r="ED31" s="48" t="str">
        <f t="shared" si="60"/>
        <v>•</v>
      </c>
      <c r="EE31" s="48" t="str">
        <f t="shared" si="61"/>
        <v xml:space="preserve"> </v>
      </c>
      <c r="EF31" s="48" t="str">
        <f t="shared" si="62"/>
        <v xml:space="preserve"> </v>
      </c>
      <c r="EG31" s="49" t="str">
        <f t="shared" si="63"/>
        <v xml:space="preserve"> </v>
      </c>
      <c r="EH31" s="48" t="str">
        <f t="shared" si="64"/>
        <v>•</v>
      </c>
      <c r="EI31" s="48" t="str">
        <f t="shared" si="65"/>
        <v xml:space="preserve"> </v>
      </c>
      <c r="EJ31" s="48" t="str">
        <f t="shared" si="66"/>
        <v xml:space="preserve"> </v>
      </c>
      <c r="EK31" s="49" t="str">
        <f t="shared" si="67"/>
        <v xml:space="preserve"> </v>
      </c>
    </row>
    <row r="32" spans="1:143" ht="12.75" customHeight="1" x14ac:dyDescent="0.2">
      <c r="A32" s="121" t="str">
        <f>IF(Summary!B26="","",Summary!B26)</f>
        <v>ROL</v>
      </c>
      <c r="B32" s="121" t="str">
        <f>IF(Summary!C26="","",Summary!C26)</f>
        <v>10SPH02</v>
      </c>
      <c r="C32" s="121" t="str">
        <f>IF(Summary!D26="","",Summary!D26)</f>
        <v>STU0024</v>
      </c>
      <c r="D32" s="136" t="str">
        <f>IF(Summary!E26="","",Summary!E26)</f>
        <v>Student 24</v>
      </c>
      <c r="E32" s="137"/>
      <c r="F32" s="137"/>
      <c r="G32" s="137"/>
      <c r="H32" s="137"/>
      <c r="I32" s="137"/>
      <c r="J32" s="137"/>
      <c r="K32" s="137"/>
      <c r="L32" s="137"/>
      <c r="M32" s="137"/>
      <c r="N32" s="137"/>
      <c r="O32" s="137"/>
      <c r="P32" s="137"/>
      <c r="Q32" s="137"/>
      <c r="R32" s="137"/>
      <c r="S32" s="137"/>
      <c r="T32" s="137"/>
      <c r="U32" s="137"/>
      <c r="V32" s="137"/>
      <c r="W32" s="137"/>
      <c r="X32" s="137"/>
      <c r="Y32" s="137"/>
      <c r="Z32" s="137"/>
      <c r="AA32" s="137"/>
      <c r="AB32" s="137"/>
      <c r="AC32" s="137"/>
      <c r="AD32" s="137"/>
      <c r="AE32" s="137"/>
      <c r="AF32" s="137"/>
      <c r="AG32" s="137"/>
      <c r="AH32" s="137"/>
      <c r="AI32" s="137"/>
      <c r="AJ32" s="137"/>
      <c r="AK32" s="137"/>
      <c r="AL32" s="137"/>
      <c r="AM32" s="137"/>
      <c r="AN32" s="137"/>
      <c r="AO32" s="137"/>
      <c r="AP32" s="137"/>
      <c r="AQ32" s="137"/>
      <c r="AR32" s="137"/>
      <c r="AS32" s="137"/>
      <c r="AT32" s="137"/>
      <c r="AU32" s="137"/>
      <c r="AV32" s="48">
        <f t="shared" si="20"/>
        <v>27</v>
      </c>
      <c r="AW32" s="80"/>
      <c r="AX32" s="91" t="e">
        <f t="shared" si="14"/>
        <v>#N/A</v>
      </c>
      <c r="AY32" s="92" t="str">
        <f t="shared" si="21"/>
        <v/>
      </c>
      <c r="AZ32" s="90"/>
      <c r="BA32" s="175"/>
      <c r="BB32" s="64" t="e">
        <f>LOOKUP(BG32,Grading!$A$16:$A$22,Grading!$E$16:$E$22)</f>
        <v>#N/A</v>
      </c>
      <c r="BC32" s="65" t="str">
        <f>IF(BA32="none required",Grading!$A$27,Grading!$A$26)</f>
        <v xml:space="preserve">Please review the solutions thoroughly, complete any re-do questions (details below) and show these to me within the next week. Please let me know if you have any questions. </v>
      </c>
      <c r="BD32" s="140"/>
      <c r="BE32" s="138" t="str">
        <f t="shared" si="22"/>
        <v/>
      </c>
      <c r="BF32" s="120" t="str">
        <f t="shared" si="15"/>
        <v/>
      </c>
      <c r="BG32" s="120" t="str">
        <f t="shared" si="16"/>
        <v/>
      </c>
      <c r="BH32" s="121" t="str">
        <f t="shared" si="17"/>
        <v/>
      </c>
      <c r="BI32" s="77" t="str">
        <f>IF(Summary!F26="","",Summary!F26)</f>
        <v>Student 24</v>
      </c>
      <c r="BJ32" s="62"/>
      <c r="BK32" s="98"/>
      <c r="BL32" s="98"/>
      <c r="BM32" s="98"/>
      <c r="BN32" s="98"/>
      <c r="BR32" s="35"/>
      <c r="BS32" s="34" t="s">
        <v>92</v>
      </c>
      <c r="BV32" s="50">
        <f t="shared" si="23"/>
        <v>0</v>
      </c>
      <c r="BW32" s="50">
        <f t="shared" si="23"/>
        <v>0</v>
      </c>
      <c r="BX32" s="50">
        <f t="shared" si="23"/>
        <v>0</v>
      </c>
      <c r="BY32" s="50">
        <f t="shared" si="23"/>
        <v>0</v>
      </c>
      <c r="BZ32" s="50">
        <f t="shared" si="23"/>
        <v>0</v>
      </c>
      <c r="CA32" s="50">
        <f t="shared" si="23"/>
        <v>0</v>
      </c>
      <c r="CB32" s="50">
        <f t="shared" si="23"/>
        <v>0</v>
      </c>
      <c r="CC32" s="50">
        <f t="shared" si="23"/>
        <v>0</v>
      </c>
      <c r="CD32" s="50">
        <f t="shared" si="23"/>
        <v>0</v>
      </c>
      <c r="CE32" s="50">
        <f t="shared" si="23"/>
        <v>0</v>
      </c>
      <c r="CF32" s="50">
        <f t="shared" si="23"/>
        <v>0</v>
      </c>
      <c r="CG32" s="54"/>
      <c r="CH32" s="55">
        <f t="shared" si="68"/>
        <v>0</v>
      </c>
      <c r="CI32" s="55">
        <f t="shared" si="68"/>
        <v>0</v>
      </c>
      <c r="CJ32" s="55">
        <f t="shared" si="68"/>
        <v>0</v>
      </c>
      <c r="CK32" s="55">
        <f t="shared" si="68"/>
        <v>0</v>
      </c>
      <c r="CL32" s="55">
        <f t="shared" si="68"/>
        <v>0</v>
      </c>
      <c r="CM32" s="55">
        <f t="shared" si="68"/>
        <v>0</v>
      </c>
      <c r="CN32" s="55">
        <f t="shared" si="68"/>
        <v>0</v>
      </c>
      <c r="CO32" s="55">
        <f t="shared" si="68"/>
        <v>0</v>
      </c>
      <c r="CT32" s="47" t="str">
        <f t="shared" si="24"/>
        <v>•</v>
      </c>
      <c r="CU32" s="48" t="str">
        <f t="shared" si="25"/>
        <v xml:space="preserve"> </v>
      </c>
      <c r="CV32" s="48" t="str">
        <f t="shared" si="26"/>
        <v xml:space="preserve"> </v>
      </c>
      <c r="CW32" s="49" t="str">
        <f t="shared" si="27"/>
        <v xml:space="preserve"> </v>
      </c>
      <c r="CX32" s="47" t="str">
        <f t="shared" si="28"/>
        <v>•</v>
      </c>
      <c r="CY32" s="48" t="str">
        <f t="shared" si="29"/>
        <v xml:space="preserve"> </v>
      </c>
      <c r="CZ32" s="48" t="str">
        <f t="shared" si="30"/>
        <v xml:space="preserve"> </v>
      </c>
      <c r="DA32" s="49" t="str">
        <f t="shared" si="31"/>
        <v xml:space="preserve"> </v>
      </c>
      <c r="DB32" s="48" t="str">
        <f t="shared" si="32"/>
        <v>•</v>
      </c>
      <c r="DC32" s="48" t="str">
        <f t="shared" si="33"/>
        <v xml:space="preserve"> </v>
      </c>
      <c r="DD32" s="48" t="str">
        <f t="shared" si="34"/>
        <v xml:space="preserve"> </v>
      </c>
      <c r="DE32" s="49" t="str">
        <f t="shared" si="35"/>
        <v xml:space="preserve"> </v>
      </c>
      <c r="DF32" s="47" t="str">
        <f t="shared" si="36"/>
        <v>•</v>
      </c>
      <c r="DG32" s="48" t="str">
        <f t="shared" si="37"/>
        <v xml:space="preserve"> </v>
      </c>
      <c r="DH32" s="48" t="str">
        <f t="shared" si="38"/>
        <v xml:space="preserve"> </v>
      </c>
      <c r="DI32" s="49" t="str">
        <f t="shared" si="39"/>
        <v xml:space="preserve"> </v>
      </c>
      <c r="DJ32" s="47" t="str">
        <f t="shared" si="40"/>
        <v>•</v>
      </c>
      <c r="DK32" s="48" t="str">
        <f t="shared" si="41"/>
        <v xml:space="preserve"> </v>
      </c>
      <c r="DL32" s="48" t="str">
        <f t="shared" si="42"/>
        <v xml:space="preserve"> </v>
      </c>
      <c r="DM32" s="49" t="str">
        <f t="shared" si="43"/>
        <v xml:space="preserve"> </v>
      </c>
      <c r="DN32" s="48" t="str">
        <f t="shared" si="44"/>
        <v>•</v>
      </c>
      <c r="DO32" s="48" t="str">
        <f t="shared" si="45"/>
        <v xml:space="preserve"> </v>
      </c>
      <c r="DP32" s="48" t="str">
        <f t="shared" si="46"/>
        <v xml:space="preserve"> </v>
      </c>
      <c r="DQ32" s="49" t="str">
        <f t="shared" si="47"/>
        <v xml:space="preserve"> </v>
      </c>
      <c r="DR32" s="48" t="str">
        <f t="shared" si="48"/>
        <v>•</v>
      </c>
      <c r="DS32" s="48" t="str">
        <f t="shared" si="49"/>
        <v xml:space="preserve"> </v>
      </c>
      <c r="DT32" s="48" t="str">
        <f t="shared" si="50"/>
        <v xml:space="preserve"> </v>
      </c>
      <c r="DU32" s="49" t="str">
        <f t="shared" si="51"/>
        <v xml:space="preserve"> </v>
      </c>
      <c r="DV32" s="48" t="str">
        <f t="shared" si="52"/>
        <v>•</v>
      </c>
      <c r="DW32" s="48" t="str">
        <f t="shared" si="53"/>
        <v xml:space="preserve"> </v>
      </c>
      <c r="DX32" s="48" t="str">
        <f t="shared" si="54"/>
        <v xml:space="preserve"> </v>
      </c>
      <c r="DY32" s="49" t="str">
        <f t="shared" si="55"/>
        <v xml:space="preserve"> </v>
      </c>
      <c r="DZ32" s="48" t="str">
        <f t="shared" si="56"/>
        <v>•</v>
      </c>
      <c r="EA32" s="48" t="str">
        <f t="shared" si="57"/>
        <v xml:space="preserve"> </v>
      </c>
      <c r="EB32" s="48" t="str">
        <f t="shared" si="58"/>
        <v xml:space="preserve"> </v>
      </c>
      <c r="EC32" s="49" t="str">
        <f t="shared" si="59"/>
        <v xml:space="preserve"> </v>
      </c>
      <c r="ED32" s="48" t="str">
        <f t="shared" si="60"/>
        <v>•</v>
      </c>
      <c r="EE32" s="48" t="str">
        <f t="shared" si="61"/>
        <v xml:space="preserve"> </v>
      </c>
      <c r="EF32" s="48" t="str">
        <f t="shared" si="62"/>
        <v xml:space="preserve"> </v>
      </c>
      <c r="EG32" s="49" t="str">
        <f t="shared" si="63"/>
        <v xml:space="preserve"> </v>
      </c>
      <c r="EH32" s="48" t="str">
        <f t="shared" si="64"/>
        <v>•</v>
      </c>
      <c r="EI32" s="48" t="str">
        <f t="shared" si="65"/>
        <v xml:space="preserve"> </v>
      </c>
      <c r="EJ32" s="48" t="str">
        <f t="shared" si="66"/>
        <v xml:space="preserve"> </v>
      </c>
      <c r="EK32" s="49" t="str">
        <f t="shared" si="67"/>
        <v xml:space="preserve"> </v>
      </c>
    </row>
    <row r="33" spans="1:141" ht="12.75" customHeight="1" thickBot="1" x14ac:dyDescent="0.25">
      <c r="A33" s="121" t="str">
        <f>IF(Summary!B27="","",Summary!B27)</f>
        <v>ROL</v>
      </c>
      <c r="B33" s="121" t="str">
        <f>IF(Summary!C27="","",Summary!C27)</f>
        <v>10SPH02</v>
      </c>
      <c r="C33" s="121" t="str">
        <f>IF(Summary!D27="","",Summary!D27)</f>
        <v>STU0025</v>
      </c>
      <c r="D33" s="136" t="str">
        <f>IF(Summary!E27="","",Summary!E27)</f>
        <v>Student 25</v>
      </c>
      <c r="E33" s="137"/>
      <c r="F33" s="137"/>
      <c r="G33" s="137"/>
      <c r="H33" s="137"/>
      <c r="I33" s="137"/>
      <c r="J33" s="137"/>
      <c r="K33" s="137"/>
      <c r="L33" s="137"/>
      <c r="M33" s="137"/>
      <c r="N33" s="137"/>
      <c r="O33" s="137"/>
      <c r="P33" s="137"/>
      <c r="Q33" s="137"/>
      <c r="R33" s="137"/>
      <c r="S33" s="137"/>
      <c r="T33" s="137"/>
      <c r="U33" s="137"/>
      <c r="V33" s="137"/>
      <c r="W33" s="137"/>
      <c r="X33" s="137"/>
      <c r="Y33" s="137"/>
      <c r="Z33" s="137"/>
      <c r="AA33" s="137"/>
      <c r="AB33" s="137"/>
      <c r="AC33" s="137"/>
      <c r="AD33" s="137"/>
      <c r="AE33" s="137"/>
      <c r="AF33" s="137"/>
      <c r="AG33" s="137"/>
      <c r="AH33" s="137"/>
      <c r="AI33" s="137"/>
      <c r="AJ33" s="137"/>
      <c r="AK33" s="137"/>
      <c r="AL33" s="137"/>
      <c r="AM33" s="137"/>
      <c r="AN33" s="137"/>
      <c r="AO33" s="137"/>
      <c r="AP33" s="137"/>
      <c r="AQ33" s="137"/>
      <c r="AR33" s="137"/>
      <c r="AS33" s="137"/>
      <c r="AT33" s="137"/>
      <c r="AU33" s="137"/>
      <c r="AV33" s="48">
        <f t="shared" si="20"/>
        <v>27</v>
      </c>
      <c r="AX33" s="91" t="e">
        <f t="shared" si="14"/>
        <v>#N/A</v>
      </c>
      <c r="AY33" s="92" t="str">
        <f t="shared" si="21"/>
        <v/>
      </c>
      <c r="AZ33" s="90"/>
      <c r="BA33" s="175"/>
      <c r="BB33" s="64" t="e">
        <f>LOOKUP(BG33,Grading!$A$16:$A$22,Grading!$E$16:$E$22)</f>
        <v>#N/A</v>
      </c>
      <c r="BC33" s="65" t="str">
        <f>IF(BA33="none required",Grading!$A$27,Grading!$A$26)</f>
        <v xml:space="preserve">Please review the solutions thoroughly, complete any re-do questions (details below) and show these to me within the next week. Please let me know if you have any questions. </v>
      </c>
      <c r="BD33" s="140"/>
      <c r="BE33" s="138" t="str">
        <f t="shared" si="22"/>
        <v/>
      </c>
      <c r="BF33" s="120" t="str">
        <f t="shared" si="15"/>
        <v/>
      </c>
      <c r="BG33" s="120" t="str">
        <f t="shared" si="16"/>
        <v/>
      </c>
      <c r="BH33" s="121" t="str">
        <f t="shared" si="17"/>
        <v/>
      </c>
      <c r="BI33" s="77" t="str">
        <f>IF(Summary!F27="","",Summary!F27)</f>
        <v>Student 25</v>
      </c>
      <c r="BJ33" s="62"/>
      <c r="BK33" s="98"/>
      <c r="BL33" s="98"/>
      <c r="BM33" s="98"/>
      <c r="BN33" s="98"/>
      <c r="BU33" s="54"/>
      <c r="BV33" s="50">
        <f t="shared" si="23"/>
        <v>0</v>
      </c>
      <c r="BW33" s="50">
        <f t="shared" si="23"/>
        <v>0</v>
      </c>
      <c r="BX33" s="50">
        <f t="shared" si="23"/>
        <v>0</v>
      </c>
      <c r="BY33" s="50">
        <f t="shared" si="23"/>
        <v>0</v>
      </c>
      <c r="BZ33" s="50">
        <f t="shared" si="23"/>
        <v>0</v>
      </c>
      <c r="CA33" s="50">
        <f t="shared" si="23"/>
        <v>0</v>
      </c>
      <c r="CB33" s="50">
        <f t="shared" si="23"/>
        <v>0</v>
      </c>
      <c r="CC33" s="50">
        <f t="shared" si="23"/>
        <v>0</v>
      </c>
      <c r="CD33" s="50">
        <f t="shared" si="23"/>
        <v>0</v>
      </c>
      <c r="CE33" s="50">
        <f t="shared" si="23"/>
        <v>0</v>
      </c>
      <c r="CF33" s="50">
        <f t="shared" si="23"/>
        <v>0</v>
      </c>
      <c r="CG33" s="54"/>
      <c r="CH33" s="55">
        <f t="shared" si="68"/>
        <v>0</v>
      </c>
      <c r="CI33" s="55">
        <f t="shared" si="68"/>
        <v>0</v>
      </c>
      <c r="CJ33" s="55">
        <f t="shared" si="68"/>
        <v>0</v>
      </c>
      <c r="CK33" s="55">
        <f t="shared" si="68"/>
        <v>0</v>
      </c>
      <c r="CL33" s="55">
        <f t="shared" si="68"/>
        <v>0</v>
      </c>
      <c r="CM33" s="55">
        <f t="shared" si="68"/>
        <v>0</v>
      </c>
      <c r="CN33" s="55">
        <f t="shared" si="68"/>
        <v>0</v>
      </c>
      <c r="CO33" s="55">
        <f t="shared" si="68"/>
        <v>0</v>
      </c>
      <c r="CT33" s="85" t="str">
        <f t="shared" si="24"/>
        <v>•</v>
      </c>
      <c r="CU33" s="86" t="str">
        <f t="shared" si="25"/>
        <v xml:space="preserve"> </v>
      </c>
      <c r="CV33" s="86" t="str">
        <f t="shared" si="26"/>
        <v xml:space="preserve"> </v>
      </c>
      <c r="CW33" s="87" t="str">
        <f t="shared" si="27"/>
        <v xml:space="preserve"> </v>
      </c>
      <c r="CX33" s="85" t="str">
        <f t="shared" si="28"/>
        <v>•</v>
      </c>
      <c r="CY33" s="86" t="str">
        <f t="shared" si="29"/>
        <v xml:space="preserve"> </v>
      </c>
      <c r="CZ33" s="86" t="str">
        <f t="shared" si="30"/>
        <v xml:space="preserve"> </v>
      </c>
      <c r="DA33" s="87" t="str">
        <f t="shared" si="31"/>
        <v xml:space="preserve"> </v>
      </c>
      <c r="DB33" s="86" t="str">
        <f t="shared" si="32"/>
        <v>•</v>
      </c>
      <c r="DC33" s="86" t="str">
        <f t="shared" si="33"/>
        <v xml:space="preserve"> </v>
      </c>
      <c r="DD33" s="86" t="str">
        <f t="shared" si="34"/>
        <v xml:space="preserve"> </v>
      </c>
      <c r="DE33" s="87" t="str">
        <f t="shared" si="35"/>
        <v xml:space="preserve"> </v>
      </c>
      <c r="DF33" s="85" t="str">
        <f t="shared" si="36"/>
        <v>•</v>
      </c>
      <c r="DG33" s="86" t="str">
        <f t="shared" si="37"/>
        <v xml:space="preserve"> </v>
      </c>
      <c r="DH33" s="86" t="str">
        <f t="shared" si="38"/>
        <v xml:space="preserve"> </v>
      </c>
      <c r="DI33" s="87" t="str">
        <f t="shared" si="39"/>
        <v xml:space="preserve"> </v>
      </c>
      <c r="DJ33" s="85" t="str">
        <f t="shared" si="40"/>
        <v>•</v>
      </c>
      <c r="DK33" s="86" t="str">
        <f t="shared" si="41"/>
        <v xml:space="preserve"> </v>
      </c>
      <c r="DL33" s="86" t="str">
        <f t="shared" si="42"/>
        <v xml:space="preserve"> </v>
      </c>
      <c r="DM33" s="87" t="str">
        <f t="shared" si="43"/>
        <v xml:space="preserve"> </v>
      </c>
      <c r="DN33" s="86" t="str">
        <f t="shared" si="44"/>
        <v>•</v>
      </c>
      <c r="DO33" s="86" t="str">
        <f t="shared" si="45"/>
        <v xml:space="preserve"> </v>
      </c>
      <c r="DP33" s="86" t="str">
        <f t="shared" si="46"/>
        <v xml:space="preserve"> </v>
      </c>
      <c r="DQ33" s="87" t="str">
        <f t="shared" si="47"/>
        <v xml:space="preserve"> </v>
      </c>
      <c r="DR33" s="86" t="str">
        <f t="shared" si="48"/>
        <v>•</v>
      </c>
      <c r="DS33" s="86" t="str">
        <f t="shared" si="49"/>
        <v xml:space="preserve"> </v>
      </c>
      <c r="DT33" s="86" t="str">
        <f t="shared" si="50"/>
        <v xml:space="preserve"> </v>
      </c>
      <c r="DU33" s="87" t="str">
        <f t="shared" si="51"/>
        <v xml:space="preserve"> </v>
      </c>
      <c r="DV33" s="86" t="str">
        <f t="shared" si="52"/>
        <v>•</v>
      </c>
      <c r="DW33" s="86" t="str">
        <f t="shared" si="53"/>
        <v xml:space="preserve"> </v>
      </c>
      <c r="DX33" s="86" t="str">
        <f t="shared" si="54"/>
        <v xml:space="preserve"> </v>
      </c>
      <c r="DY33" s="87" t="str">
        <f t="shared" si="55"/>
        <v xml:space="preserve"> </v>
      </c>
      <c r="DZ33" s="86" t="str">
        <f t="shared" si="56"/>
        <v>•</v>
      </c>
      <c r="EA33" s="86" t="str">
        <f t="shared" si="57"/>
        <v xml:space="preserve"> </v>
      </c>
      <c r="EB33" s="86" t="str">
        <f t="shared" si="58"/>
        <v xml:space="preserve"> </v>
      </c>
      <c r="EC33" s="87" t="str">
        <f t="shared" si="59"/>
        <v xml:space="preserve"> </v>
      </c>
      <c r="ED33" s="86" t="str">
        <f t="shared" si="60"/>
        <v>•</v>
      </c>
      <c r="EE33" s="86" t="str">
        <f t="shared" si="61"/>
        <v xml:space="preserve"> </v>
      </c>
      <c r="EF33" s="86" t="str">
        <f t="shared" si="62"/>
        <v xml:space="preserve"> </v>
      </c>
      <c r="EG33" s="87" t="str">
        <f t="shared" si="63"/>
        <v xml:space="preserve"> </v>
      </c>
      <c r="EH33" s="86" t="str">
        <f t="shared" si="64"/>
        <v>•</v>
      </c>
      <c r="EI33" s="86" t="str">
        <f t="shared" si="65"/>
        <v xml:space="preserve"> </v>
      </c>
      <c r="EJ33" s="86" t="str">
        <f t="shared" si="66"/>
        <v xml:space="preserve"> </v>
      </c>
      <c r="EK33" s="87" t="str">
        <f t="shared" si="67"/>
        <v xml:space="preserve"> </v>
      </c>
    </row>
    <row r="34" spans="1:141" ht="12.75" customHeight="1" x14ac:dyDescent="0.2">
      <c r="A34" s="121" t="str">
        <f>IF(Summary!B28="","",Summary!B28)</f>
        <v/>
      </c>
      <c r="B34" s="121" t="str">
        <f>IF(Summary!C28="","",Summary!C28)</f>
        <v/>
      </c>
      <c r="C34" s="121" t="str">
        <f>IF(Summary!D28="","",Summary!D28)</f>
        <v/>
      </c>
      <c r="D34" s="136" t="str">
        <f>IF(Summary!E28="","",Summary!E28)</f>
        <v/>
      </c>
      <c r="E34" s="137"/>
      <c r="F34" s="137"/>
      <c r="G34" s="137"/>
      <c r="H34" s="137"/>
      <c r="I34" s="137"/>
      <c r="J34" s="137"/>
      <c r="K34" s="137"/>
      <c r="L34" s="137"/>
      <c r="M34" s="137"/>
      <c r="N34" s="137"/>
      <c r="O34" s="137"/>
      <c r="P34" s="137"/>
      <c r="Q34" s="137"/>
      <c r="R34" s="137"/>
      <c r="S34" s="137"/>
      <c r="T34" s="137"/>
      <c r="U34" s="137"/>
      <c r="V34" s="137"/>
      <c r="W34" s="137"/>
      <c r="X34" s="137"/>
      <c r="Y34" s="137"/>
      <c r="Z34" s="137"/>
      <c r="AA34" s="137"/>
      <c r="AB34" s="137"/>
      <c r="AC34" s="137"/>
      <c r="AD34" s="137"/>
      <c r="AE34" s="137"/>
      <c r="AF34" s="137"/>
      <c r="AG34" s="137"/>
      <c r="AH34" s="137"/>
      <c r="AI34" s="137"/>
      <c r="AJ34" s="137"/>
      <c r="AK34" s="137"/>
      <c r="AL34" s="137"/>
      <c r="AM34" s="137"/>
      <c r="AN34" s="137"/>
      <c r="AO34" s="137"/>
      <c r="AP34" s="137"/>
      <c r="AQ34" s="137"/>
      <c r="AR34" s="137"/>
      <c r="AS34" s="137"/>
      <c r="AT34" s="137"/>
      <c r="AU34" s="137"/>
      <c r="AV34" s="48"/>
      <c r="AY34" s="84"/>
      <c r="AZ34" s="84"/>
      <c r="BA34" s="137"/>
      <c r="BB34" s="143"/>
      <c r="BC34" s="138"/>
      <c r="BD34" s="144"/>
      <c r="BE34" s="138"/>
      <c r="BF34" s="120"/>
      <c r="BG34" s="120"/>
      <c r="BH34" s="121"/>
      <c r="BI34" s="98"/>
      <c r="BJ34" s="98"/>
      <c r="BK34" s="98"/>
      <c r="BL34" s="98"/>
      <c r="BM34" s="98"/>
      <c r="BN34" s="98"/>
      <c r="BU34" s="54"/>
      <c r="CG34" s="54"/>
    </row>
    <row r="35" spans="1:141" ht="12.75" customHeight="1" x14ac:dyDescent="0.2">
      <c r="A35" s="121" t="str">
        <f>IF(Summary!B29="","",Summary!B29)</f>
        <v/>
      </c>
      <c r="B35" s="121" t="str">
        <f>IF(Summary!C29="","",Summary!C29)</f>
        <v/>
      </c>
      <c r="C35" s="121" t="str">
        <f>IF(Summary!D29="","",Summary!D29)</f>
        <v/>
      </c>
      <c r="D35" s="136" t="str">
        <f>IF(Summary!E29="","",Summary!E29)</f>
        <v/>
      </c>
      <c r="E35" s="137"/>
      <c r="F35" s="137"/>
      <c r="G35" s="137"/>
      <c r="H35" s="137"/>
      <c r="I35" s="137"/>
      <c r="J35" s="137"/>
      <c r="K35" s="137"/>
      <c r="L35" s="137"/>
      <c r="M35" s="137"/>
      <c r="N35" s="137"/>
      <c r="O35" s="137"/>
      <c r="P35" s="137"/>
      <c r="Q35" s="137"/>
      <c r="R35" s="137"/>
      <c r="S35" s="137"/>
      <c r="T35" s="137"/>
      <c r="U35" s="137"/>
      <c r="V35" s="137"/>
      <c r="W35" s="137"/>
      <c r="X35" s="137"/>
      <c r="Y35" s="137"/>
      <c r="Z35" s="137"/>
      <c r="AA35" s="137"/>
      <c r="AB35" s="137"/>
      <c r="AC35" s="137"/>
      <c r="AD35" s="137"/>
      <c r="AE35" s="137"/>
      <c r="AF35" s="137"/>
      <c r="AG35" s="137"/>
      <c r="AH35" s="137"/>
      <c r="AI35" s="137"/>
      <c r="AJ35" s="137"/>
      <c r="AK35" s="137"/>
      <c r="AL35" s="137"/>
      <c r="AM35" s="137"/>
      <c r="AN35" s="137"/>
      <c r="AO35" s="137"/>
      <c r="AP35" s="137"/>
      <c r="AQ35" s="137"/>
      <c r="AR35" s="137"/>
      <c r="AS35" s="137"/>
      <c r="AT35" s="137"/>
      <c r="AU35" s="137"/>
      <c r="AV35" s="48"/>
      <c r="AY35" s="60"/>
      <c r="AZ35" s="60"/>
      <c r="BA35" s="137"/>
      <c r="BB35" s="145"/>
      <c r="BC35" s="146"/>
      <c r="BD35" s="147"/>
      <c r="BE35" s="138"/>
      <c r="BF35" s="120"/>
      <c r="BG35" s="120"/>
      <c r="BH35" s="121"/>
      <c r="BI35" s="98"/>
      <c r="BJ35" s="98"/>
      <c r="BK35" s="98"/>
      <c r="BL35" s="98"/>
      <c r="BM35" s="98"/>
      <c r="BN35" s="98"/>
      <c r="BU35" s="54"/>
      <c r="CG35" s="54"/>
    </row>
    <row r="36" spans="1:141" ht="12.75" customHeight="1" x14ac:dyDescent="0.2">
      <c r="A36" s="121" t="str">
        <f>IF(Summary!B30="","",Summary!B30)</f>
        <v/>
      </c>
      <c r="B36" s="121" t="str">
        <f>IF(Summary!C30="","",Summary!C30)</f>
        <v/>
      </c>
      <c r="C36" s="121" t="str">
        <f>IF(Summary!D30="","",Summary!D30)</f>
        <v/>
      </c>
      <c r="D36" s="136" t="str">
        <f>IF(Summary!E30="","",Summary!E30)</f>
        <v/>
      </c>
      <c r="E36" s="137"/>
      <c r="F36" s="137"/>
      <c r="G36" s="137"/>
      <c r="H36" s="137"/>
      <c r="I36" s="137"/>
      <c r="J36" s="137"/>
      <c r="K36" s="137"/>
      <c r="L36" s="137"/>
      <c r="M36" s="137"/>
      <c r="N36" s="137"/>
      <c r="O36" s="137"/>
      <c r="P36" s="137"/>
      <c r="Q36" s="137"/>
      <c r="R36" s="137"/>
      <c r="S36" s="137"/>
      <c r="T36" s="137"/>
      <c r="U36" s="137"/>
      <c r="V36" s="137"/>
      <c r="W36" s="137"/>
      <c r="X36" s="137"/>
      <c r="Y36" s="137"/>
      <c r="Z36" s="137"/>
      <c r="AA36" s="137"/>
      <c r="AB36" s="137"/>
      <c r="AC36" s="137"/>
      <c r="AD36" s="137"/>
      <c r="AE36" s="137"/>
      <c r="AF36" s="137"/>
      <c r="AG36" s="137"/>
      <c r="AH36" s="137"/>
      <c r="AI36" s="137"/>
      <c r="AJ36" s="137"/>
      <c r="AK36" s="137"/>
      <c r="AL36" s="137"/>
      <c r="AM36" s="137"/>
      <c r="AN36" s="137"/>
      <c r="AO36" s="137"/>
      <c r="AP36" s="137"/>
      <c r="AQ36" s="137"/>
      <c r="AR36" s="137"/>
      <c r="AS36" s="137"/>
      <c r="AT36" s="137"/>
      <c r="AU36" s="137"/>
      <c r="AV36" s="48"/>
      <c r="AY36" s="148"/>
      <c r="AZ36" s="148"/>
      <c r="BA36" s="84"/>
      <c r="BB36" s="149"/>
      <c r="BC36" s="84"/>
      <c r="BD36" s="111"/>
      <c r="BE36" s="138"/>
      <c r="BF36" s="120"/>
      <c r="BG36" s="120"/>
      <c r="BH36" s="121"/>
      <c r="BI36" s="98"/>
      <c r="BJ36" s="98"/>
      <c r="BK36" s="98"/>
      <c r="BL36" s="98"/>
      <c r="BM36" s="98"/>
      <c r="BN36" s="98"/>
      <c r="BU36" s="54"/>
      <c r="CG36" s="54"/>
    </row>
    <row r="37" spans="1:141" ht="15.75" customHeight="1" x14ac:dyDescent="0.2">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BA37" s="48"/>
      <c r="BB37" s="48"/>
      <c r="BC37" s="48"/>
      <c r="BD37" s="97"/>
      <c r="BU37" s="54"/>
      <c r="CG37" s="54"/>
    </row>
    <row r="38" spans="1:141" ht="15.75" customHeight="1" x14ac:dyDescent="0.2">
      <c r="E38" s="48"/>
      <c r="F38" s="34"/>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BA38" s="48"/>
      <c r="BB38" s="48"/>
      <c r="BC38" s="48"/>
      <c r="BD38" s="97"/>
      <c r="BE38" s="63"/>
      <c r="BU38" s="54"/>
      <c r="CG38" s="54"/>
    </row>
    <row r="39" spans="1:141" ht="15.75" customHeight="1" x14ac:dyDescent="0.2">
      <c r="E39" s="48"/>
      <c r="F39" s="34"/>
      <c r="G39" s="48"/>
      <c r="H39" s="48"/>
      <c r="I39" s="48"/>
      <c r="J39" s="48"/>
      <c r="K39" s="48"/>
      <c r="L39" s="48"/>
      <c r="M39" s="48"/>
      <c r="N39" s="88"/>
      <c r="O39" s="88"/>
      <c r="P39" s="8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X39" s="95" t="s">
        <v>345</v>
      </c>
      <c r="BA39" s="48"/>
      <c r="BB39" s="48"/>
      <c r="BC39" s="48"/>
      <c r="BD39" s="97"/>
      <c r="BE39" s="63"/>
      <c r="BU39" s="54"/>
      <c r="CG39" s="54"/>
    </row>
    <row r="40" spans="1:141" ht="15.75" customHeight="1" x14ac:dyDescent="0.2">
      <c r="E40" s="48"/>
      <c r="F40" s="34"/>
      <c r="G40" s="48"/>
      <c r="H40" s="48"/>
      <c r="I40" s="48"/>
      <c r="J40" s="48"/>
      <c r="K40" s="48"/>
      <c r="L40" s="48"/>
      <c r="M40" s="48"/>
      <c r="N40" s="88"/>
      <c r="O40" s="88"/>
      <c r="P40" s="88"/>
      <c r="Q40" s="48"/>
      <c r="R40" s="59"/>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X40" s="204" t="s">
        <v>136</v>
      </c>
      <c r="AY40" s="201" t="s">
        <v>125</v>
      </c>
      <c r="BB40" s="48"/>
      <c r="BU40" s="54"/>
      <c r="CG40" s="54"/>
    </row>
    <row r="41" spans="1:141" ht="15.75" customHeight="1" x14ac:dyDescent="0.2">
      <c r="E41" s="48"/>
      <c r="F41" s="34"/>
      <c r="G41" s="48"/>
      <c r="H41" s="48"/>
      <c r="I41" s="48"/>
      <c r="J41" s="48"/>
      <c r="K41" s="48"/>
      <c r="L41" s="48"/>
      <c r="M41" s="48"/>
      <c r="N41" s="88"/>
      <c r="O41" s="88"/>
      <c r="P41" s="8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X41" s="204" t="s">
        <v>137</v>
      </c>
      <c r="AY41" s="175" t="s">
        <v>48</v>
      </c>
      <c r="BB41" s="48"/>
      <c r="BD41" s="63"/>
      <c r="BU41" s="54"/>
      <c r="CG41" s="54"/>
    </row>
    <row r="42" spans="1:141" ht="15.75" customHeight="1" x14ac:dyDescent="0.2">
      <c r="E42" s="48"/>
      <c r="F42" s="34"/>
      <c r="G42" s="48"/>
      <c r="H42" s="48"/>
      <c r="I42" s="48"/>
      <c r="J42" s="48"/>
      <c r="K42" s="48"/>
      <c r="L42" s="48"/>
      <c r="M42" s="48"/>
      <c r="N42" s="88"/>
      <c r="O42" s="88"/>
      <c r="P42" s="8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Y42" s="81"/>
      <c r="BB42" s="48"/>
      <c r="BD42" s="63"/>
      <c r="BU42" s="54"/>
      <c r="CG42" s="54"/>
    </row>
    <row r="43" spans="1:141" ht="15.75" customHeight="1" x14ac:dyDescent="0.2">
      <c r="E43" s="48"/>
      <c r="G43" s="48"/>
      <c r="H43" s="48"/>
      <c r="I43" s="48"/>
      <c r="J43" s="48"/>
      <c r="K43" s="48"/>
      <c r="L43" s="48"/>
      <c r="M43" s="48"/>
      <c r="N43" s="88"/>
      <c r="O43" s="88"/>
      <c r="P43" s="8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X43" s="94">
        <v>0</v>
      </c>
      <c r="AY43" s="82" t="s">
        <v>138</v>
      </c>
      <c r="BB43" s="48"/>
      <c r="BD43" s="97"/>
      <c r="BU43" s="54"/>
      <c r="CG43" s="54"/>
    </row>
    <row r="44" spans="1:141" ht="15.75" customHeight="1" x14ac:dyDescent="0.2">
      <c r="E44" s="48"/>
      <c r="G44" s="48"/>
      <c r="H44" s="48"/>
      <c r="I44" s="48"/>
      <c r="J44" s="48"/>
      <c r="K44" s="48"/>
      <c r="L44" s="48"/>
      <c r="M44" s="48"/>
      <c r="N44" s="88"/>
      <c r="O44" s="88"/>
      <c r="P44" s="8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X44" s="94">
        <v>0.45</v>
      </c>
      <c r="AY44" s="82" t="s">
        <v>139</v>
      </c>
      <c r="BB44" s="48"/>
      <c r="BD44" s="97"/>
      <c r="BU44" s="54"/>
      <c r="CG44" s="54"/>
    </row>
    <row r="45" spans="1:141" ht="15.75" customHeight="1" x14ac:dyDescent="0.2">
      <c r="E45" s="48"/>
      <c r="F45" s="34"/>
      <c r="G45" s="48"/>
      <c r="H45" s="48"/>
      <c r="I45" s="48"/>
      <c r="J45" s="48"/>
      <c r="K45" s="48"/>
      <c r="L45" s="48"/>
      <c r="M45" s="48"/>
      <c r="N45" s="88"/>
      <c r="O45" s="88"/>
      <c r="P45" s="8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X45" s="94">
        <v>0.5</v>
      </c>
      <c r="AY45" s="82" t="s">
        <v>139</v>
      </c>
      <c r="BB45" s="48"/>
      <c r="BD45" s="97"/>
      <c r="BU45" s="54"/>
      <c r="CG45" s="54"/>
    </row>
    <row r="46" spans="1:141" ht="15.75" customHeight="1" x14ac:dyDescent="0.2">
      <c r="E46" s="48"/>
      <c r="F46" s="34"/>
      <c r="G46" s="48"/>
      <c r="H46" s="48"/>
      <c r="I46" s="48"/>
      <c r="J46" s="48"/>
      <c r="K46" s="48"/>
      <c r="L46" s="48"/>
      <c r="M46" s="48"/>
      <c r="N46" s="88"/>
      <c r="O46" s="88"/>
      <c r="P46" s="8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X46" s="94">
        <v>0.6</v>
      </c>
      <c r="AY46" s="82" t="s">
        <v>140</v>
      </c>
      <c r="BB46" s="48"/>
      <c r="BD46" s="97"/>
      <c r="BU46" s="54"/>
      <c r="CG46" s="54"/>
    </row>
    <row r="47" spans="1:141" ht="15.75" customHeight="1" x14ac:dyDescent="0.2">
      <c r="E47" s="48"/>
      <c r="F47" s="34"/>
      <c r="G47" s="48"/>
      <c r="H47" s="48"/>
      <c r="I47" s="48"/>
      <c r="J47" s="48"/>
      <c r="K47" s="48"/>
      <c r="L47" s="48"/>
      <c r="M47" s="48"/>
      <c r="N47" s="88"/>
      <c r="O47" s="88"/>
      <c r="P47" s="8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X47" s="94">
        <v>0.7</v>
      </c>
      <c r="AY47" s="82" t="s">
        <v>141</v>
      </c>
      <c r="BB47" s="48"/>
      <c r="BD47" s="97"/>
      <c r="BU47" s="54"/>
      <c r="CG47" s="54"/>
    </row>
    <row r="48" spans="1:141" ht="15.75" customHeight="1" x14ac:dyDescent="0.2">
      <c r="E48" s="48"/>
      <c r="F48" s="34"/>
      <c r="G48" s="48"/>
      <c r="H48" s="48"/>
      <c r="I48" s="48"/>
      <c r="J48" s="48"/>
      <c r="K48" s="48"/>
      <c r="L48" s="48"/>
      <c r="M48" s="48"/>
      <c r="N48" s="88"/>
      <c r="O48" s="88"/>
      <c r="P48" s="88"/>
      <c r="Q48" s="48"/>
      <c r="R48" s="48"/>
      <c r="S48" s="48"/>
      <c r="T48" s="48"/>
      <c r="U48" s="48"/>
      <c r="V48" s="48"/>
      <c r="W48" s="48" t="str">
        <f>IF(ISNUMBER(BJ129),BJ129,"")</f>
        <v/>
      </c>
      <c r="X48" s="48" t="str">
        <f>IF(ISNUMBER(BJ130),BJ129,"")</f>
        <v/>
      </c>
      <c r="Y48" s="48" t="str">
        <f>IF(ISNUMBER(BJ129),BJ129,"")</f>
        <v/>
      </c>
      <c r="Z48" s="48" t="str">
        <f>IF(ISNUMBER(BJ129),BJ129,"")</f>
        <v/>
      </c>
      <c r="AA48" s="48" t="str">
        <f>IF(ISNUMBER(BJ129),BJ129,"")</f>
        <v/>
      </c>
      <c r="AB48" s="48" t="str">
        <f>IF(ISNUMBER(BJ129),BJ129,"")</f>
        <v/>
      </c>
      <c r="AC48" s="48" t="str">
        <f>IF(ISNUMBER(BJ129),BJ129,"")</f>
        <v/>
      </c>
      <c r="AD48" s="48" t="str">
        <f>IF(ISNUMBER(BJ129),BJ129,"")</f>
        <v/>
      </c>
      <c r="AE48" s="48" t="str">
        <f>IF(ISNUMBER(BJ129),BJ129,"")</f>
        <v/>
      </c>
      <c r="AF48" s="48" t="str">
        <f>IF(ISNUMBER(BJ129),BJ129,"")</f>
        <v/>
      </c>
      <c r="AG48" s="48" t="str">
        <f>IF(ISNUMBER(BJ129),BJ129,"")</f>
        <v/>
      </c>
      <c r="AH48" s="48" t="str">
        <f>IF(ISNUMBER(BJ129),BJ129,"")</f>
        <v/>
      </c>
      <c r="AI48" s="48" t="str">
        <f>IF(ISNUMBER(BJ129),BJ129,"")</f>
        <v/>
      </c>
      <c r="AJ48" s="48" t="str">
        <f>IF(ISNUMBER(BJ129),BJ129,"")</f>
        <v/>
      </c>
      <c r="AK48" s="48" t="str">
        <f>IF(ISNUMBER(BJ129),BJ129,"")</f>
        <v/>
      </c>
      <c r="AL48" s="48" t="str">
        <f>IF(ISNUMBER(BJ129),BJ129,"")</f>
        <v/>
      </c>
      <c r="AM48" s="48" t="str">
        <f>IF(ISNUMBER(BJ129),BJ129,"")</f>
        <v/>
      </c>
      <c r="AN48" s="48" t="str">
        <f>IF(ISNUMBER(BJ129),BJ129,"")</f>
        <v/>
      </c>
      <c r="AO48" s="48" t="str">
        <f>IF(ISNUMBER(BJ129),BJ129,"")</f>
        <v/>
      </c>
      <c r="AP48" s="48" t="str">
        <f>IF(ISNUMBER(BJ129),BJ129,"")</f>
        <v/>
      </c>
      <c r="AQ48" s="48" t="str">
        <f>IF(ISNUMBER(BJ129),BJ129,"")</f>
        <v/>
      </c>
      <c r="AR48" s="48" t="str">
        <f>IF(ISNUMBER(BJ129),BJ129,"")</f>
        <v/>
      </c>
      <c r="AS48" s="48"/>
      <c r="AT48" s="48" t="str">
        <f>IF(ISNUMBER(BJ129),BJ129,"")</f>
        <v/>
      </c>
      <c r="AU48" s="48" t="str">
        <f>IF(ISNUMBER(BJ129),BJ129,"")</f>
        <v/>
      </c>
      <c r="AV48" s="48"/>
      <c r="AX48" s="94">
        <v>0.9</v>
      </c>
      <c r="AY48" s="82" t="s">
        <v>142</v>
      </c>
      <c r="BB48" s="48"/>
      <c r="BD48" s="97"/>
    </row>
    <row r="49" spans="5:74" ht="15.75" customHeight="1" x14ac:dyDescent="0.2">
      <c r="E49" s="48"/>
      <c r="F49" s="34"/>
      <c r="G49" s="48"/>
      <c r="H49" s="48"/>
      <c r="I49" s="48"/>
      <c r="J49" s="48"/>
      <c r="K49" s="48"/>
      <c r="L49" s="48"/>
      <c r="M49" s="48"/>
      <c r="N49" s="88"/>
      <c r="O49" s="88"/>
      <c r="P49" s="8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34"/>
      <c r="AX49" s="94">
        <v>1</v>
      </c>
      <c r="AY49" s="82" t="s">
        <v>142</v>
      </c>
      <c r="AZ49" s="34"/>
      <c r="BB49" s="48"/>
      <c r="BD49" s="97"/>
    </row>
    <row r="50" spans="5:74" ht="15.75" customHeight="1" x14ac:dyDescent="0.2">
      <c r="E50" s="48"/>
      <c r="F50" s="34"/>
      <c r="G50" s="48"/>
      <c r="H50" s="48"/>
      <c r="I50" s="48"/>
      <c r="J50" s="48"/>
      <c r="K50" s="48"/>
      <c r="L50" s="48"/>
      <c r="M50" s="48"/>
      <c r="N50" s="88"/>
      <c r="O50" s="88"/>
      <c r="P50" s="8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34"/>
      <c r="AX50" s="93" t="s">
        <v>246</v>
      </c>
      <c r="AY50" s="205" t="s">
        <v>178</v>
      </c>
      <c r="AZ50" s="205"/>
      <c r="BA50" s="205"/>
      <c r="BB50" s="205"/>
      <c r="BC50" s="205"/>
      <c r="BD50" s="205"/>
      <c r="BE50" s="205"/>
      <c r="BF50" s="205"/>
      <c r="BG50" s="205"/>
    </row>
    <row r="51" spans="5:74" ht="15.75" customHeight="1" x14ac:dyDescent="0.2">
      <c r="E51" s="48"/>
      <c r="F51" s="34"/>
      <c r="G51" s="48"/>
      <c r="H51" s="48"/>
      <c r="I51" s="48"/>
      <c r="J51" s="48"/>
      <c r="K51" s="48"/>
      <c r="L51" s="48"/>
      <c r="M51" s="48"/>
      <c r="N51" s="88"/>
      <c r="O51" s="88"/>
      <c r="P51" s="8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Y51" s="81"/>
      <c r="AZ51" s="73"/>
      <c r="BB51" s="48"/>
      <c r="BD51" s="97"/>
    </row>
    <row r="52" spans="5:74" ht="15.75" customHeight="1" x14ac:dyDescent="0.2">
      <c r="E52" s="48"/>
      <c r="F52" s="34"/>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X52" s="95" t="s">
        <v>276</v>
      </c>
      <c r="AZ52" s="34"/>
      <c r="BB52" s="48"/>
      <c r="BD52" s="97"/>
      <c r="BF52" s="95" t="s">
        <v>339</v>
      </c>
      <c r="BL52" s="95" t="s">
        <v>326</v>
      </c>
    </row>
    <row r="53" spans="5:74" ht="15.75" customHeight="1" x14ac:dyDescent="0.2">
      <c r="E53" s="48"/>
      <c r="F53" s="34"/>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X53" s="94" t="s">
        <v>340</v>
      </c>
      <c r="AY53" s="43" t="s">
        <v>143</v>
      </c>
      <c r="AZ53" s="62" t="s">
        <v>344</v>
      </c>
      <c r="BB53" s="48"/>
      <c r="BD53" s="97"/>
      <c r="BF53" s="43" t="s">
        <v>340</v>
      </c>
      <c r="BG53" s="43" t="s">
        <v>191</v>
      </c>
      <c r="BH53" s="34" t="s">
        <v>341</v>
      </c>
      <c r="BL53" s="43" t="s">
        <v>338</v>
      </c>
      <c r="BM53" s="59" t="s">
        <v>190</v>
      </c>
      <c r="BN53" s="59" t="s">
        <v>191</v>
      </c>
      <c r="BO53" s="59" t="s">
        <v>63</v>
      </c>
      <c r="BP53" s="43" t="s">
        <v>99</v>
      </c>
      <c r="BQ53" s="34" t="s">
        <v>342</v>
      </c>
    </row>
    <row r="54" spans="5:74" ht="15.75" customHeight="1" x14ac:dyDescent="0.2">
      <c r="E54" s="48"/>
      <c r="F54" s="34"/>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34"/>
      <c r="AX54" s="100">
        <f>IF(ISBLANK(BF54),"",BF54)</f>
        <v>1</v>
      </c>
      <c r="AY54" s="167" t="s">
        <v>187</v>
      </c>
      <c r="AZ54" s="167" t="s">
        <v>188</v>
      </c>
      <c r="BA54" s="96" t="s">
        <v>92</v>
      </c>
      <c r="BB54" s="48"/>
      <c r="BD54" s="97"/>
      <c r="BF54" s="168">
        <v>1</v>
      </c>
      <c r="BG54" s="99">
        <v>9.1</v>
      </c>
      <c r="BH54" s="166" t="s">
        <v>30</v>
      </c>
      <c r="BI54" s="43"/>
      <c r="BL54" s="100">
        <f>IF(ISBLANK(BN54),"",COUNTIF($BG$54:$BG$93,BN54))</f>
        <v>2</v>
      </c>
      <c r="BM54" s="169" t="s">
        <v>97</v>
      </c>
      <c r="BN54" s="157">
        <v>8.1999999999999993</v>
      </c>
      <c r="BO54" s="166">
        <v>2</v>
      </c>
      <c r="BP54" s="202">
        <f>IF(ISBLANK(BO54),"",BO54/BO$66)</f>
        <v>7.407407407407407E-2</v>
      </c>
      <c r="BQ54" s="190" t="s">
        <v>80</v>
      </c>
      <c r="BR54" s="190"/>
      <c r="BS54" s="190"/>
      <c r="BT54" s="190"/>
      <c r="BU54" s="190"/>
      <c r="BV54" s="190"/>
    </row>
    <row r="55" spans="5:74" ht="15.75" customHeight="1" x14ac:dyDescent="0.2">
      <c r="E55" s="48"/>
      <c r="F55" s="34"/>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34"/>
      <c r="AX55" s="100">
        <f t="shared" ref="AX55:AX93" si="69">IF(ISBLANK(BF55),"",BF55)</f>
        <v>2</v>
      </c>
      <c r="AY55" s="167" t="s">
        <v>151</v>
      </c>
      <c r="AZ55" s="167" t="s">
        <v>127</v>
      </c>
      <c r="BA55" s="96" t="s">
        <v>92</v>
      </c>
      <c r="BB55" s="48"/>
      <c r="BD55" s="97"/>
      <c r="BF55" s="168">
        <v>2</v>
      </c>
      <c r="BG55" s="99">
        <v>9.5</v>
      </c>
      <c r="BH55" s="166" t="s">
        <v>32</v>
      </c>
      <c r="BI55" s="43"/>
      <c r="BL55" s="100">
        <f t="shared" ref="BL55:BL64" si="70">IF(ISBLANK(BN55),"",COUNTIF($BG$54:$BG$93,BN55))</f>
        <v>1</v>
      </c>
      <c r="BM55" s="169">
        <v>9</v>
      </c>
      <c r="BN55" s="158">
        <v>8.3000000000000007</v>
      </c>
      <c r="BO55" s="166">
        <v>1</v>
      </c>
      <c r="BP55" s="202">
        <f t="shared" ref="BP55:BP64" si="71">IF(ISBLANK(BO55),"",BO55/BO$66)</f>
        <v>3.7037037037037035E-2</v>
      </c>
      <c r="BQ55" s="190" t="s">
        <v>81</v>
      </c>
      <c r="BR55" s="190"/>
      <c r="BS55" s="190"/>
      <c r="BT55" s="190"/>
      <c r="BU55" s="190"/>
      <c r="BV55" s="190"/>
    </row>
    <row r="56" spans="5:74" ht="15.75" customHeight="1" x14ac:dyDescent="0.2">
      <c r="E56" s="48"/>
      <c r="F56" s="34"/>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34"/>
      <c r="AX56" s="100">
        <f t="shared" si="69"/>
        <v>3</v>
      </c>
      <c r="AY56" s="167" t="s">
        <v>152</v>
      </c>
      <c r="AZ56" s="167" t="s">
        <v>128</v>
      </c>
      <c r="BA56" s="96" t="s">
        <v>92</v>
      </c>
      <c r="BB56" s="48"/>
      <c r="BD56" s="97"/>
      <c r="BF56" s="168">
        <v>3</v>
      </c>
      <c r="BG56" s="99">
        <v>9.5</v>
      </c>
      <c r="BH56" s="166" t="s">
        <v>36</v>
      </c>
      <c r="BI56" s="43"/>
      <c r="BL56" s="100">
        <f t="shared" si="70"/>
        <v>2</v>
      </c>
      <c r="BM56" s="169" t="s">
        <v>183</v>
      </c>
      <c r="BN56" s="159">
        <v>8.4</v>
      </c>
      <c r="BO56" s="166">
        <v>5</v>
      </c>
      <c r="BP56" s="202">
        <f t="shared" si="71"/>
        <v>0.18518518518518517</v>
      </c>
      <c r="BQ56" s="190" t="s">
        <v>82</v>
      </c>
      <c r="BR56" s="190"/>
      <c r="BS56" s="190"/>
      <c r="BT56" s="190"/>
      <c r="BU56" s="190"/>
      <c r="BV56" s="190"/>
    </row>
    <row r="57" spans="5:74" ht="15.75" customHeight="1" x14ac:dyDescent="0.2">
      <c r="E57" s="48"/>
      <c r="F57" s="34"/>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34"/>
      <c r="AX57" s="100">
        <f t="shared" si="69"/>
        <v>4</v>
      </c>
      <c r="AY57" s="167" t="s">
        <v>153</v>
      </c>
      <c r="AZ57" s="167" t="s">
        <v>170</v>
      </c>
      <c r="BA57" s="96" t="s">
        <v>92</v>
      </c>
      <c r="BB57" s="48"/>
      <c r="BD57" s="97"/>
      <c r="BF57" s="168">
        <v>4</v>
      </c>
      <c r="BG57" s="99">
        <v>9.1</v>
      </c>
      <c r="BH57" s="166" t="s">
        <v>40</v>
      </c>
      <c r="BI57" s="43"/>
      <c r="BL57" s="100">
        <f t="shared" si="70"/>
        <v>3</v>
      </c>
      <c r="BM57" s="169" t="s">
        <v>184</v>
      </c>
      <c r="BN57" s="160">
        <v>9.1</v>
      </c>
      <c r="BO57" s="166">
        <v>4</v>
      </c>
      <c r="BP57" s="202">
        <f t="shared" si="71"/>
        <v>0.14814814814814814</v>
      </c>
      <c r="BQ57" s="190" t="s">
        <v>95</v>
      </c>
      <c r="BR57" s="190"/>
      <c r="BS57" s="190"/>
      <c r="BT57" s="190"/>
      <c r="BU57" s="190"/>
      <c r="BV57" s="190"/>
    </row>
    <row r="58" spans="5:74" ht="15.75" customHeight="1" x14ac:dyDescent="0.2">
      <c r="E58" s="48"/>
      <c r="F58" s="34"/>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34"/>
      <c r="AX58" s="100">
        <f t="shared" si="69"/>
        <v>5</v>
      </c>
      <c r="AY58" s="167" t="s">
        <v>155</v>
      </c>
      <c r="AZ58" s="167" t="s">
        <v>154</v>
      </c>
      <c r="BA58" s="96" t="s">
        <v>92</v>
      </c>
      <c r="BB58" s="48"/>
      <c r="BD58" s="97"/>
      <c r="BF58" s="168">
        <v>5</v>
      </c>
      <c r="BG58" s="99">
        <v>9.1999999999999993</v>
      </c>
      <c r="BH58" s="166" t="s">
        <v>36</v>
      </c>
      <c r="BI58" s="43"/>
      <c r="BL58" s="100">
        <f t="shared" si="70"/>
        <v>2</v>
      </c>
      <c r="BM58" s="169" t="s">
        <v>185</v>
      </c>
      <c r="BN58" s="161">
        <v>9.1999999999999993</v>
      </c>
      <c r="BO58" s="166">
        <v>2</v>
      </c>
      <c r="BP58" s="202">
        <f t="shared" si="71"/>
        <v>7.407407407407407E-2</v>
      </c>
      <c r="BQ58" s="190" t="s">
        <v>83</v>
      </c>
      <c r="BR58" s="190"/>
      <c r="BS58" s="190"/>
      <c r="BT58" s="190"/>
      <c r="BU58" s="190"/>
      <c r="BV58" s="190"/>
    </row>
    <row r="59" spans="5:74" ht="15.75" customHeight="1" x14ac:dyDescent="0.2">
      <c r="E59" s="48"/>
      <c r="F59" s="34"/>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34"/>
      <c r="AX59" s="100">
        <f t="shared" si="69"/>
        <v>6</v>
      </c>
      <c r="AY59" s="167" t="s">
        <v>156</v>
      </c>
      <c r="AZ59" s="167" t="s">
        <v>130</v>
      </c>
      <c r="BA59" s="96" t="s">
        <v>92</v>
      </c>
      <c r="BB59" s="48"/>
      <c r="BD59" s="97"/>
      <c r="BF59" s="168">
        <v>6</v>
      </c>
      <c r="BG59" s="99">
        <v>9.5</v>
      </c>
      <c r="BH59" s="166" t="s">
        <v>30</v>
      </c>
      <c r="BI59" s="43"/>
      <c r="BL59" s="100">
        <f t="shared" si="70"/>
        <v>2</v>
      </c>
      <c r="BM59" s="169" t="s">
        <v>186</v>
      </c>
      <c r="BN59" s="162">
        <v>9.3000000000000007</v>
      </c>
      <c r="BO59" s="166">
        <v>7</v>
      </c>
      <c r="BP59" s="202">
        <f t="shared" si="71"/>
        <v>0.25925925925925924</v>
      </c>
      <c r="BQ59" s="190" t="s">
        <v>84</v>
      </c>
      <c r="BR59" s="190"/>
      <c r="BS59" s="190"/>
      <c r="BT59" s="190"/>
      <c r="BU59" s="190"/>
      <c r="BV59" s="190"/>
    </row>
    <row r="60" spans="5:74" ht="15.75" customHeight="1" x14ac:dyDescent="0.2">
      <c r="E60" s="48"/>
      <c r="F60" s="34"/>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34"/>
      <c r="AX60" s="100">
        <f t="shared" si="69"/>
        <v>7</v>
      </c>
      <c r="AY60" s="167" t="s">
        <v>157</v>
      </c>
      <c r="AZ60" s="167" t="s">
        <v>179</v>
      </c>
      <c r="BA60" s="96" t="s">
        <v>92</v>
      </c>
      <c r="BB60" s="48"/>
      <c r="BC60" s="48"/>
      <c r="BD60" s="97"/>
      <c r="BF60" s="168">
        <v>7</v>
      </c>
      <c r="BG60" s="99">
        <v>9.3000000000000007</v>
      </c>
      <c r="BH60" s="166" t="s">
        <v>36</v>
      </c>
      <c r="BI60" s="43"/>
      <c r="BL60" s="100">
        <f t="shared" si="70"/>
        <v>1</v>
      </c>
      <c r="BM60" s="169" t="s">
        <v>145</v>
      </c>
      <c r="BN60" s="109">
        <v>9.4</v>
      </c>
      <c r="BO60" s="166">
        <v>3</v>
      </c>
      <c r="BP60" s="202">
        <f t="shared" si="71"/>
        <v>0.1111111111111111</v>
      </c>
      <c r="BQ60" s="190" t="s">
        <v>96</v>
      </c>
      <c r="BR60" s="190"/>
      <c r="BS60" s="190"/>
      <c r="BT60" s="190"/>
      <c r="BU60" s="190"/>
      <c r="BV60" s="190"/>
    </row>
    <row r="61" spans="5:74" ht="15.75" customHeight="1" x14ac:dyDescent="0.2">
      <c r="E61" s="48"/>
      <c r="F61" s="34"/>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34"/>
      <c r="AX61" s="100">
        <f t="shared" si="69"/>
        <v>8</v>
      </c>
      <c r="AY61" s="167" t="s">
        <v>158</v>
      </c>
      <c r="AZ61" s="167" t="s">
        <v>146</v>
      </c>
      <c r="BA61" s="96" t="s">
        <v>92</v>
      </c>
      <c r="BB61" s="48"/>
      <c r="BC61" s="48"/>
      <c r="BD61" s="97"/>
      <c r="BF61" s="168">
        <v>8</v>
      </c>
      <c r="BG61" s="99">
        <v>8.1999999999999993</v>
      </c>
      <c r="BH61" s="166" t="s">
        <v>40</v>
      </c>
      <c r="BI61" s="43"/>
      <c r="BL61" s="100">
        <f t="shared" si="70"/>
        <v>3</v>
      </c>
      <c r="BM61" s="169" t="s">
        <v>98</v>
      </c>
      <c r="BN61" s="163">
        <v>9.5</v>
      </c>
      <c r="BO61" s="166">
        <v>3</v>
      </c>
      <c r="BP61" s="202">
        <f t="shared" si="71"/>
        <v>0.1111111111111111</v>
      </c>
      <c r="BQ61" s="190" t="s">
        <v>85</v>
      </c>
      <c r="BR61" s="190"/>
      <c r="BS61" s="190"/>
      <c r="BT61" s="190"/>
      <c r="BU61" s="190"/>
      <c r="BV61" s="190"/>
    </row>
    <row r="62" spans="5:74" ht="15.75" customHeight="1" x14ac:dyDescent="0.2">
      <c r="E62" s="48"/>
      <c r="F62" s="34"/>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34"/>
      <c r="AX62" s="100">
        <f t="shared" si="69"/>
        <v>9</v>
      </c>
      <c r="AY62" s="167" t="s">
        <v>159</v>
      </c>
      <c r="AZ62" s="167" t="s">
        <v>147</v>
      </c>
      <c r="BA62" s="96" t="s">
        <v>92</v>
      </c>
      <c r="BB62" s="48"/>
      <c r="BC62" s="48"/>
      <c r="BD62" s="97"/>
      <c r="BF62" s="168">
        <v>9</v>
      </c>
      <c r="BG62" s="99">
        <v>8.3000000000000007</v>
      </c>
      <c r="BH62" s="166" t="s">
        <v>36</v>
      </c>
      <c r="BI62" s="43"/>
      <c r="BL62" s="100" t="str">
        <f t="shared" si="70"/>
        <v/>
      </c>
      <c r="BM62" s="169"/>
      <c r="BN62" s="164"/>
      <c r="BO62" s="166"/>
      <c r="BP62" s="202" t="str">
        <f t="shared" si="71"/>
        <v/>
      </c>
      <c r="BQ62" s="190"/>
      <c r="BR62" s="190"/>
      <c r="BS62" s="190"/>
      <c r="BT62" s="190"/>
      <c r="BU62" s="190"/>
      <c r="BV62" s="190"/>
    </row>
    <row r="63" spans="5:74" ht="15.75" customHeight="1" x14ac:dyDescent="0.2">
      <c r="E63" s="48"/>
      <c r="F63" s="34"/>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34"/>
      <c r="AX63" s="100">
        <f t="shared" si="69"/>
        <v>10</v>
      </c>
      <c r="AY63" s="167" t="s">
        <v>172</v>
      </c>
      <c r="AZ63" s="167" t="s">
        <v>148</v>
      </c>
      <c r="BA63" s="96" t="s">
        <v>92</v>
      </c>
      <c r="BB63" s="48"/>
      <c r="BC63" s="48"/>
      <c r="BD63" s="97"/>
      <c r="BF63" s="168">
        <v>10</v>
      </c>
      <c r="BG63" s="99">
        <v>8.1999999999999993</v>
      </c>
      <c r="BH63" s="166" t="s">
        <v>40</v>
      </c>
      <c r="BI63" s="43"/>
      <c r="BL63" s="100" t="str">
        <f t="shared" si="70"/>
        <v/>
      </c>
      <c r="BM63" s="170"/>
      <c r="BN63" s="165"/>
      <c r="BO63" s="166"/>
      <c r="BP63" s="202" t="str">
        <f t="shared" si="71"/>
        <v/>
      </c>
      <c r="BQ63" s="190"/>
      <c r="BR63" s="190"/>
      <c r="BS63" s="190"/>
      <c r="BT63" s="190"/>
      <c r="BU63" s="190"/>
      <c r="BV63" s="190"/>
    </row>
    <row r="64" spans="5:74" ht="15.75" customHeight="1" x14ac:dyDescent="0.2">
      <c r="E64" s="48"/>
      <c r="F64" s="34"/>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34"/>
      <c r="AX64" s="100">
        <f t="shared" si="69"/>
        <v>11</v>
      </c>
      <c r="AY64" s="167" t="s">
        <v>160</v>
      </c>
      <c r="AZ64" s="167" t="s">
        <v>161</v>
      </c>
      <c r="BA64" s="96" t="s">
        <v>92</v>
      </c>
      <c r="BB64" s="48"/>
      <c r="BC64" s="48"/>
      <c r="BD64" s="97"/>
      <c r="BF64" s="168">
        <v>11</v>
      </c>
      <c r="BG64" s="99">
        <v>9.1999999999999993</v>
      </c>
      <c r="BH64" s="166" t="s">
        <v>32</v>
      </c>
      <c r="BI64" s="43"/>
      <c r="BL64" s="100" t="str">
        <f t="shared" si="70"/>
        <v/>
      </c>
      <c r="BM64" s="171"/>
      <c r="BN64" s="155"/>
      <c r="BO64" s="166"/>
      <c r="BP64" s="202" t="str">
        <f t="shared" si="71"/>
        <v/>
      </c>
      <c r="BQ64" s="190"/>
      <c r="BR64" s="190"/>
      <c r="BS64" s="190"/>
      <c r="BT64" s="190"/>
      <c r="BU64" s="190"/>
      <c r="BV64" s="190"/>
    </row>
    <row r="65" spans="5:68" ht="15.75" customHeight="1" x14ac:dyDescent="0.2">
      <c r="E65" s="48"/>
      <c r="F65" s="34"/>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34"/>
      <c r="AX65" s="100">
        <f t="shared" si="69"/>
        <v>12</v>
      </c>
      <c r="AY65" s="167" t="s">
        <v>162</v>
      </c>
      <c r="AZ65" s="167" t="s">
        <v>149</v>
      </c>
      <c r="BA65" s="96" t="s">
        <v>92</v>
      </c>
      <c r="BB65" s="48"/>
      <c r="BC65" s="48"/>
      <c r="BD65" s="97"/>
      <c r="BF65" s="168">
        <v>12</v>
      </c>
      <c r="BG65" s="99">
        <v>8.4</v>
      </c>
      <c r="BH65" s="166" t="s">
        <v>40</v>
      </c>
      <c r="BI65" s="43"/>
      <c r="BM65" s="154"/>
      <c r="BN65" s="59"/>
    </row>
    <row r="66" spans="5:68" ht="15.75" customHeight="1" x14ac:dyDescent="0.2">
      <c r="E66" s="48"/>
      <c r="F66" s="34"/>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X66" s="100">
        <f t="shared" si="69"/>
        <v>13</v>
      </c>
      <c r="AY66" s="167" t="s">
        <v>164</v>
      </c>
      <c r="AZ66" s="167" t="s">
        <v>167</v>
      </c>
      <c r="BA66" s="96" t="s">
        <v>92</v>
      </c>
      <c r="BB66" s="48"/>
      <c r="BC66" s="48"/>
      <c r="BD66" s="97"/>
      <c r="BF66" s="168">
        <v>13</v>
      </c>
      <c r="BG66" s="99">
        <v>9.3000000000000007</v>
      </c>
      <c r="BH66" s="166">
        <v>6</v>
      </c>
      <c r="BI66" s="43"/>
      <c r="BK66" s="100" t="s">
        <v>245</v>
      </c>
      <c r="BL66" s="101">
        <f>SUM(BL54:BL64)</f>
        <v>16</v>
      </c>
      <c r="BM66" s="154"/>
      <c r="BN66" s="88"/>
      <c r="BO66" s="100">
        <f>SUM(BO54:BO64)</f>
        <v>27</v>
      </c>
      <c r="BP66" s="203">
        <f>SUM(BP54:BP64)</f>
        <v>1</v>
      </c>
    </row>
    <row r="67" spans="5:68" ht="15.75" customHeight="1" x14ac:dyDescent="0.2">
      <c r="E67" s="48"/>
      <c r="F67" s="34"/>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X67" s="100">
        <f t="shared" si="69"/>
        <v>14</v>
      </c>
      <c r="AY67" s="167" t="s">
        <v>163</v>
      </c>
      <c r="AZ67" s="167" t="s">
        <v>150</v>
      </c>
      <c r="BA67" s="96" t="s">
        <v>92</v>
      </c>
      <c r="BB67" s="48"/>
      <c r="BC67" s="48"/>
      <c r="BD67" s="97"/>
      <c r="BF67" s="168">
        <v>14</v>
      </c>
      <c r="BG67" s="99">
        <v>8.4</v>
      </c>
      <c r="BH67" s="166">
        <v>4</v>
      </c>
      <c r="BI67" s="43"/>
      <c r="BM67" s="154"/>
      <c r="BN67" s="59"/>
    </row>
    <row r="68" spans="5:68" ht="15.75" customHeight="1" x14ac:dyDescent="0.2">
      <c r="E68" s="48"/>
      <c r="F68" s="34"/>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X68" s="100" t="str">
        <f t="shared" si="69"/>
        <v>15ab</v>
      </c>
      <c r="AY68" s="167" t="s">
        <v>166</v>
      </c>
      <c r="AZ68" s="167" t="s">
        <v>169</v>
      </c>
      <c r="BA68" s="96" t="s">
        <v>92</v>
      </c>
      <c r="BB68" s="48"/>
      <c r="BC68" s="48"/>
      <c r="BD68" s="97"/>
      <c r="BF68" s="168" t="s">
        <v>144</v>
      </c>
      <c r="BG68" s="99">
        <v>9.1</v>
      </c>
      <c r="BH68" s="166">
        <v>2</v>
      </c>
      <c r="BI68" s="43"/>
      <c r="BM68" s="154"/>
      <c r="BN68" s="59"/>
    </row>
    <row r="69" spans="5:68" ht="15.75" customHeight="1" x14ac:dyDescent="0.2">
      <c r="E69" s="48"/>
      <c r="F69" s="34"/>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X69" s="100" t="str">
        <f t="shared" si="69"/>
        <v>15cd</v>
      </c>
      <c r="AY69" s="167" t="s">
        <v>165</v>
      </c>
      <c r="AZ69" s="167" t="s">
        <v>168</v>
      </c>
      <c r="BA69" s="96" t="s">
        <v>92</v>
      </c>
      <c r="BB69" s="48"/>
      <c r="BC69" s="48"/>
      <c r="BD69" s="97"/>
      <c r="BF69" s="168" t="s">
        <v>145</v>
      </c>
      <c r="BG69" s="99">
        <v>9.4</v>
      </c>
      <c r="BH69" s="166">
        <v>3</v>
      </c>
      <c r="BI69" s="43"/>
      <c r="BM69" s="154"/>
      <c r="BN69" s="59"/>
    </row>
    <row r="70" spans="5:68" ht="15.75" customHeight="1" x14ac:dyDescent="0.2">
      <c r="E70" s="48"/>
      <c r="F70" s="34"/>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X70" s="100" t="str">
        <f t="shared" si="69"/>
        <v/>
      </c>
      <c r="AY70" s="167"/>
      <c r="AZ70" s="167"/>
      <c r="BA70" s="96" t="s">
        <v>92</v>
      </c>
      <c r="BB70" s="48"/>
      <c r="BC70" s="48"/>
      <c r="BD70" s="97"/>
      <c r="BF70" s="168"/>
      <c r="BG70" s="99"/>
      <c r="BH70" s="201"/>
      <c r="BI70" s="43"/>
      <c r="BM70" s="154"/>
      <c r="BN70" s="59"/>
    </row>
    <row r="71" spans="5:68" ht="15.75" customHeight="1" x14ac:dyDescent="0.2">
      <c r="E71" s="48"/>
      <c r="F71" s="34"/>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X71" s="100" t="str">
        <f t="shared" si="69"/>
        <v/>
      </c>
      <c r="AY71" s="167"/>
      <c r="AZ71" s="167"/>
      <c r="BA71" s="96" t="s">
        <v>92</v>
      </c>
      <c r="BB71" s="48"/>
      <c r="BC71" s="48"/>
      <c r="BD71" s="97"/>
      <c r="BF71" s="168"/>
      <c r="BG71" s="99"/>
      <c r="BH71" s="201"/>
      <c r="BI71" s="43"/>
      <c r="BM71" s="154"/>
      <c r="BN71" s="59"/>
    </row>
    <row r="72" spans="5:68" ht="15.75" customHeight="1" x14ac:dyDescent="0.2">
      <c r="E72" s="48"/>
      <c r="F72" s="34"/>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X72" s="100" t="str">
        <f t="shared" si="69"/>
        <v/>
      </c>
      <c r="AY72" s="167"/>
      <c r="AZ72" s="167"/>
      <c r="BA72" s="96" t="s">
        <v>92</v>
      </c>
      <c r="BB72" s="48"/>
      <c r="BC72" s="48"/>
      <c r="BD72" s="97"/>
      <c r="BF72" s="168"/>
      <c r="BG72" s="99"/>
      <c r="BH72" s="201"/>
      <c r="BI72" s="43"/>
      <c r="BM72" s="154"/>
      <c r="BN72" s="59"/>
    </row>
    <row r="73" spans="5:68" ht="15.75" customHeight="1" x14ac:dyDescent="0.2">
      <c r="E73" s="48"/>
      <c r="F73" s="34"/>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X73" s="100" t="str">
        <f t="shared" si="69"/>
        <v/>
      </c>
      <c r="AY73" s="167"/>
      <c r="AZ73" s="167"/>
      <c r="BA73" s="96" t="s">
        <v>92</v>
      </c>
      <c r="BB73" s="48"/>
      <c r="BC73" s="48"/>
      <c r="BD73" s="97"/>
      <c r="BF73" s="168"/>
      <c r="BG73" s="99"/>
      <c r="BH73" s="201"/>
      <c r="BI73" s="43"/>
      <c r="BM73" s="154"/>
      <c r="BN73" s="59"/>
    </row>
    <row r="74" spans="5:68" ht="15.75" customHeight="1" x14ac:dyDescent="0.2">
      <c r="E74" s="48"/>
      <c r="F74" s="34"/>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X74" s="100" t="str">
        <f t="shared" si="69"/>
        <v/>
      </c>
      <c r="AY74" s="167"/>
      <c r="AZ74" s="167"/>
      <c r="BA74" s="96" t="s">
        <v>92</v>
      </c>
      <c r="BB74" s="48"/>
      <c r="BC74" s="48"/>
      <c r="BD74" s="97"/>
      <c r="BF74" s="168"/>
      <c r="BG74" s="99"/>
      <c r="BH74" s="201"/>
      <c r="BI74" s="43"/>
      <c r="BM74" s="154"/>
      <c r="BN74" s="59"/>
    </row>
    <row r="75" spans="5:68" ht="15.75" customHeight="1" x14ac:dyDescent="0.2">
      <c r="E75" s="48"/>
      <c r="F75" s="34"/>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X75" s="100" t="str">
        <f t="shared" si="69"/>
        <v/>
      </c>
      <c r="AY75" s="167"/>
      <c r="AZ75" s="167"/>
      <c r="BA75" s="96" t="s">
        <v>92</v>
      </c>
      <c r="BB75" s="48"/>
      <c r="BC75" s="48"/>
      <c r="BD75" s="97"/>
      <c r="BF75" s="168"/>
      <c r="BG75" s="99"/>
      <c r="BH75" s="201"/>
      <c r="BI75" s="43"/>
      <c r="BM75" s="154"/>
      <c r="BN75" s="59"/>
    </row>
    <row r="76" spans="5:68" ht="15.75" customHeight="1" x14ac:dyDescent="0.2">
      <c r="E76" s="48"/>
      <c r="F76" s="34"/>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X76" s="100" t="str">
        <f t="shared" si="69"/>
        <v/>
      </c>
      <c r="AY76" s="167"/>
      <c r="AZ76" s="167"/>
      <c r="BA76" s="96" t="s">
        <v>92</v>
      </c>
      <c r="BB76" s="48"/>
      <c r="BC76" s="48"/>
      <c r="BD76" s="97"/>
      <c r="BF76" s="168"/>
      <c r="BG76" s="99"/>
      <c r="BH76" s="201"/>
      <c r="BI76" s="43"/>
    </row>
    <row r="77" spans="5:68" ht="15.75" customHeight="1" x14ac:dyDescent="0.2">
      <c r="E77" s="48"/>
      <c r="F77" s="34"/>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X77" s="100" t="str">
        <f t="shared" si="69"/>
        <v/>
      </c>
      <c r="AY77" s="167"/>
      <c r="AZ77" s="167"/>
      <c r="BA77" s="96" t="s">
        <v>92</v>
      </c>
      <c r="BB77" s="48"/>
      <c r="BC77" s="48"/>
      <c r="BD77" s="97"/>
      <c r="BF77" s="168"/>
      <c r="BG77" s="99"/>
      <c r="BH77" s="201"/>
      <c r="BI77" s="43"/>
    </row>
    <row r="78" spans="5:68" ht="15.75" customHeight="1" x14ac:dyDescent="0.2">
      <c r="E78" s="48"/>
      <c r="F78" s="34"/>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X78" s="100" t="str">
        <f t="shared" si="69"/>
        <v/>
      </c>
      <c r="AY78" s="167"/>
      <c r="AZ78" s="167"/>
      <c r="BA78" s="96" t="s">
        <v>92</v>
      </c>
      <c r="BB78" s="48"/>
      <c r="BC78" s="48"/>
      <c r="BD78" s="97"/>
      <c r="BF78" s="168"/>
      <c r="BG78" s="99"/>
      <c r="BH78" s="201"/>
      <c r="BI78" s="43"/>
    </row>
    <row r="79" spans="5:68" ht="15.75" customHeight="1" x14ac:dyDescent="0.2">
      <c r="E79" s="48"/>
      <c r="F79" s="34"/>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X79" s="100" t="str">
        <f t="shared" si="69"/>
        <v/>
      </c>
      <c r="AY79" s="167"/>
      <c r="AZ79" s="167"/>
      <c r="BA79" s="96" t="s">
        <v>92</v>
      </c>
      <c r="BB79" s="48"/>
      <c r="BC79" s="48"/>
      <c r="BD79" s="97"/>
      <c r="BF79" s="168"/>
      <c r="BG79" s="99"/>
      <c r="BH79" s="201"/>
      <c r="BI79" s="43"/>
    </row>
    <row r="80" spans="5:68" ht="15.75" customHeight="1" x14ac:dyDescent="0.2">
      <c r="E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X80" s="100" t="str">
        <f t="shared" si="69"/>
        <v/>
      </c>
      <c r="AY80" s="167"/>
      <c r="AZ80" s="167"/>
      <c r="BA80" s="96" t="s">
        <v>92</v>
      </c>
      <c r="BB80" s="48"/>
      <c r="BC80" s="48"/>
      <c r="BD80" s="97"/>
      <c r="BF80" s="168"/>
      <c r="BG80" s="99"/>
      <c r="BH80" s="201"/>
      <c r="BI80" s="43"/>
    </row>
    <row r="81" spans="5:61" ht="15.75" customHeight="1" x14ac:dyDescent="0.2">
      <c r="E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X81" s="100" t="str">
        <f t="shared" si="69"/>
        <v/>
      </c>
      <c r="AY81" s="167"/>
      <c r="AZ81" s="167"/>
      <c r="BA81" s="96" t="s">
        <v>92</v>
      </c>
      <c r="BB81" s="48"/>
      <c r="BC81" s="48"/>
      <c r="BD81" s="97"/>
      <c r="BF81" s="168"/>
      <c r="BG81" s="99"/>
      <c r="BH81" s="201"/>
      <c r="BI81" s="43"/>
    </row>
    <row r="82" spans="5:61" ht="15.75" customHeight="1" x14ac:dyDescent="0.2">
      <c r="E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X82" s="100" t="str">
        <f t="shared" si="69"/>
        <v/>
      </c>
      <c r="AY82" s="167"/>
      <c r="AZ82" s="167"/>
      <c r="BA82" s="96" t="s">
        <v>92</v>
      </c>
      <c r="BB82" s="48"/>
      <c r="BC82" s="48"/>
      <c r="BD82" s="97"/>
      <c r="BF82" s="168"/>
      <c r="BG82" s="99"/>
      <c r="BH82" s="201"/>
      <c r="BI82" s="43"/>
    </row>
    <row r="83" spans="5:61" ht="15.75" customHeight="1" x14ac:dyDescent="0.2">
      <c r="E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X83" s="100" t="str">
        <f t="shared" si="69"/>
        <v/>
      </c>
      <c r="AY83" s="167"/>
      <c r="AZ83" s="167"/>
      <c r="BA83" s="96" t="s">
        <v>92</v>
      </c>
      <c r="BB83" s="48"/>
      <c r="BC83" s="48"/>
      <c r="BD83" s="97"/>
      <c r="BF83" s="168"/>
      <c r="BG83" s="99"/>
      <c r="BH83" s="201"/>
      <c r="BI83" s="43"/>
    </row>
    <row r="84" spans="5:61" ht="15.75" customHeight="1" x14ac:dyDescent="0.2">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X84" s="100" t="str">
        <f t="shared" si="69"/>
        <v/>
      </c>
      <c r="AY84" s="167"/>
      <c r="AZ84" s="167"/>
      <c r="BA84" s="96" t="s">
        <v>92</v>
      </c>
      <c r="BB84" s="48"/>
      <c r="BC84" s="48"/>
      <c r="BD84" s="97"/>
      <c r="BF84" s="168"/>
      <c r="BG84" s="99"/>
      <c r="BH84" s="201"/>
      <c r="BI84" s="43"/>
    </row>
    <row r="85" spans="5:61" ht="15.75" customHeight="1" x14ac:dyDescent="0.2">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X85" s="100" t="str">
        <f t="shared" si="69"/>
        <v/>
      </c>
      <c r="AY85" s="167"/>
      <c r="AZ85" s="167"/>
      <c r="BA85" s="96" t="s">
        <v>92</v>
      </c>
      <c r="BB85" s="48"/>
      <c r="BC85" s="48"/>
      <c r="BD85" s="97"/>
      <c r="BF85" s="168"/>
      <c r="BG85" s="99"/>
      <c r="BH85" s="201"/>
      <c r="BI85" s="43"/>
    </row>
    <row r="86" spans="5:61" ht="15.75" customHeight="1" x14ac:dyDescent="0.2">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X86" s="100" t="str">
        <f t="shared" si="69"/>
        <v/>
      </c>
      <c r="AY86" s="167"/>
      <c r="AZ86" s="167"/>
      <c r="BA86" s="96" t="s">
        <v>92</v>
      </c>
      <c r="BB86" s="48"/>
      <c r="BC86" s="48"/>
      <c r="BD86" s="97"/>
      <c r="BF86" s="168"/>
      <c r="BG86" s="99"/>
      <c r="BH86" s="201"/>
      <c r="BI86" s="43"/>
    </row>
    <row r="87" spans="5:61" ht="15.75" customHeight="1" x14ac:dyDescent="0.2">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X87" s="100" t="str">
        <f t="shared" si="69"/>
        <v/>
      </c>
      <c r="AY87" s="167"/>
      <c r="AZ87" s="167"/>
      <c r="BA87" s="96" t="s">
        <v>92</v>
      </c>
      <c r="BB87" s="48"/>
      <c r="BC87" s="48"/>
      <c r="BD87" s="97"/>
      <c r="BF87" s="168"/>
      <c r="BG87" s="99"/>
      <c r="BH87" s="201"/>
      <c r="BI87" s="43"/>
    </row>
    <row r="88" spans="5:61" ht="15.75" customHeight="1" x14ac:dyDescent="0.2">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X88" s="100" t="str">
        <f t="shared" si="69"/>
        <v/>
      </c>
      <c r="AY88" s="167"/>
      <c r="AZ88" s="167"/>
      <c r="BA88" s="96" t="s">
        <v>92</v>
      </c>
      <c r="BB88" s="48"/>
      <c r="BC88" s="48"/>
      <c r="BD88" s="97"/>
      <c r="BF88" s="168"/>
      <c r="BG88" s="99"/>
      <c r="BH88" s="201"/>
      <c r="BI88" s="43"/>
    </row>
    <row r="89" spans="5:61" ht="15.75" customHeight="1" x14ac:dyDescent="0.2">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X89" s="100" t="str">
        <f t="shared" si="69"/>
        <v/>
      </c>
      <c r="AY89" s="167"/>
      <c r="AZ89" s="167"/>
      <c r="BA89" s="96" t="s">
        <v>92</v>
      </c>
      <c r="BB89" s="48"/>
      <c r="BC89" s="48"/>
      <c r="BD89" s="97"/>
      <c r="BF89" s="168"/>
      <c r="BG89" s="99"/>
      <c r="BH89" s="201"/>
      <c r="BI89" s="43"/>
    </row>
    <row r="90" spans="5:61" ht="15.75" customHeight="1" x14ac:dyDescent="0.2">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X90" s="100" t="str">
        <f t="shared" si="69"/>
        <v/>
      </c>
      <c r="AY90" s="167"/>
      <c r="AZ90" s="167"/>
      <c r="BA90" s="96" t="s">
        <v>92</v>
      </c>
      <c r="BB90" s="48"/>
      <c r="BC90" s="48"/>
      <c r="BD90" s="97"/>
      <c r="BF90" s="168"/>
      <c r="BG90" s="99"/>
      <c r="BH90" s="201"/>
      <c r="BI90" s="43"/>
    </row>
    <row r="91" spans="5:61" ht="15.75" customHeight="1" x14ac:dyDescent="0.2">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X91" s="100" t="str">
        <f t="shared" si="69"/>
        <v/>
      </c>
      <c r="AY91" s="167"/>
      <c r="AZ91" s="167"/>
      <c r="BA91" s="96" t="s">
        <v>92</v>
      </c>
      <c r="BB91" s="48"/>
      <c r="BC91" s="48"/>
      <c r="BD91" s="97"/>
      <c r="BF91" s="168"/>
      <c r="BG91" s="99"/>
      <c r="BH91" s="201"/>
      <c r="BI91" s="43"/>
    </row>
    <row r="92" spans="5:61" ht="15.75" customHeight="1" x14ac:dyDescent="0.2">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X92" s="100" t="str">
        <f t="shared" si="69"/>
        <v/>
      </c>
      <c r="AY92" s="167"/>
      <c r="AZ92" s="167"/>
      <c r="BA92" s="96" t="s">
        <v>92</v>
      </c>
      <c r="BB92" s="48"/>
      <c r="BC92" s="48"/>
      <c r="BD92" s="97"/>
      <c r="BF92" s="168"/>
      <c r="BG92" s="99"/>
      <c r="BH92" s="201"/>
      <c r="BI92" s="43"/>
    </row>
    <row r="93" spans="5:61" ht="15.75" customHeight="1" x14ac:dyDescent="0.2">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X93" s="100" t="str">
        <f t="shared" si="69"/>
        <v/>
      </c>
      <c r="AY93" s="167"/>
      <c r="AZ93" s="167"/>
      <c r="BA93" s="96" t="s">
        <v>92</v>
      </c>
      <c r="BB93" s="48"/>
      <c r="BC93" s="48"/>
      <c r="BD93" s="97"/>
      <c r="BF93" s="168"/>
      <c r="BG93" s="99"/>
      <c r="BH93" s="201"/>
      <c r="BI93" s="43"/>
    </row>
    <row r="94" spans="5:61" ht="15.75" customHeight="1" x14ac:dyDescent="0.2">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34"/>
      <c r="AX94" s="34"/>
      <c r="AY94" s="34"/>
      <c r="AZ94" s="34"/>
      <c r="BA94" s="34"/>
      <c r="BD94" s="34"/>
    </row>
    <row r="95" spans="5:61" ht="15.75" customHeight="1" x14ac:dyDescent="0.2">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34"/>
      <c r="AX95" s="34"/>
      <c r="AY95" s="34"/>
      <c r="AZ95" s="34"/>
      <c r="BA95" s="34"/>
      <c r="BD95" s="34"/>
    </row>
    <row r="96" spans="5:61" ht="15.75" customHeight="1" x14ac:dyDescent="0.2">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34"/>
      <c r="AX96" s="34"/>
      <c r="AY96" s="34"/>
      <c r="AZ96" s="34"/>
      <c r="BA96" s="34"/>
      <c r="BD96" s="34"/>
    </row>
    <row r="97" spans="5:56" ht="15.75" customHeight="1" x14ac:dyDescent="0.2">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34"/>
      <c r="AX97" s="34"/>
      <c r="AY97" s="34"/>
      <c r="AZ97" s="34"/>
      <c r="BA97" s="34"/>
      <c r="BD97" s="34"/>
    </row>
    <row r="98" spans="5:56" ht="15.75" customHeight="1" x14ac:dyDescent="0.2">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34"/>
      <c r="AX98" s="34"/>
      <c r="AY98" s="34"/>
      <c r="AZ98" s="34"/>
      <c r="BA98" s="34"/>
      <c r="BD98" s="34"/>
    </row>
    <row r="99" spans="5:56" ht="15.75" customHeight="1" x14ac:dyDescent="0.2">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34"/>
      <c r="AX99" s="34"/>
      <c r="AY99" s="34"/>
      <c r="AZ99" s="34"/>
      <c r="BA99" s="34"/>
      <c r="BD99" s="34"/>
    </row>
    <row r="100" spans="5:56" ht="15.75" customHeight="1" x14ac:dyDescent="0.2">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34"/>
      <c r="AX100" s="34"/>
      <c r="AY100" s="34"/>
      <c r="AZ100" s="34"/>
      <c r="BA100" s="34"/>
      <c r="BD100" s="34"/>
    </row>
    <row r="101" spans="5:56" ht="15.75" customHeight="1" x14ac:dyDescent="0.2">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34"/>
      <c r="AX101" s="34"/>
      <c r="AY101" s="34"/>
      <c r="AZ101" s="34"/>
      <c r="BA101" s="34"/>
      <c r="BD101" s="34"/>
    </row>
    <row r="102" spans="5:56" ht="15.75" customHeight="1" x14ac:dyDescent="0.2">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34"/>
      <c r="AX102" s="34"/>
      <c r="AY102" s="34"/>
      <c r="AZ102" s="34"/>
      <c r="BA102" s="34"/>
      <c r="BD102" s="34"/>
    </row>
    <row r="103" spans="5:56" ht="15.75" customHeight="1" x14ac:dyDescent="0.2">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34"/>
      <c r="AX103" s="34"/>
      <c r="AY103" s="34"/>
      <c r="AZ103" s="34"/>
      <c r="BA103" s="34"/>
      <c r="BD103" s="34"/>
    </row>
    <row r="104" spans="5:56" ht="15.75" customHeight="1" x14ac:dyDescent="0.2">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34"/>
      <c r="AX104" s="34"/>
      <c r="AY104" s="34"/>
      <c r="AZ104" s="34"/>
      <c r="BA104" s="34"/>
      <c r="BD104" s="34"/>
    </row>
    <row r="105" spans="5:56" ht="15.75" customHeight="1" x14ac:dyDescent="0.2">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34"/>
      <c r="AX105" s="34"/>
      <c r="AY105" s="34"/>
      <c r="AZ105" s="34"/>
      <c r="BA105" s="34"/>
      <c r="BD105" s="34"/>
    </row>
    <row r="106" spans="5:56" ht="15.75" customHeight="1" x14ac:dyDescent="0.2">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34"/>
      <c r="AX106" s="34"/>
      <c r="AY106" s="34"/>
      <c r="AZ106" s="34"/>
      <c r="BA106" s="34"/>
      <c r="BD106" s="34"/>
    </row>
    <row r="107" spans="5:56" ht="15.75" customHeight="1" x14ac:dyDescent="0.2">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BA107" s="48"/>
      <c r="BB107" s="48"/>
      <c r="BC107" s="48"/>
      <c r="BD107" s="97"/>
    </row>
    <row r="108" spans="5:56" ht="15.75" customHeight="1" x14ac:dyDescent="0.2">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BA108" s="48"/>
      <c r="BB108" s="48"/>
      <c r="BC108" s="48"/>
      <c r="BD108" s="97"/>
    </row>
    <row r="109" spans="5:56" ht="15.75" customHeight="1" x14ac:dyDescent="0.2">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BA109" s="48"/>
      <c r="BB109" s="48"/>
      <c r="BC109" s="48"/>
      <c r="BD109" s="97"/>
    </row>
    <row r="110" spans="5:56" ht="15.75" customHeight="1" x14ac:dyDescent="0.2">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BA110" s="48"/>
      <c r="BB110" s="48"/>
      <c r="BC110" s="48"/>
      <c r="BD110" s="97"/>
    </row>
    <row r="111" spans="5:56" ht="15.75" customHeight="1" x14ac:dyDescent="0.2">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BA111" s="48"/>
      <c r="BB111" s="48"/>
      <c r="BC111" s="48"/>
      <c r="BD111" s="97"/>
    </row>
    <row r="112" spans="5:56" ht="15.75" customHeight="1" x14ac:dyDescent="0.2">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BA112" s="48"/>
      <c r="BB112" s="48"/>
      <c r="BC112" s="48"/>
      <c r="BD112" s="97"/>
    </row>
    <row r="113" spans="5:56" ht="15.75" customHeight="1" x14ac:dyDescent="0.2">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BA113" s="48"/>
      <c r="BB113" s="48"/>
      <c r="BC113" s="48"/>
      <c r="BD113" s="97"/>
    </row>
    <row r="114" spans="5:56" ht="15.75" customHeight="1" x14ac:dyDescent="0.2">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BA114" s="48"/>
      <c r="BB114" s="48"/>
      <c r="BC114" s="48"/>
      <c r="BD114" s="97"/>
    </row>
    <row r="115" spans="5:56" ht="15.75" customHeight="1" x14ac:dyDescent="0.2">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BA115" s="48"/>
      <c r="BB115" s="48"/>
      <c r="BC115" s="48"/>
      <c r="BD115" s="97"/>
    </row>
    <row r="116" spans="5:56" ht="15.75" customHeight="1" x14ac:dyDescent="0.2">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BA116" s="48"/>
      <c r="BB116" s="48"/>
      <c r="BC116" s="48"/>
      <c r="BD116" s="97"/>
    </row>
    <row r="117" spans="5:56" ht="15.75" customHeight="1" x14ac:dyDescent="0.2">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BA117" s="48"/>
      <c r="BB117" s="48"/>
      <c r="BC117" s="48"/>
      <c r="BD117" s="97"/>
    </row>
    <row r="118" spans="5:56" ht="15.75" customHeight="1" x14ac:dyDescent="0.2">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BA118" s="48"/>
      <c r="BB118" s="48"/>
      <c r="BC118" s="48"/>
      <c r="BD118" s="97"/>
    </row>
    <row r="119" spans="5:56" ht="15.75" customHeight="1" x14ac:dyDescent="0.2">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BA119" s="48"/>
      <c r="BB119" s="48"/>
      <c r="BC119" s="48"/>
      <c r="BD119" s="97"/>
    </row>
    <row r="120" spans="5:56" ht="15.75" customHeight="1" x14ac:dyDescent="0.2">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BA120" s="48"/>
      <c r="BB120" s="48"/>
      <c r="BC120" s="48"/>
      <c r="BD120" s="97"/>
    </row>
    <row r="121" spans="5:56" ht="15.75" customHeight="1" x14ac:dyDescent="0.2">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BA121" s="48"/>
      <c r="BB121" s="48"/>
      <c r="BC121" s="48"/>
      <c r="BD121" s="97"/>
    </row>
    <row r="122" spans="5:56" ht="15.75" customHeight="1" x14ac:dyDescent="0.2">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BA122" s="48"/>
      <c r="BB122" s="48"/>
      <c r="BC122" s="48"/>
      <c r="BD122" s="97"/>
    </row>
    <row r="123" spans="5:56" ht="15.75" customHeight="1" x14ac:dyDescent="0.2">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BA123" s="48"/>
      <c r="BB123" s="48"/>
      <c r="BC123" s="48"/>
      <c r="BD123" s="97"/>
    </row>
    <row r="124" spans="5:56" ht="15.75" customHeight="1" x14ac:dyDescent="0.2">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BA124" s="48"/>
      <c r="BB124" s="48"/>
      <c r="BC124" s="48"/>
      <c r="BD124" s="97"/>
    </row>
    <row r="125" spans="5:56" ht="15.75" customHeight="1" x14ac:dyDescent="0.2">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BA125" s="48"/>
      <c r="BB125" s="48"/>
      <c r="BC125" s="48"/>
      <c r="BD125" s="97"/>
    </row>
    <row r="126" spans="5:56" ht="15.75" customHeight="1" x14ac:dyDescent="0.2">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BA126" s="48"/>
      <c r="BB126" s="48"/>
      <c r="BC126" s="48"/>
      <c r="BD126" s="97"/>
    </row>
    <row r="127" spans="5:56" ht="15.75" customHeight="1" x14ac:dyDescent="0.2">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BA127" s="48"/>
      <c r="BB127" s="48"/>
      <c r="BC127" s="48"/>
      <c r="BD127" s="97"/>
    </row>
    <row r="128" spans="5:56" ht="15.75" customHeight="1" x14ac:dyDescent="0.2">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BA128" s="48"/>
      <c r="BB128" s="48"/>
      <c r="BC128" s="48"/>
      <c r="BD128" s="97"/>
    </row>
    <row r="129" spans="5:56" ht="15.75" customHeight="1" x14ac:dyDescent="0.2">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BA129" s="48"/>
      <c r="BB129" s="48"/>
      <c r="BC129" s="48"/>
      <c r="BD129" s="97"/>
    </row>
    <row r="130" spans="5:56" ht="15.75" customHeight="1" x14ac:dyDescent="0.2">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BA130" s="48"/>
      <c r="BB130" s="48"/>
      <c r="BC130" s="48"/>
      <c r="BD130" s="97"/>
    </row>
    <row r="131" spans="5:56" ht="15.75" customHeight="1" x14ac:dyDescent="0.2">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BA131" s="48"/>
      <c r="BB131" s="48"/>
      <c r="BC131" s="48"/>
      <c r="BD131" s="97"/>
    </row>
    <row r="132" spans="5:56" ht="15.75" customHeight="1" x14ac:dyDescent="0.2">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BA132" s="48"/>
      <c r="BB132" s="48"/>
      <c r="BC132" s="48"/>
      <c r="BD132" s="97"/>
    </row>
    <row r="133" spans="5:56" ht="15.75" customHeight="1" x14ac:dyDescent="0.2">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BA133" s="48"/>
      <c r="BB133" s="48"/>
      <c r="BC133" s="48"/>
      <c r="BD133" s="97"/>
    </row>
    <row r="134" spans="5:56" ht="15.75" customHeight="1" x14ac:dyDescent="0.2">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BA134" s="48"/>
      <c r="BB134" s="48"/>
      <c r="BC134" s="48"/>
      <c r="BD134" s="97"/>
    </row>
    <row r="135" spans="5:56" ht="15.75" customHeight="1" x14ac:dyDescent="0.2">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BA135" s="48"/>
      <c r="BB135" s="48"/>
      <c r="BC135" s="48"/>
      <c r="BD135" s="97"/>
    </row>
    <row r="136" spans="5:56" ht="15.75" customHeight="1" x14ac:dyDescent="0.2">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BA136" s="48"/>
      <c r="BB136" s="48"/>
      <c r="BC136" s="48"/>
      <c r="BD136" s="97"/>
    </row>
    <row r="137" spans="5:56" ht="15.75" customHeight="1" x14ac:dyDescent="0.2">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BA137" s="48"/>
      <c r="BB137" s="48"/>
      <c r="BC137" s="48"/>
      <c r="BD137" s="97"/>
    </row>
    <row r="138" spans="5:56" ht="15.75" customHeight="1" x14ac:dyDescent="0.2">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BA138" s="48"/>
      <c r="BB138" s="48"/>
      <c r="BC138" s="48"/>
      <c r="BD138" s="97"/>
    </row>
    <row r="139" spans="5:56" ht="15.75" customHeight="1" x14ac:dyDescent="0.2">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BA139" s="48"/>
      <c r="BB139" s="48"/>
      <c r="BC139" s="48"/>
      <c r="BD139" s="97"/>
    </row>
    <row r="140" spans="5:56" ht="15.75" customHeight="1" x14ac:dyDescent="0.2">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BA140" s="48"/>
      <c r="BB140" s="48"/>
      <c r="BC140" s="48"/>
      <c r="BD140" s="97"/>
    </row>
    <row r="141" spans="5:56" ht="15.75" customHeight="1" x14ac:dyDescent="0.2">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BA141" s="48"/>
      <c r="BB141" s="48"/>
      <c r="BC141" s="48"/>
      <c r="BD141" s="97"/>
    </row>
    <row r="142" spans="5:56" ht="15.75" customHeight="1" x14ac:dyDescent="0.2">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BA142" s="48"/>
      <c r="BB142" s="48"/>
      <c r="BC142" s="48"/>
      <c r="BD142" s="97"/>
    </row>
    <row r="143" spans="5:56" ht="15.75" customHeight="1" x14ac:dyDescent="0.2">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BA143" s="48"/>
      <c r="BB143" s="48"/>
      <c r="BC143" s="48"/>
      <c r="BD143" s="97"/>
    </row>
    <row r="144" spans="5:56" ht="15.75" customHeight="1" x14ac:dyDescent="0.2">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BA144" s="48"/>
      <c r="BB144" s="48"/>
      <c r="BC144" s="48"/>
      <c r="BD144" s="97"/>
    </row>
    <row r="145" spans="5:56" ht="15.75" customHeight="1" x14ac:dyDescent="0.2">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BA145" s="48"/>
      <c r="BB145" s="48"/>
      <c r="BC145" s="48"/>
      <c r="BD145" s="97"/>
    </row>
    <row r="146" spans="5:56" ht="15.75" customHeight="1" x14ac:dyDescent="0.2">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BA146" s="48"/>
      <c r="BB146" s="48"/>
      <c r="BC146" s="48"/>
      <c r="BD146" s="97"/>
    </row>
    <row r="147" spans="5:56" ht="15.75" customHeight="1" x14ac:dyDescent="0.2">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BA147" s="48"/>
      <c r="BB147" s="48"/>
      <c r="BC147" s="48"/>
      <c r="BD147" s="97"/>
    </row>
    <row r="148" spans="5:56" ht="15.75" customHeight="1" x14ac:dyDescent="0.2">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BA148" s="48"/>
      <c r="BB148" s="48"/>
      <c r="BC148" s="48"/>
      <c r="BD148" s="97"/>
    </row>
    <row r="149" spans="5:56" ht="15.75" customHeight="1" x14ac:dyDescent="0.2">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BA149" s="48"/>
      <c r="BB149" s="48"/>
      <c r="BC149" s="48"/>
      <c r="BD149" s="97"/>
    </row>
    <row r="150" spans="5:56" ht="15.75" customHeight="1" x14ac:dyDescent="0.2">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BA150" s="48"/>
      <c r="BB150" s="48"/>
      <c r="BC150" s="48"/>
      <c r="BD150" s="97"/>
    </row>
    <row r="151" spans="5:56" ht="15.75" customHeight="1" x14ac:dyDescent="0.2">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BA151" s="48"/>
      <c r="BB151" s="48"/>
      <c r="BC151" s="48"/>
      <c r="BD151" s="97"/>
    </row>
    <row r="152" spans="5:56" ht="15.75" customHeight="1" x14ac:dyDescent="0.2">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BA152" s="48"/>
      <c r="BB152" s="48"/>
      <c r="BC152" s="48"/>
      <c r="BD152" s="97"/>
    </row>
    <row r="153" spans="5:56" ht="15.75" customHeight="1" x14ac:dyDescent="0.2">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BA153" s="48"/>
      <c r="BB153" s="48"/>
      <c r="BC153" s="48"/>
      <c r="BD153" s="97"/>
    </row>
    <row r="154" spans="5:56" ht="15.75" customHeight="1" x14ac:dyDescent="0.2">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BA154" s="48"/>
      <c r="BB154" s="48"/>
      <c r="BC154" s="48"/>
      <c r="BD154" s="97"/>
    </row>
    <row r="155" spans="5:56" ht="15.75" customHeight="1" x14ac:dyDescent="0.2">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BA155" s="48"/>
      <c r="BB155" s="48"/>
      <c r="BC155" s="48"/>
      <c r="BD155" s="97"/>
    </row>
    <row r="156" spans="5:56" ht="15.75" customHeight="1" x14ac:dyDescent="0.2">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BA156" s="48"/>
      <c r="BB156" s="48"/>
      <c r="BC156" s="48"/>
      <c r="BD156" s="97"/>
    </row>
    <row r="157" spans="5:56" ht="15.75" customHeight="1" x14ac:dyDescent="0.2">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BA157" s="48"/>
      <c r="BB157" s="48"/>
      <c r="BC157" s="48"/>
      <c r="BD157" s="97"/>
    </row>
    <row r="158" spans="5:56" ht="15.75" customHeight="1" x14ac:dyDescent="0.2">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BA158" s="48"/>
      <c r="BB158" s="48"/>
      <c r="BC158" s="48"/>
      <c r="BD158" s="97"/>
    </row>
    <row r="159" spans="5:56" ht="15.75" customHeight="1" x14ac:dyDescent="0.2">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BA159" s="48"/>
      <c r="BB159" s="48"/>
      <c r="BC159" s="48"/>
      <c r="BD159" s="97"/>
    </row>
    <row r="160" spans="5:56" ht="15.75" customHeight="1" x14ac:dyDescent="0.2">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BA160" s="48"/>
      <c r="BB160" s="48"/>
      <c r="BC160" s="48"/>
      <c r="BD160" s="97"/>
    </row>
    <row r="161" spans="5:56" ht="15.75" customHeight="1" x14ac:dyDescent="0.2">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BA161" s="48"/>
      <c r="BB161" s="48"/>
      <c r="BC161" s="48"/>
      <c r="BD161" s="97"/>
    </row>
    <row r="162" spans="5:56" ht="15.75" customHeight="1" x14ac:dyDescent="0.2">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BA162" s="48"/>
      <c r="BB162" s="48"/>
      <c r="BC162" s="48"/>
      <c r="BD162" s="97"/>
    </row>
    <row r="163" spans="5:56" ht="15.75" customHeight="1" x14ac:dyDescent="0.2">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BA163" s="48"/>
      <c r="BB163" s="48"/>
      <c r="BC163" s="48"/>
      <c r="BD163" s="97"/>
    </row>
    <row r="164" spans="5:56" ht="15.75" customHeight="1" x14ac:dyDescent="0.2">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BA164" s="48"/>
      <c r="BB164" s="48"/>
      <c r="BC164" s="48"/>
      <c r="BD164" s="97"/>
    </row>
    <row r="165" spans="5:56" ht="15.75" customHeight="1" x14ac:dyDescent="0.2">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BA165" s="48"/>
      <c r="BB165" s="48"/>
      <c r="BC165" s="48"/>
      <c r="BD165" s="97"/>
    </row>
    <row r="166" spans="5:56" ht="15.75" customHeight="1" x14ac:dyDescent="0.2">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BA166" s="48"/>
      <c r="BB166" s="48"/>
      <c r="BC166" s="48"/>
      <c r="BD166" s="97"/>
    </row>
    <row r="167" spans="5:56" ht="15.75" customHeight="1" x14ac:dyDescent="0.2">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BA167" s="48"/>
      <c r="BB167" s="48"/>
      <c r="BC167" s="48"/>
      <c r="BD167" s="97"/>
    </row>
    <row r="168" spans="5:56" ht="15.75" customHeight="1" x14ac:dyDescent="0.2">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BA168" s="48"/>
      <c r="BB168" s="48"/>
      <c r="BC168" s="48"/>
      <c r="BD168" s="97"/>
    </row>
    <row r="169" spans="5:56" ht="15.75" customHeight="1" x14ac:dyDescent="0.2">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BA169" s="48"/>
      <c r="BB169" s="48"/>
      <c r="BC169" s="48"/>
      <c r="BD169" s="97"/>
    </row>
    <row r="170" spans="5:56" ht="15.75" customHeight="1" x14ac:dyDescent="0.2">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BA170" s="48"/>
      <c r="BB170" s="48"/>
      <c r="BC170" s="48"/>
      <c r="BD170" s="97"/>
    </row>
    <row r="171" spans="5:56" ht="15.75" customHeight="1" x14ac:dyDescent="0.2">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BA171" s="48"/>
      <c r="BB171" s="48"/>
      <c r="BC171" s="48"/>
      <c r="BD171" s="97"/>
    </row>
    <row r="172" spans="5:56" ht="15.75" customHeight="1" x14ac:dyDescent="0.2">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BA172" s="48"/>
      <c r="BB172" s="48"/>
      <c r="BC172" s="48"/>
      <c r="BD172" s="97"/>
    </row>
    <row r="173" spans="5:56" ht="15.75" customHeight="1" x14ac:dyDescent="0.2">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BA173" s="48"/>
      <c r="BB173" s="48"/>
      <c r="BC173" s="48"/>
      <c r="BD173" s="97"/>
    </row>
    <row r="174" spans="5:56" ht="15.75" customHeight="1" x14ac:dyDescent="0.2">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BA174" s="48"/>
      <c r="BB174" s="48"/>
      <c r="BC174" s="48"/>
      <c r="BD174" s="97"/>
    </row>
    <row r="175" spans="5:56" ht="15.75" customHeight="1" x14ac:dyDescent="0.2">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BA175" s="48"/>
      <c r="BB175" s="48"/>
      <c r="BC175" s="48"/>
      <c r="BD175" s="97"/>
    </row>
    <row r="176" spans="5:56" ht="15.75" customHeight="1" x14ac:dyDescent="0.2">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BA176" s="48"/>
      <c r="BB176" s="48"/>
      <c r="BC176" s="48"/>
      <c r="BD176" s="97"/>
    </row>
    <row r="177" spans="5:56" ht="15.75" customHeight="1" x14ac:dyDescent="0.2">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BA177" s="48"/>
      <c r="BB177" s="48"/>
      <c r="BC177" s="48"/>
      <c r="BD177" s="97"/>
    </row>
    <row r="178" spans="5:56" ht="15.75" customHeight="1" x14ac:dyDescent="0.2">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BA178" s="48"/>
      <c r="BB178" s="48"/>
      <c r="BC178" s="48"/>
      <c r="BD178" s="97"/>
    </row>
    <row r="179" spans="5:56" ht="15.75" customHeight="1" x14ac:dyDescent="0.2">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BA179" s="48"/>
      <c r="BB179" s="48"/>
      <c r="BC179" s="48"/>
      <c r="BD179" s="97"/>
    </row>
    <row r="180" spans="5:56" ht="15.75" customHeight="1" x14ac:dyDescent="0.2">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BA180" s="48"/>
      <c r="BB180" s="48"/>
      <c r="BC180" s="48"/>
      <c r="BD180" s="97"/>
    </row>
    <row r="181" spans="5:56" ht="15.75" customHeight="1" x14ac:dyDescent="0.2">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BA181" s="48"/>
      <c r="BB181" s="48"/>
      <c r="BC181" s="48"/>
      <c r="BD181" s="97"/>
    </row>
    <row r="182" spans="5:56" ht="15.75" customHeight="1" x14ac:dyDescent="0.2">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BA182" s="48"/>
      <c r="BB182" s="48"/>
      <c r="BC182" s="48"/>
      <c r="BD182" s="97"/>
    </row>
    <row r="183" spans="5:56" ht="15.75" customHeight="1" x14ac:dyDescent="0.2">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BA183" s="48"/>
      <c r="BB183" s="48"/>
      <c r="BC183" s="48"/>
      <c r="BD183" s="97"/>
    </row>
    <row r="184" spans="5:56" ht="15.75" customHeight="1" x14ac:dyDescent="0.2">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BA184" s="48"/>
      <c r="BB184" s="48"/>
      <c r="BC184" s="48"/>
      <c r="BD184" s="97"/>
    </row>
    <row r="185" spans="5:56" ht="15.75" customHeight="1" x14ac:dyDescent="0.2">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BA185" s="48"/>
      <c r="BB185" s="48"/>
      <c r="BC185" s="48"/>
      <c r="BD185" s="97"/>
    </row>
    <row r="186" spans="5:56" ht="15.75" customHeight="1" x14ac:dyDescent="0.2">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BA186" s="48"/>
      <c r="BB186" s="48"/>
      <c r="BC186" s="48"/>
      <c r="BD186" s="97"/>
    </row>
    <row r="187" spans="5:56" ht="15.75" customHeight="1" x14ac:dyDescent="0.2">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BA187" s="48"/>
      <c r="BB187" s="48"/>
      <c r="BC187" s="48"/>
      <c r="BD187" s="97"/>
    </row>
    <row r="188" spans="5:56" ht="15.75" customHeight="1" x14ac:dyDescent="0.2">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BA188" s="48"/>
      <c r="BB188" s="48"/>
      <c r="BC188" s="48"/>
      <c r="BD188" s="97"/>
    </row>
    <row r="189" spans="5:56" ht="15.75" customHeight="1" x14ac:dyDescent="0.2">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BA189" s="48"/>
      <c r="BB189" s="48"/>
      <c r="BC189" s="48"/>
      <c r="BD189" s="97"/>
    </row>
    <row r="190" spans="5:56" ht="15.75" customHeight="1" x14ac:dyDescent="0.2">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BA190" s="48"/>
      <c r="BB190" s="48"/>
      <c r="BC190" s="48"/>
      <c r="BD190" s="97"/>
    </row>
    <row r="191" spans="5:56" ht="15.75" customHeight="1" x14ac:dyDescent="0.2">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BA191" s="48"/>
      <c r="BB191" s="48"/>
      <c r="BC191" s="48"/>
      <c r="BD191" s="97"/>
    </row>
    <row r="192" spans="5:56" ht="15.75" customHeight="1" x14ac:dyDescent="0.2">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BA192" s="48"/>
      <c r="BB192" s="48"/>
      <c r="BC192" s="48"/>
      <c r="BD192" s="97"/>
    </row>
    <row r="193" spans="5:56" ht="15.75" customHeight="1" x14ac:dyDescent="0.2">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BA193" s="48"/>
      <c r="BB193" s="48"/>
      <c r="BC193" s="48"/>
      <c r="BD193" s="97"/>
    </row>
    <row r="194" spans="5:56" ht="15.75" customHeight="1" x14ac:dyDescent="0.2">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BA194" s="48"/>
      <c r="BB194" s="48"/>
      <c r="BC194" s="48"/>
      <c r="BD194" s="97"/>
    </row>
    <row r="195" spans="5:56" ht="15.75" customHeight="1" x14ac:dyDescent="0.2">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BA195" s="48"/>
      <c r="BB195" s="48"/>
      <c r="BC195" s="48"/>
      <c r="BD195" s="97"/>
    </row>
    <row r="196" spans="5:56" ht="15.75" customHeight="1" x14ac:dyDescent="0.2">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BA196" s="48"/>
      <c r="BB196" s="48"/>
      <c r="BC196" s="48"/>
      <c r="BD196" s="97"/>
    </row>
    <row r="197" spans="5:56" ht="15.75" customHeight="1" x14ac:dyDescent="0.2">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BA197" s="48"/>
      <c r="BB197" s="48"/>
      <c r="BC197" s="48"/>
      <c r="BD197" s="97"/>
    </row>
    <row r="198" spans="5:56" ht="15.75" customHeight="1" x14ac:dyDescent="0.2">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BA198" s="48"/>
      <c r="BB198" s="48"/>
      <c r="BC198" s="48"/>
      <c r="BD198" s="97"/>
    </row>
    <row r="199" spans="5:56" ht="15.75" customHeight="1" x14ac:dyDescent="0.2">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BA199" s="48"/>
      <c r="BB199" s="48"/>
      <c r="BC199" s="48"/>
      <c r="BD199" s="97"/>
    </row>
    <row r="200" spans="5:56" ht="15.75" customHeight="1" x14ac:dyDescent="0.2">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BA200" s="48"/>
      <c r="BB200" s="48"/>
      <c r="BC200" s="48"/>
      <c r="BD200" s="97"/>
    </row>
    <row r="201" spans="5:56" ht="15.75" customHeight="1" x14ac:dyDescent="0.2">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BA201" s="48"/>
      <c r="BB201" s="48"/>
      <c r="BC201" s="48"/>
      <c r="BD201" s="97"/>
    </row>
    <row r="202" spans="5:56" ht="15.75" customHeight="1" x14ac:dyDescent="0.2">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BA202" s="48"/>
      <c r="BB202" s="48"/>
      <c r="BC202" s="48"/>
      <c r="BD202" s="97"/>
    </row>
    <row r="203" spans="5:56" ht="15.75" customHeight="1" x14ac:dyDescent="0.2">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BA203" s="48"/>
      <c r="BB203" s="48"/>
      <c r="BC203" s="48"/>
      <c r="BD203" s="97"/>
    </row>
    <row r="204" spans="5:56" ht="15.75" customHeight="1" x14ac:dyDescent="0.2">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BA204" s="48"/>
      <c r="BB204" s="48"/>
      <c r="BC204" s="48"/>
      <c r="BD204" s="97"/>
    </row>
    <row r="205" spans="5:56" ht="15.75" customHeight="1" x14ac:dyDescent="0.2">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BA205" s="48"/>
      <c r="BB205" s="48"/>
      <c r="BC205" s="48"/>
      <c r="BD205" s="97"/>
    </row>
    <row r="206" spans="5:56" ht="15.75" customHeight="1" x14ac:dyDescent="0.2">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BA206" s="48"/>
      <c r="BB206" s="48"/>
      <c r="BC206" s="48"/>
      <c r="BD206" s="97"/>
    </row>
    <row r="207" spans="5:56" ht="15.75" customHeight="1" x14ac:dyDescent="0.2">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BA207" s="48"/>
      <c r="BB207" s="48"/>
      <c r="BC207" s="48"/>
      <c r="BD207" s="97"/>
    </row>
    <row r="208" spans="5:56" ht="15.75" customHeight="1" x14ac:dyDescent="0.2">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BA208" s="48"/>
      <c r="BB208" s="48"/>
      <c r="BC208" s="48"/>
      <c r="BD208" s="97"/>
    </row>
    <row r="209" spans="5:56" ht="15.75" customHeight="1" x14ac:dyDescent="0.2">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BA209" s="48"/>
      <c r="BB209" s="48"/>
      <c r="BC209" s="48"/>
      <c r="BD209" s="97"/>
    </row>
    <row r="210" spans="5:56" ht="15.75" customHeight="1" x14ac:dyDescent="0.2">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BA210" s="48"/>
      <c r="BB210" s="48"/>
      <c r="BC210" s="48"/>
      <c r="BD210" s="97"/>
    </row>
    <row r="211" spans="5:56" ht="15.75" customHeight="1" x14ac:dyDescent="0.2">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BA211" s="48"/>
      <c r="BB211" s="48"/>
      <c r="BC211" s="48"/>
      <c r="BD211" s="97"/>
    </row>
    <row r="212" spans="5:56" ht="15.75" customHeight="1" x14ac:dyDescent="0.2">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BA212" s="48"/>
      <c r="BB212" s="48"/>
      <c r="BC212" s="48"/>
      <c r="BD212" s="97"/>
    </row>
    <row r="213" spans="5:56" ht="15.75" customHeight="1" x14ac:dyDescent="0.2">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BA213" s="48"/>
      <c r="BB213" s="48"/>
      <c r="BC213" s="48"/>
      <c r="BD213" s="97"/>
    </row>
    <row r="214" spans="5:56" ht="15.75" customHeight="1" x14ac:dyDescent="0.2">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BA214" s="48"/>
      <c r="BB214" s="48"/>
      <c r="BC214" s="48"/>
      <c r="BD214" s="97"/>
    </row>
    <row r="215" spans="5:56" ht="15.75" customHeight="1" x14ac:dyDescent="0.2">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BA215" s="48"/>
      <c r="BB215" s="48"/>
      <c r="BC215" s="48"/>
      <c r="BD215" s="97"/>
    </row>
    <row r="216" spans="5:56" ht="15.75" customHeight="1" x14ac:dyDescent="0.2">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BA216" s="48"/>
      <c r="BB216" s="48"/>
      <c r="BC216" s="48"/>
      <c r="BD216" s="97"/>
    </row>
    <row r="217" spans="5:56" ht="15.75" customHeight="1" x14ac:dyDescent="0.2">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BA217" s="48"/>
      <c r="BB217" s="48"/>
      <c r="BC217" s="48"/>
      <c r="BD217" s="97"/>
    </row>
    <row r="218" spans="5:56" ht="15.75" customHeight="1" x14ac:dyDescent="0.2">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BA218" s="48"/>
      <c r="BB218" s="48"/>
      <c r="BC218" s="48"/>
      <c r="BD218" s="97"/>
    </row>
    <row r="219" spans="5:56" ht="15.75" customHeight="1" x14ac:dyDescent="0.2">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BA219" s="48"/>
      <c r="BB219" s="48"/>
      <c r="BC219" s="48"/>
      <c r="BD219" s="97"/>
    </row>
    <row r="220" spans="5:56" ht="15.75" customHeight="1" x14ac:dyDescent="0.2">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BA220" s="48"/>
      <c r="BB220" s="48"/>
      <c r="BC220" s="48"/>
      <c r="BD220" s="97"/>
    </row>
    <row r="221" spans="5:56" ht="15.75" customHeight="1" x14ac:dyDescent="0.2">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BA221" s="48"/>
      <c r="BB221" s="48"/>
      <c r="BC221" s="48"/>
      <c r="BD221" s="97"/>
    </row>
    <row r="222" spans="5:56" ht="15.75" customHeight="1" x14ac:dyDescent="0.2">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BA222" s="48"/>
      <c r="BB222" s="48"/>
      <c r="BC222" s="48"/>
      <c r="BD222" s="97"/>
    </row>
    <row r="223" spans="5:56" ht="15.75" customHeight="1" x14ac:dyDescent="0.2">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BA223" s="48"/>
      <c r="BB223" s="48"/>
      <c r="BC223" s="48"/>
      <c r="BD223" s="97"/>
    </row>
    <row r="224" spans="5:56" ht="15.75" customHeight="1" x14ac:dyDescent="0.2">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BA224" s="48"/>
      <c r="BB224" s="48"/>
      <c r="BC224" s="48"/>
      <c r="BD224" s="97"/>
    </row>
    <row r="225" spans="5:56" ht="15.75" customHeight="1" x14ac:dyDescent="0.2">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BA225" s="48"/>
      <c r="BB225" s="48"/>
      <c r="BC225" s="48"/>
      <c r="BD225" s="97"/>
    </row>
    <row r="226" spans="5:56" ht="15.75" customHeight="1" x14ac:dyDescent="0.2">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BA226" s="48"/>
      <c r="BB226" s="48"/>
      <c r="BC226" s="48"/>
      <c r="BD226" s="97"/>
    </row>
    <row r="227" spans="5:56" ht="15.75" customHeight="1" x14ac:dyDescent="0.2">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BA227" s="48"/>
      <c r="BB227" s="48"/>
      <c r="BC227" s="48"/>
      <c r="BD227" s="97"/>
    </row>
    <row r="228" spans="5:56" ht="15.75" customHeight="1" x14ac:dyDescent="0.2">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BA228" s="48"/>
      <c r="BB228" s="48"/>
      <c r="BC228" s="48"/>
      <c r="BD228" s="97"/>
    </row>
    <row r="229" spans="5:56" ht="15.75" customHeight="1" x14ac:dyDescent="0.2">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BA229" s="48"/>
      <c r="BB229" s="48"/>
      <c r="BC229" s="48"/>
      <c r="BD229" s="97"/>
    </row>
    <row r="230" spans="5:56" ht="15.75" customHeight="1" x14ac:dyDescent="0.2">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BA230" s="48"/>
      <c r="BB230" s="48"/>
      <c r="BC230" s="48"/>
      <c r="BD230" s="97"/>
    </row>
    <row r="231" spans="5:56" ht="15.75" customHeight="1" x14ac:dyDescent="0.2">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BA231" s="48"/>
      <c r="BB231" s="48"/>
      <c r="BC231" s="48"/>
      <c r="BD231" s="97"/>
    </row>
    <row r="232" spans="5:56" ht="15.75" customHeight="1" x14ac:dyDescent="0.2">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BA232" s="48"/>
      <c r="BB232" s="48"/>
      <c r="BC232" s="48"/>
      <c r="BD232" s="97"/>
    </row>
    <row r="233" spans="5:56" ht="15.75" customHeight="1" x14ac:dyDescent="0.2">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BA233" s="48"/>
      <c r="BB233" s="48"/>
      <c r="BC233" s="48"/>
      <c r="BD233" s="97"/>
    </row>
    <row r="234" spans="5:56" ht="15.75" customHeight="1" x14ac:dyDescent="0.2">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BA234" s="48"/>
      <c r="BB234" s="48"/>
      <c r="BC234" s="48"/>
      <c r="BD234" s="97"/>
    </row>
    <row r="235" spans="5:56" ht="15.75" customHeight="1" x14ac:dyDescent="0.2">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BA235" s="48"/>
      <c r="BB235" s="48"/>
      <c r="BC235" s="48"/>
      <c r="BD235" s="97"/>
    </row>
    <row r="236" spans="5:56" ht="15.75" customHeight="1" x14ac:dyDescent="0.2">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BA236" s="48"/>
      <c r="BB236" s="48"/>
      <c r="BC236" s="48"/>
      <c r="BD236" s="97"/>
    </row>
    <row r="237" spans="5:56" ht="15.75" customHeight="1" x14ac:dyDescent="0.2">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BA237" s="48"/>
      <c r="BB237" s="48"/>
      <c r="BC237" s="48"/>
      <c r="BD237" s="97"/>
    </row>
    <row r="238" spans="5:56" ht="15.75" customHeight="1" x14ac:dyDescent="0.2">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BA238" s="48"/>
      <c r="BB238" s="48"/>
      <c r="BC238" s="48"/>
      <c r="BD238" s="97"/>
    </row>
    <row r="239" spans="5:56" ht="15.75" customHeight="1" x14ac:dyDescent="0.2">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BA239" s="48"/>
      <c r="BB239" s="48"/>
      <c r="BC239" s="48"/>
      <c r="BD239" s="97"/>
    </row>
    <row r="240" spans="5:56" ht="15.75" customHeight="1" x14ac:dyDescent="0.2">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BA240" s="48"/>
      <c r="BB240" s="48"/>
      <c r="BC240" s="48"/>
      <c r="BD240" s="97"/>
    </row>
    <row r="241" spans="5:56" ht="15.75" customHeight="1" x14ac:dyDescent="0.2">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BA241" s="48"/>
      <c r="BB241" s="48"/>
      <c r="BC241" s="48"/>
      <c r="BD241" s="97"/>
    </row>
    <row r="242" spans="5:56" ht="15.75" customHeight="1" x14ac:dyDescent="0.2">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BA242" s="48"/>
      <c r="BB242" s="48"/>
      <c r="BC242" s="48"/>
      <c r="BD242" s="97"/>
    </row>
    <row r="243" spans="5:56" ht="15.75" customHeight="1" x14ac:dyDescent="0.2">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BA243" s="48"/>
      <c r="BB243" s="48"/>
      <c r="BC243" s="48"/>
      <c r="BD243" s="97"/>
    </row>
    <row r="244" spans="5:56" ht="15.75" customHeight="1" x14ac:dyDescent="0.2">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BA244" s="48"/>
      <c r="BB244" s="48"/>
      <c r="BC244" s="48"/>
      <c r="BD244" s="97"/>
    </row>
    <row r="245" spans="5:56" ht="15.75" customHeight="1" x14ac:dyDescent="0.2">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c r="AA245" s="150"/>
      <c r="AB245" s="150"/>
      <c r="AC245" s="150"/>
      <c r="AD245" s="150"/>
      <c r="AE245" s="150"/>
      <c r="AF245" s="150"/>
      <c r="AG245" s="150"/>
      <c r="AH245" s="150"/>
      <c r="AI245" s="150"/>
      <c r="AJ245" s="150"/>
      <c r="AK245" s="150"/>
      <c r="AL245" s="150"/>
      <c r="AM245" s="150"/>
      <c r="AN245" s="150"/>
      <c r="AO245" s="150"/>
      <c r="AP245" s="150"/>
      <c r="AQ245" s="150"/>
      <c r="AR245" s="150"/>
      <c r="AS245" s="150"/>
      <c r="AT245" s="150"/>
      <c r="AU245" s="150"/>
      <c r="AV245" s="150"/>
      <c r="BA245" s="150"/>
      <c r="BB245" s="151"/>
      <c r="BC245" s="151"/>
      <c r="BD245" s="152"/>
    </row>
    <row r="246" spans="5:56" ht="15.75" customHeight="1" x14ac:dyDescent="0.2">
      <c r="E246" s="150"/>
      <c r="F246" s="150"/>
      <c r="G246" s="150"/>
      <c r="H246" s="150"/>
      <c r="I246" s="150"/>
      <c r="J246" s="150"/>
      <c r="K246" s="150"/>
      <c r="L246" s="150"/>
      <c r="M246" s="150"/>
      <c r="N246" s="150"/>
      <c r="O246" s="150"/>
      <c r="P246" s="150"/>
      <c r="Q246" s="150"/>
      <c r="R246" s="150"/>
      <c r="S246" s="150"/>
      <c r="T246" s="150"/>
      <c r="U246" s="150"/>
      <c r="V246" s="150"/>
      <c r="W246" s="150"/>
      <c r="X246" s="150"/>
      <c r="Y246" s="150"/>
      <c r="Z246" s="150"/>
      <c r="AA246" s="150"/>
      <c r="AB246" s="150"/>
      <c r="AC246" s="150"/>
      <c r="AD246" s="150"/>
      <c r="AE246" s="150"/>
      <c r="AF246" s="150"/>
      <c r="AG246" s="150"/>
      <c r="AH246" s="150"/>
      <c r="AI246" s="150"/>
      <c r="AJ246" s="150"/>
      <c r="AK246" s="150"/>
      <c r="AL246" s="150"/>
      <c r="AM246" s="150"/>
      <c r="AN246" s="150"/>
      <c r="AO246" s="150"/>
      <c r="AP246" s="150"/>
      <c r="AQ246" s="150"/>
      <c r="AR246" s="150"/>
      <c r="AS246" s="150"/>
      <c r="AT246" s="150"/>
      <c r="AU246" s="150"/>
      <c r="AV246" s="150"/>
      <c r="BA246" s="150"/>
      <c r="BB246" s="151"/>
      <c r="BC246" s="151"/>
      <c r="BD246" s="152"/>
    </row>
    <row r="247" spans="5:56" ht="15.75" customHeight="1" x14ac:dyDescent="0.2">
      <c r="E247" s="150"/>
      <c r="F247" s="150"/>
      <c r="G247" s="150"/>
      <c r="H247" s="150"/>
      <c r="I247" s="150"/>
      <c r="J247" s="150"/>
      <c r="K247" s="150"/>
      <c r="L247" s="150"/>
      <c r="M247" s="150"/>
      <c r="N247" s="150"/>
      <c r="O247" s="150"/>
      <c r="P247" s="150"/>
      <c r="Q247" s="150"/>
      <c r="R247" s="150"/>
      <c r="S247" s="150"/>
      <c r="T247" s="150"/>
      <c r="U247" s="150"/>
      <c r="V247" s="150"/>
      <c r="W247" s="150"/>
      <c r="X247" s="150"/>
      <c r="Y247" s="150"/>
      <c r="Z247" s="150"/>
      <c r="AA247" s="150"/>
      <c r="AB247" s="150"/>
      <c r="AC247" s="150"/>
      <c r="AD247" s="150"/>
      <c r="AE247" s="150"/>
      <c r="AF247" s="150"/>
      <c r="AG247" s="150"/>
      <c r="AH247" s="150"/>
      <c r="AI247" s="150"/>
      <c r="AJ247" s="150"/>
      <c r="AK247" s="150"/>
      <c r="AL247" s="150"/>
      <c r="AM247" s="150"/>
      <c r="AN247" s="150"/>
      <c r="AO247" s="150"/>
      <c r="AP247" s="150"/>
      <c r="AQ247" s="150"/>
      <c r="AR247" s="150"/>
      <c r="AS247" s="150"/>
      <c r="AT247" s="150"/>
      <c r="AU247" s="150"/>
      <c r="AV247" s="150"/>
      <c r="BA247" s="150"/>
      <c r="BB247" s="151"/>
      <c r="BC247" s="151"/>
      <c r="BD247" s="152"/>
    </row>
    <row r="248" spans="5:56" ht="15.75" customHeight="1" x14ac:dyDescent="0.2">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c r="AA248" s="150"/>
      <c r="AB248" s="150"/>
      <c r="AC248" s="150"/>
      <c r="AD248" s="150"/>
      <c r="AE248" s="150"/>
      <c r="AF248" s="150"/>
      <c r="AG248" s="150"/>
      <c r="AH248" s="150"/>
      <c r="AI248" s="150"/>
      <c r="AJ248" s="150"/>
      <c r="AK248" s="150"/>
      <c r="AL248" s="150"/>
      <c r="AM248" s="150"/>
      <c r="AN248" s="150"/>
      <c r="AO248" s="150"/>
      <c r="AP248" s="150"/>
      <c r="AQ248" s="150"/>
      <c r="AR248" s="150"/>
      <c r="AS248" s="150"/>
      <c r="AT248" s="150"/>
      <c r="AU248" s="150"/>
      <c r="AV248" s="150"/>
      <c r="BA248" s="150"/>
      <c r="BB248" s="151"/>
      <c r="BC248" s="151"/>
      <c r="BD248" s="152"/>
    </row>
    <row r="249" spans="5:56" ht="15.75" customHeight="1" x14ac:dyDescent="0.2">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c r="AA249" s="150"/>
      <c r="AB249" s="150"/>
      <c r="AC249" s="150"/>
      <c r="AD249" s="150"/>
      <c r="AE249" s="150"/>
      <c r="AF249" s="150"/>
      <c r="AG249" s="150"/>
      <c r="AH249" s="150"/>
      <c r="AI249" s="150"/>
      <c r="AJ249" s="150"/>
      <c r="AK249" s="150"/>
      <c r="AL249" s="150"/>
      <c r="AM249" s="150"/>
      <c r="AN249" s="150"/>
      <c r="AO249" s="150"/>
      <c r="AP249" s="150"/>
      <c r="AQ249" s="150"/>
      <c r="AR249" s="150"/>
      <c r="AS249" s="150"/>
      <c r="AT249" s="150"/>
      <c r="AU249" s="150"/>
      <c r="AV249" s="150"/>
      <c r="BA249" s="150"/>
      <c r="BB249" s="151"/>
      <c r="BC249" s="151"/>
      <c r="BD249" s="152"/>
    </row>
    <row r="250" spans="5:56" ht="15.75" customHeight="1" x14ac:dyDescent="0.2">
      <c r="E250" s="150"/>
      <c r="F250" s="150"/>
      <c r="G250" s="150"/>
      <c r="H250" s="150"/>
      <c r="I250" s="150"/>
      <c r="J250" s="150"/>
      <c r="K250" s="150"/>
      <c r="L250" s="150"/>
      <c r="M250" s="150"/>
      <c r="N250" s="150"/>
      <c r="O250" s="150"/>
      <c r="P250" s="150"/>
      <c r="Q250" s="150"/>
      <c r="R250" s="150"/>
      <c r="S250" s="150"/>
      <c r="T250" s="150"/>
      <c r="U250" s="150"/>
      <c r="V250" s="150"/>
      <c r="W250" s="150"/>
      <c r="X250" s="150"/>
      <c r="Y250" s="150"/>
      <c r="Z250" s="150"/>
      <c r="AA250" s="150"/>
      <c r="AB250" s="150"/>
      <c r="AC250" s="150"/>
      <c r="AD250" s="150"/>
      <c r="AE250" s="150"/>
      <c r="AF250" s="150"/>
      <c r="AG250" s="150"/>
      <c r="AH250" s="150"/>
      <c r="AI250" s="150"/>
      <c r="AJ250" s="150"/>
      <c r="AK250" s="150"/>
      <c r="AL250" s="150"/>
      <c r="AM250" s="150"/>
      <c r="AN250" s="150"/>
      <c r="AO250" s="150"/>
      <c r="AP250" s="150"/>
      <c r="AQ250" s="150"/>
      <c r="AR250" s="150"/>
      <c r="AS250" s="150"/>
      <c r="AT250" s="150"/>
      <c r="AU250" s="150"/>
      <c r="AV250" s="150"/>
      <c r="BA250" s="150"/>
      <c r="BB250" s="151"/>
      <c r="BC250" s="151"/>
      <c r="BD250" s="152"/>
    </row>
    <row r="251" spans="5:56" ht="15.75" customHeight="1" x14ac:dyDescent="0.2">
      <c r="E251" s="150"/>
      <c r="F251" s="150"/>
      <c r="G251" s="150"/>
      <c r="H251" s="150"/>
      <c r="I251" s="150"/>
      <c r="J251" s="150"/>
      <c r="K251" s="150"/>
      <c r="L251" s="150"/>
      <c r="M251" s="150"/>
      <c r="N251" s="150"/>
      <c r="O251" s="150"/>
      <c r="P251" s="150"/>
      <c r="Q251" s="150"/>
      <c r="R251" s="150"/>
      <c r="S251" s="150"/>
      <c r="T251" s="150"/>
      <c r="U251" s="150"/>
      <c r="V251" s="150"/>
      <c r="W251" s="150"/>
      <c r="X251" s="150"/>
      <c r="Y251" s="150"/>
      <c r="Z251" s="150"/>
      <c r="AA251" s="150"/>
      <c r="AB251" s="150"/>
      <c r="AC251" s="150"/>
      <c r="AD251" s="150"/>
      <c r="AE251" s="150"/>
      <c r="AF251" s="150"/>
      <c r="AG251" s="150"/>
      <c r="AH251" s="150"/>
      <c r="AI251" s="150"/>
      <c r="AJ251" s="150"/>
      <c r="AK251" s="150"/>
      <c r="AL251" s="150"/>
      <c r="AM251" s="150"/>
      <c r="AN251" s="150"/>
      <c r="AO251" s="150"/>
      <c r="AP251" s="150"/>
      <c r="AQ251" s="150"/>
      <c r="AR251" s="150"/>
      <c r="AS251" s="150"/>
      <c r="AT251" s="150"/>
      <c r="AU251" s="150"/>
      <c r="AV251" s="150"/>
      <c r="BA251" s="150"/>
      <c r="BB251" s="151"/>
      <c r="BC251" s="151"/>
      <c r="BD251" s="152"/>
    </row>
    <row r="252" spans="5:56" ht="15.75" customHeight="1" x14ac:dyDescent="0.2">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c r="AA252" s="150"/>
      <c r="AB252" s="150"/>
      <c r="AC252" s="150"/>
      <c r="AD252" s="150"/>
      <c r="AE252" s="150"/>
      <c r="AF252" s="150"/>
      <c r="AG252" s="150"/>
      <c r="AH252" s="150"/>
      <c r="AI252" s="150"/>
      <c r="AJ252" s="150"/>
      <c r="AK252" s="150"/>
      <c r="AL252" s="150"/>
      <c r="AM252" s="150"/>
      <c r="AN252" s="150"/>
      <c r="AO252" s="150"/>
      <c r="AP252" s="150"/>
      <c r="AQ252" s="150"/>
      <c r="AR252" s="150"/>
      <c r="AS252" s="150"/>
      <c r="AT252" s="150"/>
      <c r="AU252" s="150"/>
      <c r="AV252" s="150"/>
      <c r="BA252" s="150"/>
      <c r="BB252" s="151"/>
      <c r="BC252" s="151"/>
      <c r="BD252" s="152"/>
    </row>
    <row r="253" spans="5:56" ht="15.75" customHeight="1" x14ac:dyDescent="0.2">
      <c r="E253" s="150"/>
      <c r="F253" s="150"/>
      <c r="G253" s="150"/>
      <c r="H253" s="150"/>
      <c r="I253" s="150"/>
      <c r="J253" s="150"/>
      <c r="K253" s="150"/>
      <c r="L253" s="150"/>
      <c r="M253" s="150"/>
      <c r="N253" s="150"/>
      <c r="O253" s="150"/>
      <c r="P253" s="150"/>
      <c r="Q253" s="150"/>
      <c r="R253" s="150"/>
      <c r="S253" s="150"/>
      <c r="T253" s="150"/>
      <c r="U253" s="150"/>
      <c r="V253" s="150"/>
      <c r="W253" s="150"/>
      <c r="X253" s="150"/>
      <c r="Y253" s="150"/>
      <c r="Z253" s="150"/>
      <c r="AA253" s="150"/>
      <c r="AB253" s="150"/>
      <c r="AC253" s="150"/>
      <c r="AD253" s="150"/>
      <c r="AE253" s="150"/>
      <c r="AF253" s="150"/>
      <c r="AG253" s="150"/>
      <c r="AH253" s="150"/>
      <c r="AI253" s="150"/>
      <c r="AJ253" s="150"/>
      <c r="AK253" s="150"/>
      <c r="AL253" s="150"/>
      <c r="AM253" s="150"/>
      <c r="AN253" s="150"/>
      <c r="AO253" s="150"/>
      <c r="AP253" s="150"/>
      <c r="AQ253" s="150"/>
      <c r="AR253" s="150"/>
      <c r="AS253" s="150"/>
      <c r="AT253" s="150"/>
      <c r="AU253" s="150"/>
      <c r="AV253" s="150"/>
      <c r="BA253" s="150"/>
      <c r="BB253" s="151"/>
      <c r="BC253" s="151"/>
      <c r="BD253" s="152"/>
    </row>
    <row r="254" spans="5:56" ht="15.75" customHeight="1" x14ac:dyDescent="0.2">
      <c r="E254" s="150"/>
      <c r="F254" s="150"/>
      <c r="G254" s="150"/>
      <c r="H254" s="150"/>
      <c r="I254" s="150"/>
      <c r="J254" s="150"/>
      <c r="K254" s="150"/>
      <c r="L254" s="150"/>
      <c r="M254" s="150"/>
      <c r="N254" s="150"/>
      <c r="O254" s="150"/>
      <c r="P254" s="150"/>
      <c r="Q254" s="150"/>
      <c r="R254" s="150"/>
      <c r="S254" s="150"/>
      <c r="T254" s="150"/>
      <c r="U254" s="150"/>
      <c r="V254" s="150"/>
      <c r="W254" s="150"/>
      <c r="X254" s="150"/>
      <c r="Y254" s="150"/>
      <c r="Z254" s="150"/>
      <c r="AA254" s="150"/>
      <c r="AB254" s="150"/>
      <c r="AC254" s="150"/>
      <c r="AD254" s="150"/>
      <c r="AE254" s="150"/>
      <c r="AF254" s="150"/>
      <c r="AG254" s="150"/>
      <c r="AH254" s="150"/>
      <c r="AI254" s="150"/>
      <c r="AJ254" s="150"/>
      <c r="AK254" s="150"/>
      <c r="AL254" s="150"/>
      <c r="AM254" s="150"/>
      <c r="AN254" s="150"/>
      <c r="AO254" s="150"/>
      <c r="AP254" s="150"/>
      <c r="AQ254" s="150"/>
      <c r="AR254" s="150"/>
      <c r="AS254" s="150"/>
      <c r="AT254" s="150"/>
      <c r="AU254" s="150"/>
      <c r="AV254" s="150"/>
      <c r="BA254" s="150"/>
      <c r="BB254" s="151"/>
      <c r="BC254" s="151"/>
      <c r="BD254" s="152"/>
    </row>
    <row r="255" spans="5:56" ht="15.75" customHeight="1" x14ac:dyDescent="0.2">
      <c r="E255" s="150"/>
      <c r="F255" s="150"/>
      <c r="G255" s="150"/>
      <c r="H255" s="150"/>
      <c r="I255" s="150"/>
      <c r="J255" s="150"/>
      <c r="K255" s="150"/>
      <c r="L255" s="150"/>
      <c r="M255" s="150"/>
      <c r="N255" s="150"/>
      <c r="O255" s="150"/>
      <c r="P255" s="150"/>
      <c r="Q255" s="150"/>
      <c r="R255" s="150"/>
      <c r="S255" s="150"/>
      <c r="T255" s="150"/>
      <c r="U255" s="150"/>
      <c r="V255" s="150"/>
      <c r="W255" s="150"/>
      <c r="X255" s="150"/>
      <c r="Y255" s="150"/>
      <c r="Z255" s="150"/>
      <c r="AA255" s="150"/>
      <c r="AB255" s="150"/>
      <c r="AC255" s="150"/>
      <c r="AD255" s="150"/>
      <c r="AE255" s="150"/>
      <c r="AF255" s="150"/>
      <c r="AG255" s="150"/>
      <c r="AH255" s="150"/>
      <c r="AI255" s="150"/>
      <c r="AJ255" s="150"/>
      <c r="AK255" s="150"/>
      <c r="AL255" s="150"/>
      <c r="AM255" s="150"/>
      <c r="AN255" s="150"/>
      <c r="AO255" s="150"/>
      <c r="AP255" s="150"/>
      <c r="AQ255" s="150"/>
      <c r="AR255" s="150"/>
      <c r="AS255" s="150"/>
      <c r="AT255" s="150"/>
      <c r="AU255" s="150"/>
      <c r="AV255" s="150"/>
      <c r="BA255" s="150"/>
      <c r="BB255" s="151"/>
      <c r="BC255" s="151"/>
      <c r="BD255" s="152"/>
    </row>
    <row r="256" spans="5:56" ht="15.75" customHeight="1" x14ac:dyDescent="0.2">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c r="AA256" s="150"/>
      <c r="AB256" s="150"/>
      <c r="AC256" s="150"/>
      <c r="AD256" s="150"/>
      <c r="AE256" s="150"/>
      <c r="AF256" s="150"/>
      <c r="AG256" s="150"/>
      <c r="AH256" s="150"/>
      <c r="AI256" s="150"/>
      <c r="AJ256" s="150"/>
      <c r="AK256" s="150"/>
      <c r="AL256" s="150"/>
      <c r="AM256" s="150"/>
      <c r="AN256" s="150"/>
      <c r="AO256" s="150"/>
      <c r="AP256" s="150"/>
      <c r="AQ256" s="150"/>
      <c r="AR256" s="150"/>
      <c r="AS256" s="150"/>
      <c r="AT256" s="150"/>
      <c r="AU256" s="150"/>
      <c r="AV256" s="150"/>
      <c r="BA256" s="150"/>
      <c r="BB256" s="151"/>
      <c r="BC256" s="151"/>
      <c r="BD256" s="152"/>
    </row>
    <row r="257" spans="5:56" ht="15.75" customHeight="1" x14ac:dyDescent="0.2">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c r="AA257" s="150"/>
      <c r="AB257" s="150"/>
      <c r="AC257" s="150"/>
      <c r="AD257" s="150"/>
      <c r="AE257" s="150"/>
      <c r="AF257" s="150"/>
      <c r="AG257" s="150"/>
      <c r="AH257" s="150"/>
      <c r="AI257" s="150"/>
      <c r="AJ257" s="150"/>
      <c r="AK257" s="150"/>
      <c r="AL257" s="150"/>
      <c r="AM257" s="150"/>
      <c r="AN257" s="150"/>
      <c r="AO257" s="150"/>
      <c r="AP257" s="150"/>
      <c r="AQ257" s="150"/>
      <c r="AR257" s="150"/>
      <c r="AS257" s="150"/>
      <c r="AT257" s="150"/>
      <c r="AU257" s="150"/>
      <c r="AV257" s="150"/>
      <c r="BA257" s="150"/>
      <c r="BB257" s="151"/>
      <c r="BC257" s="151"/>
      <c r="BD257" s="152"/>
    </row>
    <row r="258" spans="5:56" ht="15.75" customHeight="1" x14ac:dyDescent="0.2">
      <c r="E258" s="150"/>
      <c r="F258" s="150"/>
      <c r="G258" s="150"/>
      <c r="H258" s="150"/>
      <c r="I258" s="150"/>
      <c r="J258" s="150"/>
      <c r="K258" s="150"/>
      <c r="L258" s="150"/>
      <c r="M258" s="150"/>
      <c r="N258" s="150"/>
      <c r="O258" s="150"/>
      <c r="P258" s="150"/>
      <c r="Q258" s="150"/>
      <c r="R258" s="150"/>
      <c r="S258" s="150"/>
      <c r="T258" s="150"/>
      <c r="U258" s="150"/>
      <c r="V258" s="150"/>
      <c r="W258" s="150"/>
      <c r="X258" s="150"/>
      <c r="Y258" s="150"/>
      <c r="Z258" s="150"/>
      <c r="AA258" s="150"/>
      <c r="AB258" s="150"/>
      <c r="AC258" s="150"/>
      <c r="AD258" s="150"/>
      <c r="AE258" s="150"/>
      <c r="AF258" s="150"/>
      <c r="AG258" s="150"/>
      <c r="AH258" s="150"/>
      <c r="AI258" s="150"/>
      <c r="AJ258" s="150"/>
      <c r="AK258" s="150"/>
      <c r="AL258" s="150"/>
      <c r="AM258" s="150"/>
      <c r="AN258" s="150"/>
      <c r="AO258" s="150"/>
      <c r="AP258" s="150"/>
      <c r="AQ258" s="150"/>
      <c r="AR258" s="150"/>
      <c r="AS258" s="150"/>
      <c r="AT258" s="150"/>
      <c r="AU258" s="150"/>
      <c r="AV258" s="150"/>
      <c r="BA258" s="150"/>
      <c r="BB258" s="151"/>
      <c r="BC258" s="151"/>
      <c r="BD258" s="152"/>
    </row>
    <row r="259" spans="5:56" ht="15.75" customHeight="1" x14ac:dyDescent="0.2">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c r="AA259" s="150"/>
      <c r="AB259" s="150"/>
      <c r="AC259" s="150"/>
      <c r="AD259" s="150"/>
      <c r="AE259" s="150"/>
      <c r="AF259" s="150"/>
      <c r="AG259" s="150"/>
      <c r="AH259" s="150"/>
      <c r="AI259" s="150"/>
      <c r="AJ259" s="150"/>
      <c r="AK259" s="150"/>
      <c r="AL259" s="150"/>
      <c r="AM259" s="150"/>
      <c r="AN259" s="150"/>
      <c r="AO259" s="150"/>
      <c r="AP259" s="150"/>
      <c r="AQ259" s="150"/>
      <c r="AR259" s="150"/>
      <c r="AS259" s="150"/>
      <c r="AT259" s="150"/>
      <c r="AU259" s="150"/>
      <c r="AV259" s="150"/>
      <c r="BA259" s="150"/>
      <c r="BB259" s="151"/>
      <c r="BC259" s="151"/>
      <c r="BD259" s="152"/>
    </row>
    <row r="260" spans="5:56" ht="15.75" customHeight="1" x14ac:dyDescent="0.2">
      <c r="E260" s="150"/>
      <c r="F260" s="150"/>
      <c r="G260" s="150"/>
      <c r="H260" s="150"/>
      <c r="I260" s="150"/>
      <c r="J260" s="150"/>
      <c r="K260" s="150"/>
      <c r="L260" s="150"/>
      <c r="M260" s="150"/>
      <c r="N260" s="150"/>
      <c r="O260" s="150"/>
      <c r="P260" s="150"/>
      <c r="Q260" s="150"/>
      <c r="R260" s="150"/>
      <c r="S260" s="150"/>
      <c r="T260" s="150"/>
      <c r="U260" s="150"/>
      <c r="V260" s="150"/>
      <c r="W260" s="150"/>
      <c r="X260" s="150"/>
      <c r="Y260" s="150"/>
      <c r="Z260" s="150"/>
      <c r="AA260" s="150"/>
      <c r="AB260" s="150"/>
      <c r="AC260" s="150"/>
      <c r="AD260" s="150"/>
      <c r="AE260" s="150"/>
      <c r="AF260" s="150"/>
      <c r="AG260" s="150"/>
      <c r="AH260" s="150"/>
      <c r="AI260" s="150"/>
      <c r="AJ260" s="150"/>
      <c r="AK260" s="150"/>
      <c r="AL260" s="150"/>
      <c r="AM260" s="150"/>
      <c r="AN260" s="150"/>
      <c r="AO260" s="150"/>
      <c r="AP260" s="150"/>
      <c r="AQ260" s="150"/>
      <c r="AR260" s="150"/>
      <c r="AS260" s="150"/>
      <c r="AT260" s="150"/>
      <c r="AU260" s="150"/>
      <c r="AV260" s="150"/>
      <c r="BA260" s="150"/>
      <c r="BB260" s="151"/>
      <c r="BC260" s="151"/>
      <c r="BD260" s="152"/>
    </row>
    <row r="261" spans="5:56" ht="15.75" customHeight="1" x14ac:dyDescent="0.2">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c r="AA261" s="150"/>
      <c r="AB261" s="150"/>
      <c r="AC261" s="150"/>
      <c r="AD261" s="150"/>
      <c r="AE261" s="150"/>
      <c r="AF261" s="150"/>
      <c r="AG261" s="150"/>
      <c r="AH261" s="150"/>
      <c r="AI261" s="150"/>
      <c r="AJ261" s="150"/>
      <c r="AK261" s="150"/>
      <c r="AL261" s="150"/>
      <c r="AM261" s="150"/>
      <c r="AN261" s="150"/>
      <c r="AO261" s="150"/>
      <c r="AP261" s="150"/>
      <c r="AQ261" s="150"/>
      <c r="AR261" s="150"/>
      <c r="AS261" s="150"/>
      <c r="AT261" s="150"/>
      <c r="AU261" s="150"/>
      <c r="AV261" s="150"/>
      <c r="BA261" s="150"/>
      <c r="BB261" s="151"/>
      <c r="BC261" s="151"/>
      <c r="BD261" s="152"/>
    </row>
    <row r="262" spans="5:56" ht="15.75" customHeight="1" x14ac:dyDescent="0.2">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c r="AA262" s="150"/>
      <c r="AB262" s="150"/>
      <c r="AC262" s="150"/>
      <c r="AD262" s="150"/>
      <c r="AE262" s="150"/>
      <c r="AF262" s="150"/>
      <c r="AG262" s="150"/>
      <c r="AH262" s="150"/>
      <c r="AI262" s="150"/>
      <c r="AJ262" s="150"/>
      <c r="AK262" s="150"/>
      <c r="AL262" s="150"/>
      <c r="AM262" s="150"/>
      <c r="AN262" s="150"/>
      <c r="AO262" s="150"/>
      <c r="AP262" s="150"/>
      <c r="AQ262" s="150"/>
      <c r="AR262" s="150"/>
      <c r="AS262" s="150"/>
      <c r="AT262" s="150"/>
      <c r="AU262" s="150"/>
      <c r="AV262" s="150"/>
      <c r="BA262" s="150"/>
      <c r="BB262" s="151"/>
      <c r="BC262" s="151"/>
      <c r="BD262" s="152"/>
    </row>
    <row r="263" spans="5:56" ht="15.75" customHeight="1" x14ac:dyDescent="0.2">
      <c r="E263" s="150"/>
      <c r="F263" s="150"/>
      <c r="G263" s="150"/>
      <c r="H263" s="150"/>
      <c r="I263" s="150"/>
      <c r="J263" s="150"/>
      <c r="K263" s="150"/>
      <c r="L263" s="150"/>
      <c r="M263" s="150"/>
      <c r="N263" s="150"/>
      <c r="O263" s="150"/>
      <c r="P263" s="150"/>
      <c r="Q263" s="150"/>
      <c r="R263" s="150"/>
      <c r="S263" s="150"/>
      <c r="T263" s="150"/>
      <c r="U263" s="150"/>
      <c r="V263" s="150"/>
      <c r="W263" s="150"/>
      <c r="X263" s="150"/>
      <c r="Y263" s="150"/>
      <c r="Z263" s="150"/>
      <c r="AA263" s="150"/>
      <c r="AB263" s="150"/>
      <c r="AC263" s="150"/>
      <c r="AD263" s="150"/>
      <c r="AE263" s="150"/>
      <c r="AF263" s="150"/>
      <c r="AG263" s="150"/>
      <c r="AH263" s="150"/>
      <c r="AI263" s="150"/>
      <c r="AJ263" s="150"/>
      <c r="AK263" s="150"/>
      <c r="AL263" s="150"/>
      <c r="AM263" s="150"/>
      <c r="AN263" s="150"/>
      <c r="AO263" s="150"/>
      <c r="AP263" s="150"/>
      <c r="AQ263" s="150"/>
      <c r="AR263" s="150"/>
      <c r="AS263" s="150"/>
      <c r="AT263" s="150"/>
      <c r="AU263" s="150"/>
      <c r="AV263" s="150"/>
      <c r="BA263" s="150"/>
      <c r="BB263" s="151"/>
      <c r="BC263" s="151"/>
      <c r="BD263" s="152"/>
    </row>
    <row r="264" spans="5:56" ht="15.75" customHeight="1" x14ac:dyDescent="0.2">
      <c r="E264" s="150"/>
      <c r="F264" s="150"/>
      <c r="G264" s="150"/>
      <c r="H264" s="150"/>
      <c r="I264" s="150"/>
      <c r="J264" s="150"/>
      <c r="K264" s="150"/>
      <c r="L264" s="150"/>
      <c r="M264" s="150"/>
      <c r="N264" s="150"/>
      <c r="O264" s="150"/>
      <c r="P264" s="150"/>
      <c r="Q264" s="150"/>
      <c r="R264" s="150"/>
      <c r="S264" s="150"/>
      <c r="T264" s="150"/>
      <c r="U264" s="150"/>
      <c r="V264" s="150"/>
      <c r="W264" s="150"/>
      <c r="X264" s="150"/>
      <c r="Y264" s="150"/>
      <c r="Z264" s="150"/>
      <c r="AA264" s="150"/>
      <c r="AB264" s="150"/>
      <c r="AC264" s="150"/>
      <c r="AD264" s="150"/>
      <c r="AE264" s="150"/>
      <c r="AF264" s="150"/>
      <c r="AG264" s="150"/>
      <c r="AH264" s="150"/>
      <c r="AI264" s="150"/>
      <c r="AJ264" s="150"/>
      <c r="AK264" s="150"/>
      <c r="AL264" s="150"/>
      <c r="AM264" s="150"/>
      <c r="AN264" s="150"/>
      <c r="AO264" s="150"/>
      <c r="AP264" s="150"/>
      <c r="AQ264" s="150"/>
      <c r="AR264" s="150"/>
      <c r="AS264" s="150"/>
      <c r="AT264" s="150"/>
      <c r="AU264" s="150"/>
      <c r="AV264" s="150"/>
      <c r="BA264" s="150"/>
      <c r="BB264" s="151"/>
      <c r="BC264" s="151"/>
      <c r="BD264" s="152"/>
    </row>
    <row r="265" spans="5:56" ht="15.75" customHeight="1" x14ac:dyDescent="0.2">
      <c r="E265" s="150"/>
      <c r="F265" s="150"/>
      <c r="G265" s="150"/>
      <c r="H265" s="150"/>
      <c r="I265" s="150"/>
      <c r="J265" s="150"/>
      <c r="K265" s="150"/>
      <c r="L265" s="150"/>
      <c r="M265" s="150"/>
      <c r="N265" s="150"/>
      <c r="O265" s="150"/>
      <c r="P265" s="150"/>
      <c r="Q265" s="150"/>
      <c r="R265" s="150"/>
      <c r="S265" s="150"/>
      <c r="T265" s="150"/>
      <c r="U265" s="150"/>
      <c r="V265" s="150"/>
      <c r="W265" s="150"/>
      <c r="X265" s="150"/>
      <c r="Y265" s="150"/>
      <c r="Z265" s="150"/>
      <c r="AA265" s="150"/>
      <c r="AB265" s="150"/>
      <c r="AC265" s="150"/>
      <c r="AD265" s="150"/>
      <c r="AE265" s="150"/>
      <c r="AF265" s="150"/>
      <c r="AG265" s="150"/>
      <c r="AH265" s="150"/>
      <c r="AI265" s="150"/>
      <c r="AJ265" s="150"/>
      <c r="AK265" s="150"/>
      <c r="AL265" s="150"/>
      <c r="AM265" s="150"/>
      <c r="AN265" s="150"/>
      <c r="AO265" s="150"/>
      <c r="AP265" s="150"/>
      <c r="AQ265" s="150"/>
      <c r="AR265" s="150"/>
      <c r="AS265" s="150"/>
      <c r="AT265" s="150"/>
      <c r="AU265" s="150"/>
      <c r="AV265" s="150"/>
      <c r="BA265" s="150"/>
      <c r="BB265" s="151"/>
      <c r="BC265" s="151"/>
      <c r="BD265" s="152"/>
    </row>
    <row r="266" spans="5:56" ht="15.75" customHeight="1" x14ac:dyDescent="0.2">
      <c r="E266" s="150"/>
      <c r="F266" s="150"/>
      <c r="G266" s="150"/>
      <c r="H266" s="150"/>
      <c r="I266" s="150"/>
      <c r="J266" s="150"/>
      <c r="K266" s="150"/>
      <c r="L266" s="150"/>
      <c r="M266" s="150"/>
      <c r="N266" s="150"/>
      <c r="O266" s="150"/>
      <c r="P266" s="150"/>
      <c r="Q266" s="150"/>
      <c r="R266" s="150"/>
      <c r="S266" s="150"/>
      <c r="T266" s="150"/>
      <c r="U266" s="150"/>
      <c r="V266" s="150"/>
      <c r="W266" s="150"/>
      <c r="X266" s="150"/>
      <c r="Y266" s="150"/>
      <c r="Z266" s="150"/>
      <c r="AA266" s="150"/>
      <c r="AB266" s="150"/>
      <c r="AC266" s="150"/>
      <c r="AD266" s="150"/>
      <c r="AE266" s="150"/>
      <c r="AF266" s="150"/>
      <c r="AG266" s="150"/>
      <c r="AH266" s="150"/>
      <c r="AI266" s="150"/>
      <c r="AJ266" s="150"/>
      <c r="AK266" s="150"/>
      <c r="AL266" s="150"/>
      <c r="AM266" s="150"/>
      <c r="AN266" s="150"/>
      <c r="AO266" s="150"/>
      <c r="AP266" s="150"/>
      <c r="AQ266" s="150"/>
      <c r="AR266" s="150"/>
      <c r="AS266" s="150"/>
      <c r="AT266" s="150"/>
      <c r="AU266" s="150"/>
      <c r="AV266" s="150"/>
      <c r="BA266" s="150"/>
      <c r="BB266" s="151"/>
      <c r="BC266" s="151"/>
      <c r="BD266" s="152"/>
    </row>
    <row r="267" spans="5:56" ht="15.75" customHeight="1" x14ac:dyDescent="0.2">
      <c r="E267" s="150"/>
      <c r="F267" s="150"/>
      <c r="G267" s="150"/>
      <c r="H267" s="150"/>
      <c r="I267" s="150"/>
      <c r="J267" s="150"/>
      <c r="K267" s="150"/>
      <c r="L267" s="150"/>
      <c r="M267" s="150"/>
      <c r="N267" s="150"/>
      <c r="O267" s="150"/>
      <c r="P267" s="150"/>
      <c r="Q267" s="150"/>
      <c r="R267" s="150"/>
      <c r="S267" s="150"/>
      <c r="T267" s="150"/>
      <c r="U267" s="150"/>
      <c r="V267" s="150"/>
      <c r="W267" s="150"/>
      <c r="X267" s="150"/>
      <c r="Y267" s="150"/>
      <c r="Z267" s="150"/>
      <c r="AA267" s="150"/>
      <c r="AB267" s="150"/>
      <c r="AC267" s="150"/>
      <c r="AD267" s="150"/>
      <c r="AE267" s="150"/>
      <c r="AF267" s="150"/>
      <c r="AG267" s="150"/>
      <c r="AH267" s="150"/>
      <c r="AI267" s="150"/>
      <c r="AJ267" s="150"/>
      <c r="AK267" s="150"/>
      <c r="AL267" s="150"/>
      <c r="AM267" s="150"/>
      <c r="AN267" s="150"/>
      <c r="AO267" s="150"/>
      <c r="AP267" s="150"/>
      <c r="AQ267" s="150"/>
      <c r="AR267" s="150"/>
      <c r="AS267" s="150"/>
      <c r="AT267" s="150"/>
      <c r="AU267" s="150"/>
      <c r="AV267" s="150"/>
      <c r="BA267" s="150"/>
      <c r="BB267" s="151"/>
      <c r="BC267" s="151"/>
      <c r="BD267" s="152"/>
    </row>
    <row r="268" spans="5:56" ht="15.75" customHeight="1" x14ac:dyDescent="0.2">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c r="AA268" s="150"/>
      <c r="AB268" s="150"/>
      <c r="AC268" s="150"/>
      <c r="AD268" s="150"/>
      <c r="AE268" s="150"/>
      <c r="AF268" s="150"/>
      <c r="AG268" s="150"/>
      <c r="AH268" s="150"/>
      <c r="AI268" s="150"/>
      <c r="AJ268" s="150"/>
      <c r="AK268" s="150"/>
      <c r="AL268" s="150"/>
      <c r="AM268" s="150"/>
      <c r="AN268" s="150"/>
      <c r="AO268" s="150"/>
      <c r="AP268" s="150"/>
      <c r="AQ268" s="150"/>
      <c r="AR268" s="150"/>
      <c r="AS268" s="150"/>
      <c r="AT268" s="150"/>
      <c r="AU268" s="150"/>
      <c r="AV268" s="150"/>
      <c r="BA268" s="150"/>
      <c r="BB268" s="151"/>
      <c r="BC268" s="151"/>
      <c r="BD268" s="152"/>
    </row>
    <row r="269" spans="5:56" ht="15.75" customHeight="1" x14ac:dyDescent="0.2">
      <c r="E269" s="150"/>
      <c r="F269" s="150"/>
      <c r="G269" s="150"/>
      <c r="H269" s="150"/>
      <c r="I269" s="150"/>
      <c r="J269" s="150"/>
      <c r="K269" s="150"/>
      <c r="L269" s="150"/>
      <c r="M269" s="150"/>
      <c r="N269" s="150"/>
      <c r="O269" s="150"/>
      <c r="P269" s="150"/>
      <c r="Q269" s="150"/>
      <c r="R269" s="150"/>
      <c r="S269" s="150"/>
      <c r="T269" s="150"/>
      <c r="U269" s="150"/>
      <c r="V269" s="150"/>
      <c r="W269" s="150"/>
      <c r="X269" s="150"/>
      <c r="Y269" s="150"/>
      <c r="Z269" s="150"/>
      <c r="AA269" s="150"/>
      <c r="AB269" s="150"/>
      <c r="AC269" s="150"/>
      <c r="AD269" s="150"/>
      <c r="AE269" s="150"/>
      <c r="AF269" s="150"/>
      <c r="AG269" s="150"/>
      <c r="AH269" s="150"/>
      <c r="AI269" s="150"/>
      <c r="AJ269" s="150"/>
      <c r="AK269" s="150"/>
      <c r="AL269" s="150"/>
      <c r="AM269" s="150"/>
      <c r="AN269" s="150"/>
      <c r="AO269" s="150"/>
      <c r="AP269" s="150"/>
      <c r="AQ269" s="150"/>
      <c r="AR269" s="150"/>
      <c r="AS269" s="150"/>
      <c r="AT269" s="150"/>
      <c r="AU269" s="150"/>
      <c r="AV269" s="150"/>
      <c r="BA269" s="150"/>
      <c r="BB269" s="151"/>
      <c r="BC269" s="151"/>
      <c r="BD269" s="152"/>
    </row>
    <row r="270" spans="5:56" ht="15.75" customHeight="1" x14ac:dyDescent="0.2">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c r="AA270" s="150"/>
      <c r="AB270" s="150"/>
      <c r="AC270" s="150"/>
      <c r="AD270" s="150"/>
      <c r="AE270" s="150"/>
      <c r="AF270" s="150"/>
      <c r="AG270" s="150"/>
      <c r="AH270" s="150"/>
      <c r="AI270" s="150"/>
      <c r="AJ270" s="150"/>
      <c r="AK270" s="150"/>
      <c r="AL270" s="150"/>
      <c r="AM270" s="150"/>
      <c r="AN270" s="150"/>
      <c r="AO270" s="150"/>
      <c r="AP270" s="150"/>
      <c r="AQ270" s="150"/>
      <c r="AR270" s="150"/>
      <c r="AS270" s="150"/>
      <c r="AT270" s="150"/>
      <c r="AU270" s="150"/>
      <c r="AV270" s="150"/>
      <c r="BA270" s="150"/>
      <c r="BB270" s="151"/>
      <c r="BC270" s="151"/>
      <c r="BD270" s="152"/>
    </row>
    <row r="271" spans="5:56" ht="15.75" customHeight="1" x14ac:dyDescent="0.2">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c r="AA271" s="150"/>
      <c r="AB271" s="150"/>
      <c r="AC271" s="150"/>
      <c r="AD271" s="150"/>
      <c r="AE271" s="150"/>
      <c r="AF271" s="150"/>
      <c r="AG271" s="150"/>
      <c r="AH271" s="150"/>
      <c r="AI271" s="150"/>
      <c r="AJ271" s="150"/>
      <c r="AK271" s="150"/>
      <c r="AL271" s="150"/>
      <c r="AM271" s="150"/>
      <c r="AN271" s="150"/>
      <c r="AO271" s="150"/>
      <c r="AP271" s="150"/>
      <c r="AQ271" s="150"/>
      <c r="AR271" s="150"/>
      <c r="AS271" s="150"/>
      <c r="AT271" s="150"/>
      <c r="AU271" s="150"/>
      <c r="AV271" s="150"/>
      <c r="BA271" s="150"/>
      <c r="BB271" s="151"/>
      <c r="BC271" s="151"/>
      <c r="BD271" s="152"/>
    </row>
    <row r="272" spans="5:56" ht="15.75" customHeight="1" x14ac:dyDescent="0.2">
      <c r="E272" s="150"/>
      <c r="F272" s="150"/>
      <c r="G272" s="150"/>
      <c r="H272" s="150"/>
      <c r="I272" s="150"/>
      <c r="J272" s="150"/>
      <c r="K272" s="150"/>
      <c r="L272" s="150"/>
      <c r="M272" s="150"/>
      <c r="N272" s="150"/>
      <c r="O272" s="150"/>
      <c r="P272" s="150"/>
      <c r="Q272" s="150"/>
      <c r="R272" s="150"/>
      <c r="S272" s="150"/>
      <c r="T272" s="150"/>
      <c r="U272" s="150"/>
      <c r="V272" s="150"/>
      <c r="W272" s="150"/>
      <c r="X272" s="150"/>
      <c r="Y272" s="150"/>
      <c r="Z272" s="150"/>
      <c r="AA272" s="150"/>
      <c r="AB272" s="150"/>
      <c r="AC272" s="150"/>
      <c r="AD272" s="150"/>
      <c r="AE272" s="150"/>
      <c r="AF272" s="150"/>
      <c r="AG272" s="150"/>
      <c r="AH272" s="150"/>
      <c r="AI272" s="150"/>
      <c r="AJ272" s="150"/>
      <c r="AK272" s="150"/>
      <c r="AL272" s="150"/>
      <c r="AM272" s="150"/>
      <c r="AN272" s="150"/>
      <c r="AO272" s="150"/>
      <c r="AP272" s="150"/>
      <c r="AQ272" s="150"/>
      <c r="AR272" s="150"/>
      <c r="AS272" s="150"/>
      <c r="AT272" s="150"/>
      <c r="AU272" s="150"/>
      <c r="AV272" s="150"/>
      <c r="BA272" s="150"/>
      <c r="BB272" s="151"/>
      <c r="BC272" s="151"/>
      <c r="BD272" s="152"/>
    </row>
    <row r="273" spans="5:56" ht="15.75" customHeight="1" x14ac:dyDescent="0.2">
      <c r="E273" s="150"/>
      <c r="F273" s="150"/>
      <c r="G273" s="150"/>
      <c r="H273" s="150"/>
      <c r="I273" s="150"/>
      <c r="J273" s="150"/>
      <c r="K273" s="150"/>
      <c r="L273" s="150"/>
      <c r="M273" s="150"/>
      <c r="N273" s="150"/>
      <c r="O273" s="150"/>
      <c r="P273" s="150"/>
      <c r="Q273" s="150"/>
      <c r="R273" s="150"/>
      <c r="S273" s="150"/>
      <c r="T273" s="150"/>
      <c r="U273" s="150"/>
      <c r="V273" s="150"/>
      <c r="W273" s="150"/>
      <c r="X273" s="150"/>
      <c r="Y273" s="150"/>
      <c r="Z273" s="150"/>
      <c r="AA273" s="150"/>
      <c r="AB273" s="150"/>
      <c r="AC273" s="150"/>
      <c r="AD273" s="150"/>
      <c r="AE273" s="150"/>
      <c r="AF273" s="150"/>
      <c r="AG273" s="150"/>
      <c r="AH273" s="150"/>
      <c r="AI273" s="150"/>
      <c r="AJ273" s="150"/>
      <c r="AK273" s="150"/>
      <c r="AL273" s="150"/>
      <c r="AM273" s="150"/>
      <c r="AN273" s="150"/>
      <c r="AO273" s="150"/>
      <c r="AP273" s="150"/>
      <c r="AQ273" s="150"/>
      <c r="AR273" s="150"/>
      <c r="AS273" s="150"/>
      <c r="AT273" s="150"/>
      <c r="AU273" s="150"/>
      <c r="AV273" s="150"/>
      <c r="BA273" s="150"/>
      <c r="BB273" s="151"/>
      <c r="BC273" s="151"/>
      <c r="BD273" s="152"/>
    </row>
    <row r="274" spans="5:56" ht="15.75" customHeight="1" x14ac:dyDescent="0.2">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c r="AA274" s="150"/>
      <c r="AB274" s="150"/>
      <c r="AC274" s="150"/>
      <c r="AD274" s="150"/>
      <c r="AE274" s="150"/>
      <c r="AF274" s="150"/>
      <c r="AG274" s="150"/>
      <c r="AH274" s="150"/>
      <c r="AI274" s="150"/>
      <c r="AJ274" s="150"/>
      <c r="AK274" s="150"/>
      <c r="AL274" s="150"/>
      <c r="AM274" s="150"/>
      <c r="AN274" s="150"/>
      <c r="AO274" s="150"/>
      <c r="AP274" s="150"/>
      <c r="AQ274" s="150"/>
      <c r="AR274" s="150"/>
      <c r="AS274" s="150"/>
      <c r="AT274" s="150"/>
      <c r="AU274" s="150"/>
      <c r="AV274" s="150"/>
      <c r="BA274" s="150"/>
      <c r="BB274" s="151"/>
      <c r="BC274" s="151"/>
      <c r="BD274" s="152"/>
    </row>
    <row r="275" spans="5:56" ht="15.75" customHeight="1" x14ac:dyDescent="0.2">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c r="AA275" s="150"/>
      <c r="AB275" s="150"/>
      <c r="AC275" s="150"/>
      <c r="AD275" s="150"/>
      <c r="AE275" s="150"/>
      <c r="AF275" s="150"/>
      <c r="AG275" s="150"/>
      <c r="AH275" s="150"/>
      <c r="AI275" s="150"/>
      <c r="AJ275" s="150"/>
      <c r="AK275" s="150"/>
      <c r="AL275" s="150"/>
      <c r="AM275" s="150"/>
      <c r="AN275" s="150"/>
      <c r="AO275" s="150"/>
      <c r="AP275" s="150"/>
      <c r="AQ275" s="150"/>
      <c r="AR275" s="150"/>
      <c r="AS275" s="150"/>
      <c r="AT275" s="150"/>
      <c r="AU275" s="150"/>
      <c r="AV275" s="150"/>
      <c r="BA275" s="150"/>
      <c r="BB275" s="151"/>
      <c r="BC275" s="151"/>
      <c r="BD275" s="152"/>
    </row>
    <row r="276" spans="5:56" ht="15.75" customHeight="1" x14ac:dyDescent="0.2">
      <c r="E276" s="150"/>
      <c r="F276" s="150"/>
      <c r="G276" s="150"/>
      <c r="H276" s="150"/>
      <c r="I276" s="150"/>
      <c r="J276" s="150"/>
      <c r="K276" s="150"/>
      <c r="L276" s="150"/>
      <c r="M276" s="150"/>
      <c r="N276" s="150"/>
      <c r="O276" s="150"/>
      <c r="P276" s="150"/>
      <c r="Q276" s="150"/>
      <c r="R276" s="150"/>
      <c r="S276" s="150"/>
      <c r="T276" s="150"/>
      <c r="U276" s="150"/>
      <c r="V276" s="150"/>
      <c r="W276" s="150"/>
      <c r="X276" s="150"/>
      <c r="Y276" s="150"/>
      <c r="Z276" s="150"/>
      <c r="AA276" s="150"/>
      <c r="AB276" s="150"/>
      <c r="AC276" s="150"/>
      <c r="AD276" s="150"/>
      <c r="AE276" s="150"/>
      <c r="AF276" s="150"/>
      <c r="AG276" s="150"/>
      <c r="AH276" s="150"/>
      <c r="AI276" s="150"/>
      <c r="AJ276" s="150"/>
      <c r="AK276" s="150"/>
      <c r="AL276" s="150"/>
      <c r="AM276" s="150"/>
      <c r="AN276" s="150"/>
      <c r="AO276" s="150"/>
      <c r="AP276" s="150"/>
      <c r="AQ276" s="150"/>
      <c r="AR276" s="150"/>
      <c r="AS276" s="150"/>
      <c r="AT276" s="150"/>
      <c r="AU276" s="150"/>
      <c r="AV276" s="150"/>
      <c r="BA276" s="150"/>
      <c r="BB276" s="151"/>
      <c r="BC276" s="151"/>
      <c r="BD276" s="152"/>
    </row>
    <row r="277" spans="5:56" ht="15.75" customHeight="1" x14ac:dyDescent="0.2">
      <c r="E277" s="150"/>
      <c r="F277" s="150"/>
      <c r="G277" s="150"/>
      <c r="H277" s="150"/>
      <c r="I277" s="150"/>
      <c r="J277" s="150"/>
      <c r="K277" s="150"/>
      <c r="L277" s="150"/>
      <c r="M277" s="150"/>
      <c r="N277" s="150"/>
      <c r="O277" s="150"/>
      <c r="P277" s="150"/>
      <c r="Q277" s="150"/>
      <c r="R277" s="150"/>
      <c r="S277" s="150"/>
      <c r="T277" s="150"/>
      <c r="U277" s="150"/>
      <c r="V277" s="150"/>
      <c r="W277" s="150"/>
      <c r="X277" s="150"/>
      <c r="Y277" s="150"/>
      <c r="Z277" s="150"/>
      <c r="AA277" s="150"/>
      <c r="AB277" s="150"/>
      <c r="AC277" s="150"/>
      <c r="AD277" s="150"/>
      <c r="AE277" s="150"/>
      <c r="AF277" s="150"/>
      <c r="AG277" s="150"/>
      <c r="AH277" s="150"/>
      <c r="AI277" s="150"/>
      <c r="AJ277" s="150"/>
      <c r="AK277" s="150"/>
      <c r="AL277" s="150"/>
      <c r="AM277" s="150"/>
      <c r="AN277" s="150"/>
      <c r="AO277" s="150"/>
      <c r="AP277" s="150"/>
      <c r="AQ277" s="150"/>
      <c r="AR277" s="150"/>
      <c r="AS277" s="150"/>
      <c r="AT277" s="150"/>
      <c r="AU277" s="150"/>
      <c r="AV277" s="150"/>
      <c r="BA277" s="150"/>
      <c r="BB277" s="151"/>
      <c r="BC277" s="151"/>
      <c r="BD277" s="152"/>
    </row>
    <row r="278" spans="5:56" ht="15.75" customHeight="1" x14ac:dyDescent="0.2">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c r="AA278" s="150"/>
      <c r="AB278" s="150"/>
      <c r="AC278" s="150"/>
      <c r="AD278" s="150"/>
      <c r="AE278" s="150"/>
      <c r="AF278" s="150"/>
      <c r="AG278" s="150"/>
      <c r="AH278" s="150"/>
      <c r="AI278" s="150"/>
      <c r="AJ278" s="150"/>
      <c r="AK278" s="150"/>
      <c r="AL278" s="150"/>
      <c r="AM278" s="150"/>
      <c r="AN278" s="150"/>
      <c r="AO278" s="150"/>
      <c r="AP278" s="150"/>
      <c r="AQ278" s="150"/>
      <c r="AR278" s="150"/>
      <c r="AS278" s="150"/>
      <c r="AT278" s="150"/>
      <c r="AU278" s="150"/>
      <c r="AV278" s="150"/>
      <c r="BA278" s="150"/>
      <c r="BB278" s="151"/>
      <c r="BC278" s="151"/>
      <c r="BD278" s="152"/>
    </row>
    <row r="279" spans="5:56" ht="15.75" customHeight="1" x14ac:dyDescent="0.2">
      <c r="E279" s="150"/>
      <c r="F279" s="150"/>
      <c r="G279" s="150"/>
      <c r="H279" s="150"/>
      <c r="I279" s="150"/>
      <c r="J279" s="150"/>
      <c r="K279" s="150"/>
      <c r="L279" s="150"/>
      <c r="M279" s="150"/>
      <c r="N279" s="150"/>
      <c r="O279" s="150"/>
      <c r="P279" s="150"/>
      <c r="Q279" s="150"/>
      <c r="R279" s="150"/>
      <c r="S279" s="150"/>
      <c r="T279" s="150"/>
      <c r="U279" s="150"/>
      <c r="V279" s="150"/>
      <c r="W279" s="150"/>
      <c r="X279" s="150"/>
      <c r="Y279" s="150"/>
      <c r="Z279" s="150"/>
      <c r="AA279" s="150"/>
      <c r="AB279" s="150"/>
      <c r="AC279" s="150"/>
      <c r="AD279" s="150"/>
      <c r="AE279" s="150"/>
      <c r="AF279" s="150"/>
      <c r="AG279" s="150"/>
      <c r="AH279" s="150"/>
      <c r="AI279" s="150"/>
      <c r="AJ279" s="150"/>
      <c r="AK279" s="150"/>
      <c r="AL279" s="150"/>
      <c r="AM279" s="150"/>
      <c r="AN279" s="150"/>
      <c r="AO279" s="150"/>
      <c r="AP279" s="150"/>
      <c r="AQ279" s="150"/>
      <c r="AR279" s="150"/>
      <c r="AS279" s="150"/>
      <c r="AT279" s="150"/>
      <c r="AU279" s="150"/>
      <c r="AV279" s="150"/>
      <c r="BA279" s="150"/>
      <c r="BB279" s="151"/>
      <c r="BC279" s="151"/>
      <c r="BD279" s="152"/>
    </row>
    <row r="280" spans="5:56" ht="15.75" customHeight="1" x14ac:dyDescent="0.2">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c r="AA280" s="150"/>
      <c r="AB280" s="150"/>
      <c r="AC280" s="150"/>
      <c r="AD280" s="150"/>
      <c r="AE280" s="150"/>
      <c r="AF280" s="150"/>
      <c r="AG280" s="150"/>
      <c r="AH280" s="150"/>
      <c r="AI280" s="150"/>
      <c r="AJ280" s="150"/>
      <c r="AK280" s="150"/>
      <c r="AL280" s="150"/>
      <c r="AM280" s="150"/>
      <c r="AN280" s="150"/>
      <c r="AO280" s="150"/>
      <c r="AP280" s="150"/>
      <c r="AQ280" s="150"/>
      <c r="AR280" s="150"/>
      <c r="AS280" s="150"/>
      <c r="AT280" s="150"/>
      <c r="AU280" s="150"/>
      <c r="AV280" s="150"/>
      <c r="BA280" s="150"/>
      <c r="BB280" s="151"/>
      <c r="BC280" s="151"/>
      <c r="BD280" s="152"/>
    </row>
    <row r="281" spans="5:56" ht="15.75" customHeight="1" x14ac:dyDescent="0.2">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c r="AA281" s="150"/>
      <c r="AB281" s="150"/>
      <c r="AC281" s="150"/>
      <c r="AD281" s="150"/>
      <c r="AE281" s="150"/>
      <c r="AF281" s="150"/>
      <c r="AG281" s="150"/>
      <c r="AH281" s="150"/>
      <c r="AI281" s="150"/>
      <c r="AJ281" s="150"/>
      <c r="AK281" s="150"/>
      <c r="AL281" s="150"/>
      <c r="AM281" s="150"/>
      <c r="AN281" s="150"/>
      <c r="AO281" s="150"/>
      <c r="AP281" s="150"/>
      <c r="AQ281" s="150"/>
      <c r="AR281" s="150"/>
      <c r="AS281" s="150"/>
      <c r="AT281" s="150"/>
      <c r="AU281" s="150"/>
      <c r="AV281" s="150"/>
      <c r="BA281" s="150"/>
      <c r="BB281" s="151"/>
      <c r="BC281" s="151"/>
      <c r="BD281" s="152"/>
    </row>
    <row r="282" spans="5:56" ht="15.75" customHeight="1" x14ac:dyDescent="0.2">
      <c r="E282" s="150"/>
      <c r="F282" s="150"/>
      <c r="G282" s="150"/>
      <c r="H282" s="150"/>
      <c r="I282" s="150"/>
      <c r="J282" s="150"/>
      <c r="K282" s="150"/>
      <c r="L282" s="150"/>
      <c r="M282" s="150"/>
      <c r="N282" s="150"/>
      <c r="O282" s="150"/>
      <c r="P282" s="150"/>
      <c r="Q282" s="150"/>
      <c r="R282" s="150"/>
      <c r="S282" s="150"/>
      <c r="T282" s="150"/>
      <c r="U282" s="150"/>
      <c r="V282" s="150"/>
      <c r="W282" s="150"/>
      <c r="X282" s="150"/>
      <c r="Y282" s="150"/>
      <c r="Z282" s="150"/>
      <c r="AA282" s="150"/>
      <c r="AB282" s="150"/>
      <c r="AC282" s="150"/>
      <c r="AD282" s="150"/>
      <c r="AE282" s="150"/>
      <c r="AF282" s="150"/>
      <c r="AG282" s="150"/>
      <c r="AH282" s="150"/>
      <c r="AI282" s="150"/>
      <c r="AJ282" s="150"/>
      <c r="AK282" s="150"/>
      <c r="AL282" s="150"/>
      <c r="AM282" s="150"/>
      <c r="AN282" s="150"/>
      <c r="AO282" s="150"/>
      <c r="AP282" s="150"/>
      <c r="AQ282" s="150"/>
      <c r="AR282" s="150"/>
      <c r="AS282" s="150"/>
      <c r="AT282" s="150"/>
      <c r="AU282" s="150"/>
      <c r="AV282" s="150"/>
      <c r="BA282" s="150"/>
      <c r="BB282" s="151"/>
      <c r="BC282" s="151"/>
      <c r="BD282" s="152"/>
    </row>
    <row r="283" spans="5:56" ht="15.75" customHeight="1" x14ac:dyDescent="0.2">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c r="AA283" s="150"/>
      <c r="AB283" s="150"/>
      <c r="AC283" s="150"/>
      <c r="AD283" s="150"/>
      <c r="AE283" s="150"/>
      <c r="AF283" s="150"/>
      <c r="AG283" s="150"/>
      <c r="AH283" s="150"/>
      <c r="AI283" s="150"/>
      <c r="AJ283" s="150"/>
      <c r="AK283" s="150"/>
      <c r="AL283" s="150"/>
      <c r="AM283" s="150"/>
      <c r="AN283" s="150"/>
      <c r="AO283" s="150"/>
      <c r="AP283" s="150"/>
      <c r="AQ283" s="150"/>
      <c r="AR283" s="150"/>
      <c r="AS283" s="150"/>
      <c r="AT283" s="150"/>
      <c r="AU283" s="150"/>
      <c r="AV283" s="150"/>
      <c r="BA283" s="150"/>
      <c r="BB283" s="151"/>
      <c r="BC283" s="151"/>
      <c r="BD283" s="152"/>
    </row>
    <row r="284" spans="5:56" ht="15.75" customHeight="1" x14ac:dyDescent="0.2">
      <c r="E284" s="150"/>
      <c r="F284" s="150"/>
      <c r="G284" s="150"/>
      <c r="H284" s="150"/>
      <c r="I284" s="150"/>
      <c r="J284" s="150"/>
      <c r="K284" s="150"/>
      <c r="L284" s="150"/>
      <c r="M284" s="150"/>
      <c r="N284" s="150"/>
      <c r="O284" s="150"/>
      <c r="P284" s="150"/>
      <c r="Q284" s="150"/>
      <c r="R284" s="150"/>
      <c r="S284" s="150"/>
      <c r="T284" s="150"/>
      <c r="U284" s="150"/>
      <c r="V284" s="150"/>
      <c r="W284" s="150"/>
      <c r="X284" s="150"/>
      <c r="Y284" s="150"/>
      <c r="Z284" s="150"/>
      <c r="AA284" s="150"/>
      <c r="AB284" s="150"/>
      <c r="AC284" s="150"/>
      <c r="AD284" s="150"/>
      <c r="AE284" s="150"/>
      <c r="AF284" s="150"/>
      <c r="AG284" s="150"/>
      <c r="AH284" s="150"/>
      <c r="AI284" s="150"/>
      <c r="AJ284" s="150"/>
      <c r="AK284" s="150"/>
      <c r="AL284" s="150"/>
      <c r="AM284" s="150"/>
      <c r="AN284" s="150"/>
      <c r="AO284" s="150"/>
      <c r="AP284" s="150"/>
      <c r="AQ284" s="150"/>
      <c r="AR284" s="150"/>
      <c r="AS284" s="150"/>
      <c r="AT284" s="150"/>
      <c r="AU284" s="150"/>
      <c r="AV284" s="150"/>
      <c r="BA284" s="150"/>
      <c r="BB284" s="151"/>
      <c r="BC284" s="151"/>
      <c r="BD284" s="152"/>
    </row>
    <row r="285" spans="5:56" ht="15.75" customHeight="1" x14ac:dyDescent="0.2">
      <c r="E285" s="150"/>
      <c r="F285" s="150"/>
      <c r="G285" s="150"/>
      <c r="H285" s="150"/>
      <c r="I285" s="150"/>
      <c r="J285" s="150"/>
      <c r="K285" s="150"/>
      <c r="L285" s="150"/>
      <c r="M285" s="150"/>
      <c r="N285" s="150"/>
      <c r="O285" s="150"/>
      <c r="P285" s="150"/>
      <c r="Q285" s="150"/>
      <c r="R285" s="150"/>
      <c r="S285" s="150"/>
      <c r="T285" s="150"/>
      <c r="U285" s="150"/>
      <c r="V285" s="150"/>
      <c r="W285" s="150"/>
      <c r="X285" s="150"/>
      <c r="Y285" s="150"/>
      <c r="Z285" s="150"/>
      <c r="AA285" s="150"/>
      <c r="AB285" s="150"/>
      <c r="AC285" s="150"/>
      <c r="AD285" s="150"/>
      <c r="AE285" s="150"/>
      <c r="AF285" s="150"/>
      <c r="AG285" s="150"/>
      <c r="AH285" s="150"/>
      <c r="AI285" s="150"/>
      <c r="AJ285" s="150"/>
      <c r="AK285" s="150"/>
      <c r="AL285" s="150"/>
      <c r="AM285" s="150"/>
      <c r="AN285" s="150"/>
      <c r="AO285" s="150"/>
      <c r="AP285" s="150"/>
      <c r="AQ285" s="150"/>
      <c r="AR285" s="150"/>
      <c r="AS285" s="150"/>
      <c r="AT285" s="150"/>
      <c r="AU285" s="150"/>
      <c r="AV285" s="150"/>
      <c r="BA285" s="150"/>
      <c r="BB285" s="151"/>
      <c r="BC285" s="151"/>
      <c r="BD285" s="152"/>
    </row>
    <row r="286" spans="5:56" ht="15.75" customHeight="1" x14ac:dyDescent="0.2">
      <c r="E286" s="150"/>
      <c r="F286" s="150"/>
      <c r="G286" s="150"/>
      <c r="H286" s="150"/>
      <c r="I286" s="150"/>
      <c r="J286" s="150"/>
      <c r="K286" s="150"/>
      <c r="L286" s="150"/>
      <c r="M286" s="150"/>
      <c r="N286" s="150"/>
      <c r="O286" s="150"/>
      <c r="P286" s="150"/>
      <c r="Q286" s="150"/>
      <c r="R286" s="150"/>
      <c r="S286" s="150"/>
      <c r="T286" s="150"/>
      <c r="U286" s="150"/>
      <c r="V286" s="150"/>
      <c r="W286" s="150"/>
      <c r="X286" s="150"/>
      <c r="Y286" s="150"/>
      <c r="Z286" s="150"/>
      <c r="AA286" s="150"/>
      <c r="AB286" s="150"/>
      <c r="AC286" s="150"/>
      <c r="AD286" s="150"/>
      <c r="AE286" s="150"/>
      <c r="AF286" s="150"/>
      <c r="AG286" s="150"/>
      <c r="AH286" s="150"/>
      <c r="AI286" s="150"/>
      <c r="AJ286" s="150"/>
      <c r="AK286" s="150"/>
      <c r="AL286" s="150"/>
      <c r="AM286" s="150"/>
      <c r="AN286" s="150"/>
      <c r="AO286" s="150"/>
      <c r="AP286" s="150"/>
      <c r="AQ286" s="150"/>
      <c r="AR286" s="150"/>
      <c r="AS286" s="150"/>
      <c r="AT286" s="150"/>
      <c r="AU286" s="150"/>
      <c r="AV286" s="150"/>
      <c r="BA286" s="150"/>
      <c r="BB286" s="151"/>
      <c r="BC286" s="151"/>
      <c r="BD286" s="152"/>
    </row>
    <row r="287" spans="5:56" ht="15.75" customHeight="1" x14ac:dyDescent="0.2">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c r="AA287" s="150"/>
      <c r="AB287" s="150"/>
      <c r="AC287" s="150"/>
      <c r="AD287" s="150"/>
      <c r="AE287" s="150"/>
      <c r="AF287" s="150"/>
      <c r="AG287" s="150"/>
      <c r="AH287" s="150"/>
      <c r="AI287" s="150"/>
      <c r="AJ287" s="150"/>
      <c r="AK287" s="150"/>
      <c r="AL287" s="150"/>
      <c r="AM287" s="150"/>
      <c r="AN287" s="150"/>
      <c r="AO287" s="150"/>
      <c r="AP287" s="150"/>
      <c r="AQ287" s="150"/>
      <c r="AR287" s="150"/>
      <c r="AS287" s="150"/>
      <c r="AT287" s="150"/>
      <c r="AU287" s="150"/>
      <c r="AV287" s="150"/>
      <c r="BA287" s="150"/>
      <c r="BB287" s="151"/>
      <c r="BC287" s="151"/>
      <c r="BD287" s="152"/>
    </row>
    <row r="288" spans="5:56" ht="15.75" customHeight="1" x14ac:dyDescent="0.2">
      <c r="E288" s="150"/>
      <c r="F288" s="150"/>
      <c r="G288" s="150"/>
      <c r="H288" s="150"/>
      <c r="I288" s="150"/>
      <c r="J288" s="150"/>
      <c r="K288" s="150"/>
      <c r="L288" s="150"/>
      <c r="M288" s="150"/>
      <c r="N288" s="150"/>
      <c r="O288" s="150"/>
      <c r="P288" s="150"/>
      <c r="Q288" s="150"/>
      <c r="R288" s="150"/>
      <c r="S288" s="150"/>
      <c r="T288" s="150"/>
      <c r="U288" s="150"/>
      <c r="V288" s="150"/>
      <c r="W288" s="150"/>
      <c r="X288" s="150"/>
      <c r="Y288" s="150"/>
      <c r="Z288" s="150"/>
      <c r="AA288" s="150"/>
      <c r="AB288" s="150"/>
      <c r="AC288" s="150"/>
      <c r="AD288" s="150"/>
      <c r="AE288" s="150"/>
      <c r="AF288" s="150"/>
      <c r="AG288" s="150"/>
      <c r="AH288" s="150"/>
      <c r="AI288" s="150"/>
      <c r="AJ288" s="150"/>
      <c r="AK288" s="150"/>
      <c r="AL288" s="150"/>
      <c r="AM288" s="150"/>
      <c r="AN288" s="150"/>
      <c r="AO288" s="150"/>
      <c r="AP288" s="150"/>
      <c r="AQ288" s="150"/>
      <c r="AR288" s="150"/>
      <c r="AS288" s="150"/>
      <c r="AT288" s="150"/>
      <c r="AU288" s="150"/>
      <c r="AV288" s="150"/>
      <c r="BA288" s="150"/>
      <c r="BB288" s="151"/>
      <c r="BC288" s="151"/>
      <c r="BD288" s="152"/>
    </row>
    <row r="289" spans="5:56" ht="15.75" customHeight="1" x14ac:dyDescent="0.2">
      <c r="E289" s="150"/>
      <c r="F289" s="150"/>
      <c r="G289" s="150"/>
      <c r="H289" s="150"/>
      <c r="I289" s="150"/>
      <c r="J289" s="150"/>
      <c r="K289" s="150"/>
      <c r="L289" s="150"/>
      <c r="M289" s="150"/>
      <c r="N289" s="150"/>
      <c r="O289" s="150"/>
      <c r="P289" s="150"/>
      <c r="Q289" s="150"/>
      <c r="R289" s="150"/>
      <c r="S289" s="150"/>
      <c r="T289" s="150"/>
      <c r="U289" s="150"/>
      <c r="V289" s="150"/>
      <c r="W289" s="150"/>
      <c r="X289" s="150"/>
      <c r="Y289" s="150"/>
      <c r="Z289" s="150"/>
      <c r="AA289" s="150"/>
      <c r="AB289" s="150"/>
      <c r="AC289" s="150"/>
      <c r="AD289" s="150"/>
      <c r="AE289" s="150"/>
      <c r="AF289" s="150"/>
      <c r="AG289" s="150"/>
      <c r="AH289" s="150"/>
      <c r="AI289" s="150"/>
      <c r="AJ289" s="150"/>
      <c r="AK289" s="150"/>
      <c r="AL289" s="150"/>
      <c r="AM289" s="150"/>
      <c r="AN289" s="150"/>
      <c r="AO289" s="150"/>
      <c r="AP289" s="150"/>
      <c r="AQ289" s="150"/>
      <c r="AR289" s="150"/>
      <c r="AS289" s="150"/>
      <c r="AT289" s="150"/>
      <c r="AU289" s="150"/>
      <c r="AV289" s="150"/>
      <c r="BA289" s="150"/>
      <c r="BB289" s="151"/>
      <c r="BC289" s="151"/>
      <c r="BD289" s="152"/>
    </row>
    <row r="290" spans="5:56" ht="15.75" customHeight="1" x14ac:dyDescent="0.2">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c r="AA290" s="150"/>
      <c r="AB290" s="150"/>
      <c r="AC290" s="150"/>
      <c r="AD290" s="150"/>
      <c r="AE290" s="150"/>
      <c r="AF290" s="150"/>
      <c r="AG290" s="150"/>
      <c r="AH290" s="150"/>
      <c r="AI290" s="150"/>
      <c r="AJ290" s="150"/>
      <c r="AK290" s="150"/>
      <c r="AL290" s="150"/>
      <c r="AM290" s="150"/>
      <c r="AN290" s="150"/>
      <c r="AO290" s="150"/>
      <c r="AP290" s="150"/>
      <c r="AQ290" s="150"/>
      <c r="AR290" s="150"/>
      <c r="AS290" s="150"/>
      <c r="AT290" s="150"/>
      <c r="AU290" s="150"/>
      <c r="AV290" s="150"/>
      <c r="BA290" s="150"/>
      <c r="BB290" s="151"/>
      <c r="BC290" s="151"/>
      <c r="BD290" s="152"/>
    </row>
    <row r="291" spans="5:56" ht="15.75" customHeight="1" x14ac:dyDescent="0.2">
      <c r="E291" s="150"/>
      <c r="F291" s="150"/>
      <c r="G291" s="150"/>
      <c r="H291" s="150"/>
      <c r="I291" s="150"/>
      <c r="J291" s="150"/>
      <c r="K291" s="150"/>
      <c r="L291" s="150"/>
      <c r="M291" s="150"/>
      <c r="N291" s="150"/>
      <c r="O291" s="150"/>
      <c r="P291" s="150"/>
      <c r="Q291" s="150"/>
      <c r="R291" s="150"/>
      <c r="S291" s="150"/>
      <c r="T291" s="150"/>
      <c r="U291" s="150"/>
      <c r="V291" s="150"/>
      <c r="W291" s="150"/>
      <c r="X291" s="150"/>
      <c r="Y291" s="150"/>
      <c r="Z291" s="150"/>
      <c r="AA291" s="150"/>
      <c r="AB291" s="150"/>
      <c r="AC291" s="150"/>
      <c r="AD291" s="150"/>
      <c r="AE291" s="150"/>
      <c r="AF291" s="150"/>
      <c r="AG291" s="150"/>
      <c r="AH291" s="150"/>
      <c r="AI291" s="150"/>
      <c r="AJ291" s="150"/>
      <c r="AK291" s="150"/>
      <c r="AL291" s="150"/>
      <c r="AM291" s="150"/>
      <c r="AN291" s="150"/>
      <c r="AO291" s="150"/>
      <c r="AP291" s="150"/>
      <c r="AQ291" s="150"/>
      <c r="AR291" s="150"/>
      <c r="AS291" s="150"/>
      <c r="AT291" s="150"/>
      <c r="AU291" s="150"/>
      <c r="AV291" s="150"/>
      <c r="BA291" s="150"/>
      <c r="BB291" s="151"/>
      <c r="BC291" s="151"/>
      <c r="BD291" s="152"/>
    </row>
    <row r="292" spans="5:56" ht="15.75" customHeight="1" x14ac:dyDescent="0.2">
      <c r="E292" s="150"/>
      <c r="F292" s="150"/>
      <c r="G292" s="150"/>
      <c r="H292" s="150"/>
      <c r="I292" s="150"/>
      <c r="J292" s="150"/>
      <c r="K292" s="150"/>
      <c r="L292" s="150"/>
      <c r="M292" s="150"/>
      <c r="N292" s="150"/>
      <c r="O292" s="150"/>
      <c r="P292" s="150"/>
      <c r="Q292" s="150"/>
      <c r="R292" s="150"/>
      <c r="S292" s="150"/>
      <c r="T292" s="150"/>
      <c r="U292" s="150"/>
      <c r="V292" s="150"/>
      <c r="W292" s="150"/>
      <c r="X292" s="150"/>
      <c r="Y292" s="150"/>
      <c r="Z292" s="150"/>
      <c r="AA292" s="150"/>
      <c r="AB292" s="150"/>
      <c r="AC292" s="150"/>
      <c r="AD292" s="150"/>
      <c r="AE292" s="150"/>
      <c r="AF292" s="150"/>
      <c r="AG292" s="150"/>
      <c r="AH292" s="150"/>
      <c r="AI292" s="150"/>
      <c r="AJ292" s="150"/>
      <c r="AK292" s="150"/>
      <c r="AL292" s="150"/>
      <c r="AM292" s="150"/>
      <c r="AN292" s="150"/>
      <c r="AO292" s="150"/>
      <c r="AP292" s="150"/>
      <c r="AQ292" s="150"/>
      <c r="AR292" s="150"/>
      <c r="AS292" s="150"/>
      <c r="AT292" s="150"/>
      <c r="AU292" s="150"/>
      <c r="AV292" s="150"/>
      <c r="BA292" s="150"/>
      <c r="BB292" s="151"/>
      <c r="BC292" s="151"/>
      <c r="BD292" s="152"/>
    </row>
    <row r="293" spans="5:56" ht="15.75" customHeight="1" x14ac:dyDescent="0.2">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c r="AA293" s="150"/>
      <c r="AB293" s="150"/>
      <c r="AC293" s="150"/>
      <c r="AD293" s="150"/>
      <c r="AE293" s="150"/>
      <c r="AF293" s="150"/>
      <c r="AG293" s="150"/>
      <c r="AH293" s="150"/>
      <c r="AI293" s="150"/>
      <c r="AJ293" s="150"/>
      <c r="AK293" s="150"/>
      <c r="AL293" s="150"/>
      <c r="AM293" s="150"/>
      <c r="AN293" s="150"/>
      <c r="AO293" s="150"/>
      <c r="AP293" s="150"/>
      <c r="AQ293" s="150"/>
      <c r="AR293" s="150"/>
      <c r="AS293" s="150"/>
      <c r="AT293" s="150"/>
      <c r="AU293" s="150"/>
      <c r="AV293" s="150"/>
      <c r="BA293" s="150"/>
      <c r="BB293" s="151"/>
      <c r="BC293" s="151"/>
      <c r="BD293" s="152"/>
    </row>
    <row r="294" spans="5:56" ht="15.75" customHeight="1" x14ac:dyDescent="0.2">
      <c r="E294" s="150"/>
      <c r="F294" s="150"/>
      <c r="G294" s="150"/>
      <c r="H294" s="150"/>
      <c r="I294" s="150"/>
      <c r="J294" s="150"/>
      <c r="K294" s="150"/>
      <c r="L294" s="150"/>
      <c r="M294" s="150"/>
      <c r="N294" s="150"/>
      <c r="O294" s="150"/>
      <c r="P294" s="150"/>
      <c r="Q294" s="150"/>
      <c r="R294" s="150"/>
      <c r="S294" s="150"/>
      <c r="T294" s="150"/>
      <c r="U294" s="150"/>
      <c r="V294" s="150"/>
      <c r="W294" s="150"/>
      <c r="X294" s="150"/>
      <c r="Y294" s="150"/>
      <c r="Z294" s="150"/>
      <c r="AA294" s="150"/>
      <c r="AB294" s="150"/>
      <c r="AC294" s="150"/>
      <c r="AD294" s="150"/>
      <c r="AE294" s="150"/>
      <c r="AF294" s="150"/>
      <c r="AG294" s="150"/>
      <c r="AH294" s="150"/>
      <c r="AI294" s="150"/>
      <c r="AJ294" s="150"/>
      <c r="AK294" s="150"/>
      <c r="AL294" s="150"/>
      <c r="AM294" s="150"/>
      <c r="AN294" s="150"/>
      <c r="AO294" s="150"/>
      <c r="AP294" s="150"/>
      <c r="AQ294" s="150"/>
      <c r="AR294" s="150"/>
      <c r="AS294" s="150"/>
      <c r="AT294" s="150"/>
      <c r="AU294" s="150"/>
      <c r="AV294" s="150"/>
      <c r="BA294" s="150"/>
      <c r="BB294" s="151"/>
      <c r="BC294" s="151"/>
      <c r="BD294" s="152"/>
    </row>
    <row r="295" spans="5:56" ht="15.75" customHeight="1" x14ac:dyDescent="0.2">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c r="AA295" s="150"/>
      <c r="AB295" s="150"/>
      <c r="AC295" s="150"/>
      <c r="AD295" s="150"/>
      <c r="AE295" s="150"/>
      <c r="AF295" s="150"/>
      <c r="AG295" s="150"/>
      <c r="AH295" s="150"/>
      <c r="AI295" s="150"/>
      <c r="AJ295" s="150"/>
      <c r="AK295" s="150"/>
      <c r="AL295" s="150"/>
      <c r="AM295" s="150"/>
      <c r="AN295" s="150"/>
      <c r="AO295" s="150"/>
      <c r="AP295" s="150"/>
      <c r="AQ295" s="150"/>
      <c r="AR295" s="150"/>
      <c r="AS295" s="150"/>
      <c r="AT295" s="150"/>
      <c r="AU295" s="150"/>
      <c r="AV295" s="150"/>
      <c r="BA295" s="150"/>
      <c r="BB295" s="151"/>
      <c r="BC295" s="151"/>
      <c r="BD295" s="152"/>
    </row>
    <row r="296" spans="5:56" ht="15.75" customHeight="1" x14ac:dyDescent="0.2">
      <c r="E296" s="150"/>
      <c r="F296" s="150"/>
      <c r="G296" s="150"/>
      <c r="H296" s="150"/>
      <c r="I296" s="150"/>
      <c r="J296" s="150"/>
      <c r="K296" s="150"/>
      <c r="L296" s="150"/>
      <c r="M296" s="150"/>
      <c r="N296" s="150"/>
      <c r="O296" s="150"/>
      <c r="P296" s="150"/>
      <c r="Q296" s="150"/>
      <c r="R296" s="150"/>
      <c r="S296" s="150"/>
      <c r="T296" s="150"/>
      <c r="U296" s="150"/>
      <c r="V296" s="150"/>
      <c r="W296" s="150"/>
      <c r="X296" s="150"/>
      <c r="Y296" s="150"/>
      <c r="Z296" s="150"/>
      <c r="AA296" s="150"/>
      <c r="AB296" s="150"/>
      <c r="AC296" s="150"/>
      <c r="AD296" s="150"/>
      <c r="AE296" s="150"/>
      <c r="AF296" s="150"/>
      <c r="AG296" s="150"/>
      <c r="AH296" s="150"/>
      <c r="AI296" s="150"/>
      <c r="AJ296" s="150"/>
      <c r="AK296" s="150"/>
      <c r="AL296" s="150"/>
      <c r="AM296" s="150"/>
      <c r="AN296" s="150"/>
      <c r="AO296" s="150"/>
      <c r="AP296" s="150"/>
      <c r="AQ296" s="150"/>
      <c r="AR296" s="150"/>
      <c r="AS296" s="150"/>
      <c r="AT296" s="150"/>
      <c r="AU296" s="150"/>
      <c r="AV296" s="150"/>
      <c r="BA296" s="150"/>
      <c r="BB296" s="151"/>
      <c r="BC296" s="151"/>
      <c r="BD296" s="152"/>
    </row>
    <row r="297" spans="5:56" ht="15.75" customHeight="1" x14ac:dyDescent="0.2">
      <c r="E297" s="150"/>
      <c r="F297" s="150"/>
      <c r="G297" s="150"/>
      <c r="H297" s="150"/>
      <c r="I297" s="150"/>
      <c r="J297" s="150"/>
      <c r="K297" s="150"/>
      <c r="L297" s="150"/>
      <c r="M297" s="150"/>
      <c r="N297" s="150"/>
      <c r="O297" s="150"/>
      <c r="P297" s="150"/>
      <c r="Q297" s="150"/>
      <c r="R297" s="150"/>
      <c r="S297" s="150"/>
      <c r="T297" s="150"/>
      <c r="U297" s="150"/>
      <c r="V297" s="150"/>
      <c r="W297" s="150"/>
      <c r="X297" s="150"/>
      <c r="Y297" s="150"/>
      <c r="Z297" s="150"/>
      <c r="AA297" s="150"/>
      <c r="AB297" s="150"/>
      <c r="AC297" s="150"/>
      <c r="AD297" s="150"/>
      <c r="AE297" s="150"/>
      <c r="AF297" s="150"/>
      <c r="AG297" s="150"/>
      <c r="AH297" s="150"/>
      <c r="AI297" s="150"/>
      <c r="AJ297" s="150"/>
      <c r="AK297" s="150"/>
      <c r="AL297" s="150"/>
      <c r="AM297" s="150"/>
      <c r="AN297" s="150"/>
      <c r="AO297" s="150"/>
      <c r="AP297" s="150"/>
      <c r="AQ297" s="150"/>
      <c r="AR297" s="150"/>
      <c r="AS297" s="150"/>
      <c r="AT297" s="150"/>
      <c r="AU297" s="150"/>
      <c r="AV297" s="150"/>
      <c r="BA297" s="150"/>
      <c r="BB297" s="151"/>
      <c r="BC297" s="151"/>
      <c r="BD297" s="152"/>
    </row>
    <row r="298" spans="5:56" ht="15.75" customHeight="1" x14ac:dyDescent="0.2">
      <c r="E298" s="150"/>
      <c r="F298" s="150"/>
      <c r="G298" s="150"/>
      <c r="H298" s="150"/>
      <c r="I298" s="150"/>
      <c r="J298" s="150"/>
      <c r="K298" s="150"/>
      <c r="L298" s="150"/>
      <c r="M298" s="150"/>
      <c r="N298" s="150"/>
      <c r="O298" s="150"/>
      <c r="P298" s="150"/>
      <c r="Q298" s="150"/>
      <c r="R298" s="150"/>
      <c r="S298" s="150"/>
      <c r="T298" s="150"/>
      <c r="U298" s="150"/>
      <c r="V298" s="150"/>
      <c r="W298" s="150"/>
      <c r="X298" s="150"/>
      <c r="Y298" s="150"/>
      <c r="Z298" s="150"/>
      <c r="AA298" s="150"/>
      <c r="AB298" s="150"/>
      <c r="AC298" s="150"/>
      <c r="AD298" s="150"/>
      <c r="AE298" s="150"/>
      <c r="AF298" s="150"/>
      <c r="AG298" s="150"/>
      <c r="AH298" s="150"/>
      <c r="AI298" s="150"/>
      <c r="AJ298" s="150"/>
      <c r="AK298" s="150"/>
      <c r="AL298" s="150"/>
      <c r="AM298" s="150"/>
      <c r="AN298" s="150"/>
      <c r="AO298" s="150"/>
      <c r="AP298" s="150"/>
      <c r="AQ298" s="150"/>
      <c r="AR298" s="150"/>
      <c r="AS298" s="150"/>
      <c r="AT298" s="150"/>
      <c r="AU298" s="150"/>
      <c r="AV298" s="150"/>
      <c r="BA298" s="150"/>
      <c r="BB298" s="151"/>
      <c r="BC298" s="151"/>
      <c r="BD298" s="152"/>
    </row>
    <row r="299" spans="5:56" ht="15.75" customHeight="1" x14ac:dyDescent="0.2">
      <c r="E299" s="150"/>
      <c r="F299" s="150"/>
      <c r="G299" s="150"/>
      <c r="H299" s="150"/>
      <c r="I299" s="150"/>
      <c r="J299" s="150"/>
      <c r="K299" s="150"/>
      <c r="L299" s="150"/>
      <c r="M299" s="150"/>
      <c r="N299" s="150"/>
      <c r="O299" s="150"/>
      <c r="P299" s="150"/>
      <c r="Q299" s="150"/>
      <c r="R299" s="150"/>
      <c r="S299" s="150"/>
      <c r="T299" s="150"/>
      <c r="U299" s="150"/>
      <c r="V299" s="150"/>
      <c r="W299" s="150"/>
      <c r="X299" s="150"/>
      <c r="Y299" s="150"/>
      <c r="Z299" s="150"/>
      <c r="AA299" s="150"/>
      <c r="AB299" s="150"/>
      <c r="AC299" s="150"/>
      <c r="AD299" s="150"/>
      <c r="AE299" s="150"/>
      <c r="AF299" s="150"/>
      <c r="AG299" s="150"/>
      <c r="AH299" s="150"/>
      <c r="AI299" s="150"/>
      <c r="AJ299" s="150"/>
      <c r="AK299" s="150"/>
      <c r="AL299" s="150"/>
      <c r="AM299" s="150"/>
      <c r="AN299" s="150"/>
      <c r="AO299" s="150"/>
      <c r="AP299" s="150"/>
      <c r="AQ299" s="150"/>
      <c r="AR299" s="150"/>
      <c r="AS299" s="150"/>
      <c r="AT299" s="150"/>
      <c r="AU299" s="150"/>
      <c r="AV299" s="150"/>
      <c r="BA299" s="150"/>
      <c r="BB299" s="151"/>
      <c r="BC299" s="151"/>
      <c r="BD299" s="152"/>
    </row>
    <row r="300" spans="5:56" ht="15.75" customHeight="1" x14ac:dyDescent="0.2">
      <c r="E300" s="150"/>
      <c r="F300" s="150"/>
      <c r="G300" s="150"/>
      <c r="H300" s="150"/>
      <c r="I300" s="150"/>
      <c r="J300" s="150"/>
      <c r="K300" s="150"/>
      <c r="L300" s="150"/>
      <c r="M300" s="150"/>
      <c r="N300" s="150"/>
      <c r="O300" s="150"/>
      <c r="P300" s="150"/>
      <c r="Q300" s="150"/>
      <c r="R300" s="150"/>
      <c r="S300" s="150"/>
      <c r="T300" s="150"/>
      <c r="U300" s="150"/>
      <c r="V300" s="150"/>
      <c r="W300" s="150"/>
      <c r="X300" s="150"/>
      <c r="Y300" s="150"/>
      <c r="Z300" s="150"/>
      <c r="AA300" s="150"/>
      <c r="AB300" s="150"/>
      <c r="AC300" s="150"/>
      <c r="AD300" s="150"/>
      <c r="AE300" s="150"/>
      <c r="AF300" s="150"/>
      <c r="AG300" s="150"/>
      <c r="AH300" s="150"/>
      <c r="AI300" s="150"/>
      <c r="AJ300" s="150"/>
      <c r="AK300" s="150"/>
      <c r="AL300" s="150"/>
      <c r="AM300" s="150"/>
      <c r="AN300" s="150"/>
      <c r="AO300" s="150"/>
      <c r="AP300" s="150"/>
      <c r="AQ300" s="150"/>
      <c r="AR300" s="150"/>
      <c r="AS300" s="150"/>
      <c r="AT300" s="150"/>
      <c r="AU300" s="150"/>
      <c r="AV300" s="150"/>
      <c r="BA300" s="150"/>
      <c r="BB300" s="151"/>
      <c r="BC300" s="151"/>
      <c r="BD300" s="152"/>
    </row>
    <row r="301" spans="5:56" ht="15.75" customHeight="1" x14ac:dyDescent="0.2">
      <c r="E301" s="150"/>
      <c r="F301" s="150"/>
      <c r="G301" s="150"/>
      <c r="H301" s="150"/>
      <c r="I301" s="150"/>
      <c r="J301" s="150"/>
      <c r="K301" s="150"/>
      <c r="L301" s="150"/>
      <c r="M301" s="150"/>
      <c r="N301" s="150"/>
      <c r="O301" s="150"/>
      <c r="P301" s="150"/>
      <c r="Q301" s="150"/>
      <c r="R301" s="150"/>
      <c r="S301" s="150"/>
      <c r="T301" s="150"/>
      <c r="U301" s="150"/>
      <c r="V301" s="150"/>
      <c r="W301" s="150"/>
      <c r="X301" s="150"/>
      <c r="Y301" s="150"/>
      <c r="Z301" s="150"/>
      <c r="AA301" s="150"/>
      <c r="AB301" s="150"/>
      <c r="AC301" s="150"/>
      <c r="AD301" s="150"/>
      <c r="AE301" s="150"/>
      <c r="AF301" s="150"/>
      <c r="AG301" s="150"/>
      <c r="AH301" s="150"/>
      <c r="AI301" s="150"/>
      <c r="AJ301" s="150"/>
      <c r="AK301" s="150"/>
      <c r="AL301" s="150"/>
      <c r="AM301" s="150"/>
      <c r="AN301" s="150"/>
      <c r="AO301" s="150"/>
      <c r="AP301" s="150"/>
      <c r="AQ301" s="150"/>
      <c r="AR301" s="150"/>
      <c r="AS301" s="150"/>
      <c r="AT301" s="150"/>
      <c r="AU301" s="150"/>
      <c r="AV301" s="150"/>
      <c r="BA301" s="150"/>
      <c r="BB301" s="151"/>
      <c r="BC301" s="151"/>
      <c r="BD301" s="152"/>
    </row>
    <row r="302" spans="5:56" ht="15.75" customHeight="1" x14ac:dyDescent="0.2">
      <c r="E302" s="150"/>
      <c r="F302" s="150"/>
      <c r="G302" s="150"/>
      <c r="H302" s="150"/>
      <c r="I302" s="150"/>
      <c r="J302" s="150"/>
      <c r="K302" s="150"/>
      <c r="L302" s="150"/>
      <c r="M302" s="150"/>
      <c r="N302" s="150"/>
      <c r="O302" s="150"/>
      <c r="P302" s="150"/>
      <c r="Q302" s="150"/>
      <c r="R302" s="150"/>
      <c r="S302" s="150"/>
      <c r="T302" s="150"/>
      <c r="U302" s="150"/>
      <c r="V302" s="150"/>
      <c r="W302" s="150"/>
      <c r="X302" s="150"/>
      <c r="Y302" s="150"/>
      <c r="Z302" s="150"/>
      <c r="AA302" s="150"/>
      <c r="AB302" s="150"/>
      <c r="AC302" s="150"/>
      <c r="AD302" s="150"/>
      <c r="AE302" s="150"/>
      <c r="AF302" s="150"/>
      <c r="AG302" s="150"/>
      <c r="AH302" s="150"/>
      <c r="AI302" s="150"/>
      <c r="AJ302" s="150"/>
      <c r="AK302" s="150"/>
      <c r="AL302" s="150"/>
      <c r="AM302" s="150"/>
      <c r="AN302" s="150"/>
      <c r="AO302" s="150"/>
      <c r="AP302" s="150"/>
      <c r="AQ302" s="150"/>
      <c r="AR302" s="150"/>
      <c r="AS302" s="150"/>
      <c r="AT302" s="150"/>
      <c r="AU302" s="150"/>
      <c r="AV302" s="150"/>
      <c r="BA302" s="150"/>
      <c r="BB302" s="151"/>
      <c r="BC302" s="151"/>
      <c r="BD302" s="152"/>
    </row>
    <row r="303" spans="5:56" ht="15.75" customHeight="1" x14ac:dyDescent="0.2">
      <c r="E303" s="150"/>
      <c r="F303" s="150"/>
      <c r="G303" s="150"/>
      <c r="H303" s="150"/>
      <c r="I303" s="150"/>
      <c r="J303" s="150"/>
      <c r="K303" s="150"/>
      <c r="L303" s="150"/>
      <c r="M303" s="150"/>
      <c r="N303" s="150"/>
      <c r="O303" s="150"/>
      <c r="P303" s="150"/>
      <c r="Q303" s="150"/>
      <c r="R303" s="150"/>
      <c r="S303" s="150"/>
      <c r="T303" s="150"/>
      <c r="U303" s="150"/>
      <c r="V303" s="150"/>
      <c r="W303" s="150"/>
      <c r="X303" s="150"/>
      <c r="Y303" s="150"/>
      <c r="Z303" s="150"/>
      <c r="AA303" s="150"/>
      <c r="AB303" s="150"/>
      <c r="AC303" s="150"/>
      <c r="AD303" s="150"/>
      <c r="AE303" s="150"/>
      <c r="AF303" s="150"/>
      <c r="AG303" s="150"/>
      <c r="AH303" s="150"/>
      <c r="AI303" s="150"/>
      <c r="AJ303" s="150"/>
      <c r="AK303" s="150"/>
      <c r="AL303" s="150"/>
      <c r="AM303" s="150"/>
      <c r="AN303" s="150"/>
      <c r="AO303" s="150"/>
      <c r="AP303" s="150"/>
      <c r="AQ303" s="150"/>
      <c r="AR303" s="150"/>
      <c r="AS303" s="150"/>
      <c r="AT303" s="150"/>
      <c r="AU303" s="150"/>
      <c r="AV303" s="150"/>
      <c r="BA303" s="150"/>
      <c r="BB303" s="151"/>
      <c r="BC303" s="151"/>
      <c r="BD303" s="152"/>
    </row>
    <row r="304" spans="5:56" ht="15.75" customHeight="1" x14ac:dyDescent="0.2">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c r="AA304" s="150"/>
      <c r="AB304" s="150"/>
      <c r="AC304" s="150"/>
      <c r="AD304" s="150"/>
      <c r="AE304" s="150"/>
      <c r="AF304" s="150"/>
      <c r="AG304" s="150"/>
      <c r="AH304" s="150"/>
      <c r="AI304" s="150"/>
      <c r="AJ304" s="150"/>
      <c r="AK304" s="150"/>
      <c r="AL304" s="150"/>
      <c r="AM304" s="150"/>
      <c r="AN304" s="150"/>
      <c r="AO304" s="150"/>
      <c r="AP304" s="150"/>
      <c r="AQ304" s="150"/>
      <c r="AR304" s="150"/>
      <c r="AS304" s="150"/>
      <c r="AT304" s="150"/>
      <c r="AU304" s="150"/>
      <c r="AV304" s="150"/>
      <c r="BA304" s="150"/>
      <c r="BB304" s="151"/>
      <c r="BC304" s="151"/>
      <c r="BD304" s="152"/>
    </row>
    <row r="305" spans="5:56" ht="15.75" customHeight="1" x14ac:dyDescent="0.2">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c r="AA305" s="150"/>
      <c r="AB305" s="150"/>
      <c r="AC305" s="150"/>
      <c r="AD305" s="150"/>
      <c r="AE305" s="150"/>
      <c r="AF305" s="150"/>
      <c r="AG305" s="150"/>
      <c r="AH305" s="150"/>
      <c r="AI305" s="150"/>
      <c r="AJ305" s="150"/>
      <c r="AK305" s="150"/>
      <c r="AL305" s="150"/>
      <c r="AM305" s="150"/>
      <c r="AN305" s="150"/>
      <c r="AO305" s="150"/>
      <c r="AP305" s="150"/>
      <c r="AQ305" s="150"/>
      <c r="AR305" s="150"/>
      <c r="AS305" s="150"/>
      <c r="AT305" s="150"/>
      <c r="AU305" s="150"/>
      <c r="AV305" s="150"/>
      <c r="BA305" s="150"/>
      <c r="BB305" s="151"/>
      <c r="BC305" s="151"/>
      <c r="BD305" s="152"/>
    </row>
    <row r="306" spans="5:56" ht="15.75" customHeight="1" x14ac:dyDescent="0.2">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c r="AA306" s="150"/>
      <c r="AB306" s="150"/>
      <c r="AC306" s="150"/>
      <c r="AD306" s="150"/>
      <c r="AE306" s="150"/>
      <c r="AF306" s="150"/>
      <c r="AG306" s="150"/>
      <c r="AH306" s="150"/>
      <c r="AI306" s="150"/>
      <c r="AJ306" s="150"/>
      <c r="AK306" s="150"/>
      <c r="AL306" s="150"/>
      <c r="AM306" s="150"/>
      <c r="AN306" s="150"/>
      <c r="AO306" s="150"/>
      <c r="AP306" s="150"/>
      <c r="AQ306" s="150"/>
      <c r="AR306" s="150"/>
      <c r="AS306" s="150"/>
      <c r="AT306" s="150"/>
      <c r="AU306" s="150"/>
      <c r="AV306" s="150"/>
      <c r="BA306" s="150"/>
      <c r="BB306" s="151"/>
      <c r="BC306" s="151"/>
      <c r="BD306" s="152"/>
    </row>
    <row r="307" spans="5:56" ht="15.75" customHeight="1" x14ac:dyDescent="0.2">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c r="AA307" s="150"/>
      <c r="AB307" s="150"/>
      <c r="AC307" s="150"/>
      <c r="AD307" s="150"/>
      <c r="AE307" s="150"/>
      <c r="AF307" s="150"/>
      <c r="AG307" s="150"/>
      <c r="AH307" s="150"/>
      <c r="AI307" s="150"/>
      <c r="AJ307" s="150"/>
      <c r="AK307" s="150"/>
      <c r="AL307" s="150"/>
      <c r="AM307" s="150"/>
      <c r="AN307" s="150"/>
      <c r="AO307" s="150"/>
      <c r="AP307" s="150"/>
      <c r="AQ307" s="150"/>
      <c r="AR307" s="150"/>
      <c r="AS307" s="150"/>
      <c r="AT307" s="150"/>
      <c r="AU307" s="150"/>
      <c r="AV307" s="150"/>
      <c r="BA307" s="150"/>
      <c r="BB307" s="151"/>
      <c r="BC307" s="151"/>
      <c r="BD307" s="152"/>
    </row>
    <row r="308" spans="5:56" ht="15.75" customHeight="1" x14ac:dyDescent="0.2">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c r="AA308" s="150"/>
      <c r="AB308" s="150"/>
      <c r="AC308" s="150"/>
      <c r="AD308" s="150"/>
      <c r="AE308" s="150"/>
      <c r="AF308" s="150"/>
      <c r="AG308" s="150"/>
      <c r="AH308" s="150"/>
      <c r="AI308" s="150"/>
      <c r="AJ308" s="150"/>
      <c r="AK308" s="150"/>
      <c r="AL308" s="150"/>
      <c r="AM308" s="150"/>
      <c r="AN308" s="150"/>
      <c r="AO308" s="150"/>
      <c r="AP308" s="150"/>
      <c r="AQ308" s="150"/>
      <c r="AR308" s="150"/>
      <c r="AS308" s="150"/>
      <c r="AT308" s="150"/>
      <c r="AU308" s="150"/>
      <c r="AV308" s="150"/>
      <c r="BA308" s="150"/>
      <c r="BB308" s="151"/>
      <c r="BC308" s="151"/>
      <c r="BD308" s="152"/>
    </row>
    <row r="309" spans="5:56" ht="15.75" customHeight="1" x14ac:dyDescent="0.2">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c r="AA309" s="150"/>
      <c r="AB309" s="150"/>
      <c r="AC309" s="150"/>
      <c r="AD309" s="150"/>
      <c r="AE309" s="150"/>
      <c r="AF309" s="150"/>
      <c r="AG309" s="150"/>
      <c r="AH309" s="150"/>
      <c r="AI309" s="150"/>
      <c r="AJ309" s="150"/>
      <c r="AK309" s="150"/>
      <c r="AL309" s="150"/>
      <c r="AM309" s="150"/>
      <c r="AN309" s="150"/>
      <c r="AO309" s="150"/>
      <c r="AP309" s="150"/>
      <c r="AQ309" s="150"/>
      <c r="AR309" s="150"/>
      <c r="AS309" s="150"/>
      <c r="AT309" s="150"/>
      <c r="AU309" s="150"/>
      <c r="AV309" s="150"/>
      <c r="BA309" s="150"/>
      <c r="BB309" s="151"/>
      <c r="BC309" s="151"/>
      <c r="BD309" s="152"/>
    </row>
    <row r="310" spans="5:56" ht="15.75" customHeight="1" x14ac:dyDescent="0.2">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c r="AA310" s="150"/>
      <c r="AB310" s="150"/>
      <c r="AC310" s="150"/>
      <c r="AD310" s="150"/>
      <c r="AE310" s="150"/>
      <c r="AF310" s="150"/>
      <c r="AG310" s="150"/>
      <c r="AH310" s="150"/>
      <c r="AI310" s="150"/>
      <c r="AJ310" s="150"/>
      <c r="AK310" s="150"/>
      <c r="AL310" s="150"/>
      <c r="AM310" s="150"/>
      <c r="AN310" s="150"/>
      <c r="AO310" s="150"/>
      <c r="AP310" s="150"/>
      <c r="AQ310" s="150"/>
      <c r="AR310" s="150"/>
      <c r="AS310" s="150"/>
      <c r="AT310" s="150"/>
      <c r="AU310" s="150"/>
      <c r="AV310" s="150"/>
      <c r="BA310" s="150"/>
      <c r="BB310" s="151"/>
      <c r="BC310" s="151"/>
      <c r="BD310" s="152"/>
    </row>
    <row r="311" spans="5:56" ht="15.75" customHeight="1" x14ac:dyDescent="0.2">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c r="AA311" s="150"/>
      <c r="AB311" s="150"/>
      <c r="AC311" s="150"/>
      <c r="AD311" s="150"/>
      <c r="AE311" s="150"/>
      <c r="AF311" s="150"/>
      <c r="AG311" s="150"/>
      <c r="AH311" s="150"/>
      <c r="AI311" s="150"/>
      <c r="AJ311" s="150"/>
      <c r="AK311" s="150"/>
      <c r="AL311" s="150"/>
      <c r="AM311" s="150"/>
      <c r="AN311" s="150"/>
      <c r="AO311" s="150"/>
      <c r="AP311" s="150"/>
      <c r="AQ311" s="150"/>
      <c r="AR311" s="150"/>
      <c r="AS311" s="150"/>
      <c r="AT311" s="150"/>
      <c r="AU311" s="150"/>
      <c r="AV311" s="150"/>
      <c r="BA311" s="150"/>
      <c r="BB311" s="151"/>
      <c r="BC311" s="151"/>
      <c r="BD311" s="152"/>
    </row>
    <row r="312" spans="5:56" ht="15.75" customHeight="1" x14ac:dyDescent="0.2">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c r="AA312" s="150"/>
      <c r="AB312" s="150"/>
      <c r="AC312" s="150"/>
      <c r="AD312" s="150"/>
      <c r="AE312" s="150"/>
      <c r="AF312" s="150"/>
      <c r="AG312" s="150"/>
      <c r="AH312" s="150"/>
      <c r="AI312" s="150"/>
      <c r="AJ312" s="150"/>
      <c r="AK312" s="150"/>
      <c r="AL312" s="150"/>
      <c r="AM312" s="150"/>
      <c r="AN312" s="150"/>
      <c r="AO312" s="150"/>
      <c r="AP312" s="150"/>
      <c r="AQ312" s="150"/>
      <c r="AR312" s="150"/>
      <c r="AS312" s="150"/>
      <c r="AT312" s="150"/>
      <c r="AU312" s="150"/>
      <c r="AV312" s="150"/>
      <c r="BA312" s="150"/>
      <c r="BB312" s="151"/>
      <c r="BC312" s="151"/>
      <c r="BD312" s="152"/>
    </row>
    <row r="313" spans="5:56" ht="15.75" customHeight="1" x14ac:dyDescent="0.2">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c r="AA313" s="150"/>
      <c r="AB313" s="150"/>
      <c r="AC313" s="150"/>
      <c r="AD313" s="150"/>
      <c r="AE313" s="150"/>
      <c r="AF313" s="150"/>
      <c r="AG313" s="150"/>
      <c r="AH313" s="150"/>
      <c r="AI313" s="150"/>
      <c r="AJ313" s="150"/>
      <c r="AK313" s="150"/>
      <c r="AL313" s="150"/>
      <c r="AM313" s="150"/>
      <c r="AN313" s="150"/>
      <c r="AO313" s="150"/>
      <c r="AP313" s="150"/>
      <c r="AQ313" s="150"/>
      <c r="AR313" s="150"/>
      <c r="AS313" s="150"/>
      <c r="AT313" s="150"/>
      <c r="AU313" s="150"/>
      <c r="AV313" s="150"/>
      <c r="BA313" s="150"/>
      <c r="BB313" s="151"/>
      <c r="BC313" s="151"/>
      <c r="BD313" s="152"/>
    </row>
    <row r="314" spans="5:56" ht="15.75" customHeight="1" x14ac:dyDescent="0.2">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c r="AA314" s="150"/>
      <c r="AB314" s="150"/>
      <c r="AC314" s="150"/>
      <c r="AD314" s="150"/>
      <c r="AE314" s="150"/>
      <c r="AF314" s="150"/>
      <c r="AG314" s="150"/>
      <c r="AH314" s="150"/>
      <c r="AI314" s="150"/>
      <c r="AJ314" s="150"/>
      <c r="AK314" s="150"/>
      <c r="AL314" s="150"/>
      <c r="AM314" s="150"/>
      <c r="AN314" s="150"/>
      <c r="AO314" s="150"/>
      <c r="AP314" s="150"/>
      <c r="AQ314" s="150"/>
      <c r="AR314" s="150"/>
      <c r="AS314" s="150"/>
      <c r="AT314" s="150"/>
      <c r="AU314" s="150"/>
      <c r="AV314" s="150"/>
      <c r="BA314" s="150"/>
      <c r="BB314" s="151"/>
      <c r="BC314" s="151"/>
      <c r="BD314" s="152"/>
    </row>
    <row r="315" spans="5:56" ht="15.75" customHeight="1" x14ac:dyDescent="0.2">
      <c r="E315" s="150"/>
      <c r="F315" s="150"/>
      <c r="G315" s="150"/>
      <c r="H315" s="150"/>
      <c r="I315" s="150"/>
      <c r="J315" s="150"/>
      <c r="K315" s="150"/>
      <c r="L315" s="150"/>
      <c r="M315" s="150"/>
      <c r="N315" s="150"/>
      <c r="O315" s="150"/>
      <c r="P315" s="150"/>
      <c r="Q315" s="150"/>
      <c r="R315" s="150"/>
      <c r="S315" s="150"/>
      <c r="T315" s="150"/>
      <c r="U315" s="150"/>
      <c r="V315" s="150"/>
      <c r="W315" s="150"/>
      <c r="X315" s="150"/>
      <c r="Y315" s="150"/>
      <c r="Z315" s="150"/>
      <c r="AA315" s="150"/>
      <c r="AB315" s="150"/>
      <c r="AC315" s="150"/>
      <c r="AD315" s="150"/>
      <c r="AE315" s="150"/>
      <c r="AF315" s="150"/>
      <c r="AG315" s="150"/>
      <c r="AH315" s="150"/>
      <c r="AI315" s="150"/>
      <c r="AJ315" s="150"/>
      <c r="AK315" s="150"/>
      <c r="AL315" s="150"/>
      <c r="AM315" s="150"/>
      <c r="AN315" s="150"/>
      <c r="AO315" s="150"/>
      <c r="AP315" s="150"/>
      <c r="AQ315" s="150"/>
      <c r="AR315" s="150"/>
      <c r="AS315" s="150"/>
      <c r="AT315" s="150"/>
      <c r="AU315" s="150"/>
      <c r="AV315" s="150"/>
      <c r="BA315" s="150"/>
      <c r="BB315" s="151"/>
      <c r="BC315" s="151"/>
      <c r="BD315" s="152"/>
    </row>
    <row r="316" spans="5:56" ht="15.75" customHeight="1" x14ac:dyDescent="0.2">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c r="AA316" s="150"/>
      <c r="AB316" s="150"/>
      <c r="AC316" s="150"/>
      <c r="AD316" s="150"/>
      <c r="AE316" s="150"/>
      <c r="AF316" s="150"/>
      <c r="AG316" s="150"/>
      <c r="AH316" s="150"/>
      <c r="AI316" s="150"/>
      <c r="AJ316" s="150"/>
      <c r="AK316" s="150"/>
      <c r="AL316" s="150"/>
      <c r="AM316" s="150"/>
      <c r="AN316" s="150"/>
      <c r="AO316" s="150"/>
      <c r="AP316" s="150"/>
      <c r="AQ316" s="150"/>
      <c r="AR316" s="150"/>
      <c r="AS316" s="150"/>
      <c r="AT316" s="150"/>
      <c r="AU316" s="150"/>
      <c r="AV316" s="150"/>
      <c r="BA316" s="150"/>
      <c r="BB316" s="151"/>
      <c r="BC316" s="151"/>
      <c r="BD316" s="152"/>
    </row>
    <row r="317" spans="5:56" ht="15.75" customHeight="1" x14ac:dyDescent="0.2">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c r="AA317" s="150"/>
      <c r="AB317" s="150"/>
      <c r="AC317" s="150"/>
      <c r="AD317" s="150"/>
      <c r="AE317" s="150"/>
      <c r="AF317" s="150"/>
      <c r="AG317" s="150"/>
      <c r="AH317" s="150"/>
      <c r="AI317" s="150"/>
      <c r="AJ317" s="150"/>
      <c r="AK317" s="150"/>
      <c r="AL317" s="150"/>
      <c r="AM317" s="150"/>
      <c r="AN317" s="150"/>
      <c r="AO317" s="150"/>
      <c r="AP317" s="150"/>
      <c r="AQ317" s="150"/>
      <c r="AR317" s="150"/>
      <c r="AS317" s="150"/>
      <c r="AT317" s="150"/>
      <c r="AU317" s="150"/>
      <c r="AV317" s="150"/>
      <c r="BA317" s="150"/>
      <c r="BB317" s="151"/>
      <c r="BC317" s="151"/>
      <c r="BD317" s="152"/>
    </row>
    <row r="318" spans="5:56" ht="15.75" customHeight="1" x14ac:dyDescent="0.2">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c r="AA318" s="150"/>
      <c r="AB318" s="150"/>
      <c r="AC318" s="150"/>
      <c r="AD318" s="150"/>
      <c r="AE318" s="150"/>
      <c r="AF318" s="150"/>
      <c r="AG318" s="150"/>
      <c r="AH318" s="150"/>
      <c r="AI318" s="150"/>
      <c r="AJ318" s="150"/>
      <c r="AK318" s="150"/>
      <c r="AL318" s="150"/>
      <c r="AM318" s="150"/>
      <c r="AN318" s="150"/>
      <c r="AO318" s="150"/>
      <c r="AP318" s="150"/>
      <c r="AQ318" s="150"/>
      <c r="AR318" s="150"/>
      <c r="AS318" s="150"/>
      <c r="AT318" s="150"/>
      <c r="AU318" s="150"/>
      <c r="AV318" s="150"/>
      <c r="BA318" s="150"/>
      <c r="BB318" s="151"/>
      <c r="BC318" s="151"/>
      <c r="BD318" s="152"/>
    </row>
    <row r="319" spans="5:56" ht="15.75" customHeight="1" x14ac:dyDescent="0.2">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c r="AA319" s="150"/>
      <c r="AB319" s="150"/>
      <c r="AC319" s="150"/>
      <c r="AD319" s="150"/>
      <c r="AE319" s="150"/>
      <c r="AF319" s="150"/>
      <c r="AG319" s="150"/>
      <c r="AH319" s="150"/>
      <c r="AI319" s="150"/>
      <c r="AJ319" s="150"/>
      <c r="AK319" s="150"/>
      <c r="AL319" s="150"/>
      <c r="AM319" s="150"/>
      <c r="AN319" s="150"/>
      <c r="AO319" s="150"/>
      <c r="AP319" s="150"/>
      <c r="AQ319" s="150"/>
      <c r="AR319" s="150"/>
      <c r="AS319" s="150"/>
      <c r="AT319" s="150"/>
      <c r="AU319" s="150"/>
      <c r="AV319" s="150"/>
      <c r="BA319" s="150"/>
      <c r="BB319" s="151"/>
      <c r="BC319" s="151"/>
      <c r="BD319" s="152"/>
    </row>
    <row r="320" spans="5:56" ht="15.75" customHeight="1" x14ac:dyDescent="0.2">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c r="AA320" s="150"/>
      <c r="AB320" s="150"/>
      <c r="AC320" s="150"/>
      <c r="AD320" s="150"/>
      <c r="AE320" s="150"/>
      <c r="AF320" s="150"/>
      <c r="AG320" s="150"/>
      <c r="AH320" s="150"/>
      <c r="AI320" s="150"/>
      <c r="AJ320" s="150"/>
      <c r="AK320" s="150"/>
      <c r="AL320" s="150"/>
      <c r="AM320" s="150"/>
      <c r="AN320" s="150"/>
      <c r="AO320" s="150"/>
      <c r="AP320" s="150"/>
      <c r="AQ320" s="150"/>
      <c r="AR320" s="150"/>
      <c r="AS320" s="150"/>
      <c r="AT320" s="150"/>
      <c r="AU320" s="150"/>
      <c r="AV320" s="150"/>
      <c r="BA320" s="150"/>
      <c r="BB320" s="151"/>
      <c r="BC320" s="151"/>
      <c r="BD320" s="152"/>
    </row>
    <row r="321" spans="5:56" ht="15.75" customHeight="1" x14ac:dyDescent="0.2">
      <c r="E321" s="150"/>
      <c r="F321" s="150"/>
      <c r="G321" s="150"/>
      <c r="H321" s="150"/>
      <c r="I321" s="150"/>
      <c r="J321" s="150"/>
      <c r="K321" s="150"/>
      <c r="L321" s="150"/>
      <c r="M321" s="150"/>
      <c r="N321" s="150"/>
      <c r="O321" s="150"/>
      <c r="P321" s="150"/>
      <c r="Q321" s="150"/>
      <c r="R321" s="150"/>
      <c r="S321" s="150"/>
      <c r="T321" s="150"/>
      <c r="U321" s="150"/>
      <c r="V321" s="150"/>
      <c r="W321" s="150"/>
      <c r="X321" s="150"/>
      <c r="Y321" s="150"/>
      <c r="Z321" s="150"/>
      <c r="AA321" s="150"/>
      <c r="AB321" s="150"/>
      <c r="AC321" s="150"/>
      <c r="AD321" s="150"/>
      <c r="AE321" s="150"/>
      <c r="AF321" s="150"/>
      <c r="AG321" s="150"/>
      <c r="AH321" s="150"/>
      <c r="AI321" s="150"/>
      <c r="AJ321" s="150"/>
      <c r="AK321" s="150"/>
      <c r="AL321" s="150"/>
      <c r="AM321" s="150"/>
      <c r="AN321" s="150"/>
      <c r="AO321" s="150"/>
      <c r="AP321" s="150"/>
      <c r="AQ321" s="150"/>
      <c r="AR321" s="150"/>
      <c r="AS321" s="150"/>
      <c r="AT321" s="150"/>
      <c r="AU321" s="150"/>
      <c r="AV321" s="150"/>
      <c r="BA321" s="150"/>
      <c r="BB321" s="151"/>
      <c r="BC321" s="151"/>
      <c r="BD321" s="152"/>
    </row>
    <row r="322" spans="5:56" ht="15.75" customHeight="1" x14ac:dyDescent="0.2">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c r="AA322" s="150"/>
      <c r="AB322" s="150"/>
      <c r="AC322" s="150"/>
      <c r="AD322" s="150"/>
      <c r="AE322" s="150"/>
      <c r="AF322" s="150"/>
      <c r="AG322" s="150"/>
      <c r="AH322" s="150"/>
      <c r="AI322" s="150"/>
      <c r="AJ322" s="150"/>
      <c r="AK322" s="150"/>
      <c r="AL322" s="150"/>
      <c r="AM322" s="150"/>
      <c r="AN322" s="150"/>
      <c r="AO322" s="150"/>
      <c r="AP322" s="150"/>
      <c r="AQ322" s="150"/>
      <c r="AR322" s="150"/>
      <c r="AS322" s="150"/>
      <c r="AT322" s="150"/>
      <c r="AU322" s="150"/>
      <c r="AV322" s="150"/>
      <c r="BA322" s="150"/>
      <c r="BB322" s="151"/>
      <c r="BC322" s="151"/>
      <c r="BD322" s="152"/>
    </row>
    <row r="323" spans="5:56" ht="15.75" customHeight="1" x14ac:dyDescent="0.2">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c r="AA323" s="150"/>
      <c r="AB323" s="150"/>
      <c r="AC323" s="150"/>
      <c r="AD323" s="150"/>
      <c r="AE323" s="150"/>
      <c r="AF323" s="150"/>
      <c r="AG323" s="150"/>
      <c r="AH323" s="150"/>
      <c r="AI323" s="150"/>
      <c r="AJ323" s="150"/>
      <c r="AK323" s="150"/>
      <c r="AL323" s="150"/>
      <c r="AM323" s="150"/>
      <c r="AN323" s="150"/>
      <c r="AO323" s="150"/>
      <c r="AP323" s="150"/>
      <c r="AQ323" s="150"/>
      <c r="AR323" s="150"/>
      <c r="AS323" s="150"/>
      <c r="AT323" s="150"/>
      <c r="AU323" s="150"/>
      <c r="AV323" s="150"/>
      <c r="BA323" s="150"/>
      <c r="BB323" s="151"/>
      <c r="BC323" s="151"/>
      <c r="BD323" s="152"/>
    </row>
    <row r="324" spans="5:56" ht="15.75" customHeight="1" x14ac:dyDescent="0.2">
      <c r="E324" s="150"/>
      <c r="F324" s="150"/>
      <c r="G324" s="150"/>
      <c r="H324" s="150"/>
      <c r="I324" s="150"/>
      <c r="J324" s="150"/>
      <c r="K324" s="150"/>
      <c r="L324" s="150"/>
      <c r="M324" s="150"/>
      <c r="N324" s="150"/>
      <c r="O324" s="150"/>
      <c r="P324" s="150"/>
      <c r="Q324" s="150"/>
      <c r="R324" s="150"/>
      <c r="S324" s="150"/>
      <c r="T324" s="150"/>
      <c r="U324" s="150"/>
      <c r="V324" s="150"/>
      <c r="W324" s="150"/>
      <c r="X324" s="150"/>
      <c r="Y324" s="150"/>
      <c r="Z324" s="150"/>
      <c r="AA324" s="150"/>
      <c r="AB324" s="150"/>
      <c r="AC324" s="150"/>
      <c r="AD324" s="150"/>
      <c r="AE324" s="150"/>
      <c r="AF324" s="150"/>
      <c r="AG324" s="150"/>
      <c r="AH324" s="150"/>
      <c r="AI324" s="150"/>
      <c r="AJ324" s="150"/>
      <c r="AK324" s="150"/>
      <c r="AL324" s="150"/>
      <c r="AM324" s="150"/>
      <c r="AN324" s="150"/>
      <c r="AO324" s="150"/>
      <c r="AP324" s="150"/>
      <c r="AQ324" s="150"/>
      <c r="AR324" s="150"/>
      <c r="AS324" s="150"/>
      <c r="AT324" s="150"/>
      <c r="AU324" s="150"/>
      <c r="AV324" s="150"/>
      <c r="BA324" s="150"/>
      <c r="BB324" s="151"/>
      <c r="BC324" s="151"/>
      <c r="BD324" s="152"/>
    </row>
    <row r="325" spans="5:56" ht="15.75" customHeight="1" x14ac:dyDescent="0.2">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c r="AA325" s="150"/>
      <c r="AB325" s="150"/>
      <c r="AC325" s="150"/>
      <c r="AD325" s="150"/>
      <c r="AE325" s="150"/>
      <c r="AF325" s="150"/>
      <c r="AG325" s="150"/>
      <c r="AH325" s="150"/>
      <c r="AI325" s="150"/>
      <c r="AJ325" s="150"/>
      <c r="AK325" s="150"/>
      <c r="AL325" s="150"/>
      <c r="AM325" s="150"/>
      <c r="AN325" s="150"/>
      <c r="AO325" s="150"/>
      <c r="AP325" s="150"/>
      <c r="AQ325" s="150"/>
      <c r="AR325" s="150"/>
      <c r="AS325" s="150"/>
      <c r="AT325" s="150"/>
      <c r="AU325" s="150"/>
      <c r="AV325" s="150"/>
      <c r="BA325" s="150"/>
      <c r="BB325" s="151"/>
      <c r="BC325" s="151"/>
      <c r="BD325" s="152"/>
    </row>
    <row r="326" spans="5:56" ht="15.75" customHeight="1" x14ac:dyDescent="0.2">
      <c r="E326" s="150"/>
      <c r="F326" s="150"/>
      <c r="G326" s="150"/>
      <c r="H326" s="150"/>
      <c r="I326" s="150"/>
      <c r="J326" s="150"/>
      <c r="K326" s="150"/>
      <c r="L326" s="150"/>
      <c r="M326" s="150"/>
      <c r="N326" s="150"/>
      <c r="O326" s="150"/>
      <c r="P326" s="150"/>
      <c r="Q326" s="150"/>
      <c r="R326" s="150"/>
      <c r="S326" s="150"/>
      <c r="T326" s="150"/>
      <c r="U326" s="150"/>
      <c r="V326" s="150"/>
      <c r="W326" s="150"/>
      <c r="X326" s="150"/>
      <c r="Y326" s="150"/>
      <c r="Z326" s="150"/>
      <c r="AA326" s="150"/>
      <c r="AB326" s="150"/>
      <c r="AC326" s="150"/>
      <c r="AD326" s="150"/>
      <c r="AE326" s="150"/>
      <c r="AF326" s="150"/>
      <c r="AG326" s="150"/>
      <c r="AH326" s="150"/>
      <c r="AI326" s="150"/>
      <c r="AJ326" s="150"/>
      <c r="AK326" s="150"/>
      <c r="AL326" s="150"/>
      <c r="AM326" s="150"/>
      <c r="AN326" s="150"/>
      <c r="AO326" s="150"/>
      <c r="AP326" s="150"/>
      <c r="AQ326" s="150"/>
      <c r="AR326" s="150"/>
      <c r="AS326" s="150"/>
      <c r="AT326" s="150"/>
      <c r="AU326" s="150"/>
      <c r="AV326" s="150"/>
      <c r="BA326" s="150"/>
      <c r="BB326" s="151"/>
      <c r="BC326" s="151"/>
      <c r="BD326" s="152"/>
    </row>
    <row r="327" spans="5:56" ht="15.75" customHeight="1" x14ac:dyDescent="0.2">
      <c r="E327" s="150"/>
      <c r="F327" s="150"/>
      <c r="G327" s="150"/>
      <c r="H327" s="150"/>
      <c r="I327" s="150"/>
      <c r="J327" s="150"/>
      <c r="K327" s="150"/>
      <c r="L327" s="150"/>
      <c r="M327" s="150"/>
      <c r="N327" s="150"/>
      <c r="O327" s="150"/>
      <c r="P327" s="150"/>
      <c r="Q327" s="150"/>
      <c r="R327" s="150"/>
      <c r="S327" s="150"/>
      <c r="T327" s="150"/>
      <c r="U327" s="150"/>
      <c r="V327" s="150"/>
      <c r="W327" s="150"/>
      <c r="X327" s="150"/>
      <c r="Y327" s="150"/>
      <c r="Z327" s="150"/>
      <c r="AA327" s="150"/>
      <c r="AB327" s="150"/>
      <c r="AC327" s="150"/>
      <c r="AD327" s="150"/>
      <c r="AE327" s="150"/>
      <c r="AF327" s="150"/>
      <c r="AG327" s="150"/>
      <c r="AH327" s="150"/>
      <c r="AI327" s="150"/>
      <c r="AJ327" s="150"/>
      <c r="AK327" s="150"/>
      <c r="AL327" s="150"/>
      <c r="AM327" s="150"/>
      <c r="AN327" s="150"/>
      <c r="AO327" s="150"/>
      <c r="AP327" s="150"/>
      <c r="AQ327" s="150"/>
      <c r="AR327" s="150"/>
      <c r="AS327" s="150"/>
      <c r="AT327" s="150"/>
      <c r="AU327" s="150"/>
      <c r="AV327" s="150"/>
      <c r="BA327" s="150"/>
      <c r="BB327" s="151"/>
      <c r="BC327" s="151"/>
      <c r="BD327" s="152"/>
    </row>
    <row r="328" spans="5:56" ht="15.75" customHeight="1" x14ac:dyDescent="0.2">
      <c r="E328" s="150"/>
      <c r="F328" s="150"/>
      <c r="G328" s="150"/>
      <c r="H328" s="150"/>
      <c r="I328" s="150"/>
      <c r="J328" s="150"/>
      <c r="K328" s="150"/>
      <c r="L328" s="150"/>
      <c r="M328" s="150"/>
      <c r="N328" s="150"/>
      <c r="O328" s="150"/>
      <c r="P328" s="150"/>
      <c r="Q328" s="150"/>
      <c r="R328" s="150"/>
      <c r="S328" s="150"/>
      <c r="T328" s="150"/>
      <c r="U328" s="150"/>
      <c r="V328" s="150"/>
      <c r="W328" s="150"/>
      <c r="X328" s="150"/>
      <c r="Y328" s="150"/>
      <c r="Z328" s="150"/>
      <c r="AA328" s="150"/>
      <c r="AB328" s="150"/>
      <c r="AC328" s="150"/>
      <c r="AD328" s="150"/>
      <c r="AE328" s="150"/>
      <c r="AF328" s="150"/>
      <c r="AG328" s="150"/>
      <c r="AH328" s="150"/>
      <c r="AI328" s="150"/>
      <c r="AJ328" s="150"/>
      <c r="AK328" s="150"/>
      <c r="AL328" s="150"/>
      <c r="AM328" s="150"/>
      <c r="AN328" s="150"/>
      <c r="AO328" s="150"/>
      <c r="AP328" s="150"/>
      <c r="AQ328" s="150"/>
      <c r="AR328" s="150"/>
      <c r="AS328" s="150"/>
      <c r="AT328" s="150"/>
      <c r="AU328" s="150"/>
      <c r="AV328" s="150"/>
      <c r="BA328" s="150"/>
      <c r="BB328" s="151"/>
      <c r="BC328" s="151"/>
      <c r="BD328" s="152"/>
    </row>
    <row r="329" spans="5:56" ht="15.75" customHeight="1" x14ac:dyDescent="0.2">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c r="AA329" s="150"/>
      <c r="AB329" s="150"/>
      <c r="AC329" s="150"/>
      <c r="AD329" s="150"/>
      <c r="AE329" s="150"/>
      <c r="AF329" s="150"/>
      <c r="AG329" s="150"/>
      <c r="AH329" s="150"/>
      <c r="AI329" s="150"/>
      <c r="AJ329" s="150"/>
      <c r="AK329" s="150"/>
      <c r="AL329" s="150"/>
      <c r="AM329" s="150"/>
      <c r="AN329" s="150"/>
      <c r="AO329" s="150"/>
      <c r="AP329" s="150"/>
      <c r="AQ329" s="150"/>
      <c r="AR329" s="150"/>
      <c r="AS329" s="150"/>
      <c r="AT329" s="150"/>
      <c r="AU329" s="150"/>
      <c r="AV329" s="150"/>
      <c r="BA329" s="150"/>
      <c r="BB329" s="151"/>
      <c r="BC329" s="151"/>
      <c r="BD329" s="152"/>
    </row>
    <row r="330" spans="5:56" ht="15.75" customHeight="1" x14ac:dyDescent="0.2">
      <c r="E330" s="150"/>
      <c r="F330" s="150"/>
      <c r="G330" s="150"/>
      <c r="H330" s="150"/>
      <c r="I330" s="150"/>
      <c r="J330" s="150"/>
      <c r="K330" s="150"/>
      <c r="L330" s="150"/>
      <c r="M330" s="150"/>
      <c r="N330" s="150"/>
      <c r="O330" s="150"/>
      <c r="P330" s="150"/>
      <c r="Q330" s="150"/>
      <c r="R330" s="150"/>
      <c r="S330" s="150"/>
      <c r="T330" s="150"/>
      <c r="U330" s="150"/>
      <c r="V330" s="150"/>
      <c r="W330" s="150"/>
      <c r="X330" s="150"/>
      <c r="Y330" s="150"/>
      <c r="Z330" s="150"/>
      <c r="AA330" s="150"/>
      <c r="AB330" s="150"/>
      <c r="AC330" s="150"/>
      <c r="AD330" s="150"/>
      <c r="AE330" s="150"/>
      <c r="AF330" s="150"/>
      <c r="AG330" s="150"/>
      <c r="AH330" s="150"/>
      <c r="AI330" s="150"/>
      <c r="AJ330" s="150"/>
      <c r="AK330" s="150"/>
      <c r="AL330" s="150"/>
      <c r="AM330" s="150"/>
      <c r="AN330" s="150"/>
      <c r="AO330" s="150"/>
      <c r="AP330" s="150"/>
      <c r="AQ330" s="150"/>
      <c r="AR330" s="150"/>
      <c r="AS330" s="150"/>
      <c r="AT330" s="150"/>
      <c r="AU330" s="150"/>
      <c r="AV330" s="150"/>
      <c r="BA330" s="150"/>
      <c r="BB330" s="151"/>
      <c r="BC330" s="151"/>
      <c r="BD330" s="152"/>
    </row>
    <row r="331" spans="5:56" ht="15.75" customHeight="1" x14ac:dyDescent="0.2">
      <c r="E331" s="150"/>
      <c r="F331" s="150"/>
      <c r="G331" s="150"/>
      <c r="H331" s="150"/>
      <c r="I331" s="150"/>
      <c r="J331" s="150"/>
      <c r="K331" s="150"/>
      <c r="L331" s="150"/>
      <c r="M331" s="150"/>
      <c r="N331" s="150"/>
      <c r="O331" s="150"/>
      <c r="P331" s="150"/>
      <c r="Q331" s="150"/>
      <c r="R331" s="150"/>
      <c r="S331" s="150"/>
      <c r="T331" s="150"/>
      <c r="U331" s="150"/>
      <c r="V331" s="150"/>
      <c r="W331" s="150"/>
      <c r="X331" s="150"/>
      <c r="Y331" s="150"/>
      <c r="Z331" s="150"/>
      <c r="AA331" s="150"/>
      <c r="AB331" s="150"/>
      <c r="AC331" s="150"/>
      <c r="AD331" s="150"/>
      <c r="AE331" s="150"/>
      <c r="AF331" s="150"/>
      <c r="AG331" s="150"/>
      <c r="AH331" s="150"/>
      <c r="AI331" s="150"/>
      <c r="AJ331" s="150"/>
      <c r="AK331" s="150"/>
      <c r="AL331" s="150"/>
      <c r="AM331" s="150"/>
      <c r="AN331" s="150"/>
      <c r="AO331" s="150"/>
      <c r="AP331" s="150"/>
      <c r="AQ331" s="150"/>
      <c r="AR331" s="150"/>
      <c r="AS331" s="150"/>
      <c r="AT331" s="150"/>
      <c r="AU331" s="150"/>
      <c r="AV331" s="150"/>
      <c r="BA331" s="150"/>
      <c r="BB331" s="151"/>
      <c r="BC331" s="151"/>
      <c r="BD331" s="152"/>
    </row>
    <row r="332" spans="5:56" ht="15.75" customHeight="1" x14ac:dyDescent="0.2">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c r="AA332" s="150"/>
      <c r="AB332" s="150"/>
      <c r="AC332" s="150"/>
      <c r="AD332" s="150"/>
      <c r="AE332" s="150"/>
      <c r="AF332" s="150"/>
      <c r="AG332" s="150"/>
      <c r="AH332" s="150"/>
      <c r="AI332" s="150"/>
      <c r="AJ332" s="150"/>
      <c r="AK332" s="150"/>
      <c r="AL332" s="150"/>
      <c r="AM332" s="150"/>
      <c r="AN332" s="150"/>
      <c r="AO332" s="150"/>
      <c r="AP332" s="150"/>
      <c r="AQ332" s="150"/>
      <c r="AR332" s="150"/>
      <c r="AS332" s="150"/>
      <c r="AT332" s="150"/>
      <c r="AU332" s="150"/>
      <c r="AV332" s="150"/>
      <c r="BA332" s="150"/>
      <c r="BB332" s="151"/>
      <c r="BC332" s="151"/>
      <c r="BD332" s="152"/>
    </row>
    <row r="333" spans="5:56" ht="15.75" customHeight="1" x14ac:dyDescent="0.2">
      <c r="E333" s="150"/>
      <c r="F333" s="150"/>
      <c r="G333" s="150"/>
      <c r="H333" s="150"/>
      <c r="I333" s="150"/>
      <c r="J333" s="150"/>
      <c r="K333" s="150"/>
      <c r="L333" s="150"/>
      <c r="M333" s="150"/>
      <c r="N333" s="150"/>
      <c r="O333" s="150"/>
      <c r="P333" s="150"/>
      <c r="Q333" s="150"/>
      <c r="R333" s="150"/>
      <c r="S333" s="150"/>
      <c r="T333" s="150"/>
      <c r="U333" s="150"/>
      <c r="V333" s="150"/>
      <c r="W333" s="150"/>
      <c r="X333" s="150"/>
      <c r="Y333" s="150"/>
      <c r="Z333" s="150"/>
      <c r="AA333" s="150"/>
      <c r="AB333" s="150"/>
      <c r="AC333" s="150"/>
      <c r="AD333" s="150"/>
      <c r="AE333" s="150"/>
      <c r="AF333" s="150"/>
      <c r="AG333" s="150"/>
      <c r="AH333" s="150"/>
      <c r="AI333" s="150"/>
      <c r="AJ333" s="150"/>
      <c r="AK333" s="150"/>
      <c r="AL333" s="150"/>
      <c r="AM333" s="150"/>
      <c r="AN333" s="150"/>
      <c r="AO333" s="150"/>
      <c r="AP333" s="150"/>
      <c r="AQ333" s="150"/>
      <c r="AR333" s="150"/>
      <c r="AS333" s="150"/>
      <c r="AT333" s="150"/>
      <c r="AU333" s="150"/>
      <c r="AV333" s="150"/>
      <c r="BA333" s="150"/>
      <c r="BB333" s="151"/>
      <c r="BC333" s="151"/>
      <c r="BD333" s="152"/>
    </row>
    <row r="334" spans="5:56" ht="15.75" customHeight="1" x14ac:dyDescent="0.2">
      <c r="E334" s="150"/>
      <c r="F334" s="150"/>
      <c r="G334" s="150"/>
      <c r="H334" s="150"/>
      <c r="I334" s="150"/>
      <c r="J334" s="150"/>
      <c r="K334" s="150"/>
      <c r="L334" s="150"/>
      <c r="M334" s="150"/>
      <c r="N334" s="150"/>
      <c r="O334" s="150"/>
      <c r="P334" s="150"/>
      <c r="Q334" s="150"/>
      <c r="R334" s="150"/>
      <c r="S334" s="150"/>
      <c r="T334" s="150"/>
      <c r="U334" s="150"/>
      <c r="V334" s="150"/>
      <c r="W334" s="150"/>
      <c r="X334" s="150"/>
      <c r="Y334" s="150"/>
      <c r="Z334" s="150"/>
      <c r="AA334" s="150"/>
      <c r="AB334" s="150"/>
      <c r="AC334" s="150"/>
      <c r="AD334" s="150"/>
      <c r="AE334" s="150"/>
      <c r="AF334" s="150"/>
      <c r="AG334" s="150"/>
      <c r="AH334" s="150"/>
      <c r="AI334" s="150"/>
      <c r="AJ334" s="150"/>
      <c r="AK334" s="150"/>
      <c r="AL334" s="150"/>
      <c r="AM334" s="150"/>
      <c r="AN334" s="150"/>
      <c r="AO334" s="150"/>
      <c r="AP334" s="150"/>
      <c r="AQ334" s="150"/>
      <c r="AR334" s="150"/>
      <c r="AS334" s="150"/>
      <c r="AT334" s="150"/>
      <c r="AU334" s="150"/>
      <c r="AV334" s="150"/>
      <c r="BA334" s="150"/>
      <c r="BB334" s="151"/>
      <c r="BC334" s="151"/>
      <c r="BD334" s="152"/>
    </row>
    <row r="335" spans="5:56" ht="15.75" customHeight="1" x14ac:dyDescent="0.2">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c r="AA335" s="150"/>
      <c r="AB335" s="150"/>
      <c r="AC335" s="150"/>
      <c r="AD335" s="150"/>
      <c r="AE335" s="150"/>
      <c r="AF335" s="150"/>
      <c r="AG335" s="150"/>
      <c r="AH335" s="150"/>
      <c r="AI335" s="150"/>
      <c r="AJ335" s="150"/>
      <c r="AK335" s="150"/>
      <c r="AL335" s="150"/>
      <c r="AM335" s="150"/>
      <c r="AN335" s="150"/>
      <c r="AO335" s="150"/>
      <c r="AP335" s="150"/>
      <c r="AQ335" s="150"/>
      <c r="AR335" s="150"/>
      <c r="AS335" s="150"/>
      <c r="AT335" s="150"/>
      <c r="AU335" s="150"/>
      <c r="AV335" s="150"/>
      <c r="BA335" s="150"/>
      <c r="BB335" s="151"/>
      <c r="BC335" s="151"/>
      <c r="BD335" s="152"/>
    </row>
    <row r="336" spans="5:56" ht="15.75" customHeight="1" x14ac:dyDescent="0.2">
      <c r="E336" s="150"/>
      <c r="F336" s="150"/>
      <c r="G336" s="150"/>
      <c r="H336" s="150"/>
      <c r="I336" s="150"/>
      <c r="J336" s="150"/>
      <c r="K336" s="150"/>
      <c r="L336" s="150"/>
      <c r="M336" s="150"/>
      <c r="N336" s="150"/>
      <c r="O336" s="150"/>
      <c r="P336" s="150"/>
      <c r="Q336" s="150"/>
      <c r="R336" s="150"/>
      <c r="S336" s="150"/>
      <c r="T336" s="150"/>
      <c r="U336" s="150"/>
      <c r="V336" s="150"/>
      <c r="W336" s="150"/>
      <c r="X336" s="150"/>
      <c r="Y336" s="150"/>
      <c r="Z336" s="150"/>
      <c r="AA336" s="150"/>
      <c r="AB336" s="150"/>
      <c r="AC336" s="150"/>
      <c r="AD336" s="150"/>
      <c r="AE336" s="150"/>
      <c r="AF336" s="150"/>
      <c r="AG336" s="150"/>
      <c r="AH336" s="150"/>
      <c r="AI336" s="150"/>
      <c r="AJ336" s="150"/>
      <c r="AK336" s="150"/>
      <c r="AL336" s="150"/>
      <c r="AM336" s="150"/>
      <c r="AN336" s="150"/>
      <c r="AO336" s="150"/>
      <c r="AP336" s="150"/>
      <c r="AQ336" s="150"/>
      <c r="AR336" s="150"/>
      <c r="AS336" s="150"/>
      <c r="AT336" s="150"/>
      <c r="AU336" s="150"/>
      <c r="AV336" s="150"/>
      <c r="BA336" s="150"/>
      <c r="BB336" s="151"/>
      <c r="BC336" s="151"/>
      <c r="BD336" s="152"/>
    </row>
    <row r="337" spans="5:56" ht="15.75" customHeight="1" x14ac:dyDescent="0.2">
      <c r="E337" s="150"/>
      <c r="F337" s="150"/>
      <c r="G337" s="150"/>
      <c r="H337" s="150"/>
      <c r="I337" s="150"/>
      <c r="J337" s="150"/>
      <c r="K337" s="150"/>
      <c r="L337" s="150"/>
      <c r="M337" s="150"/>
      <c r="N337" s="150"/>
      <c r="O337" s="150"/>
      <c r="P337" s="150"/>
      <c r="Q337" s="150"/>
      <c r="R337" s="150"/>
      <c r="S337" s="150"/>
      <c r="T337" s="150"/>
      <c r="U337" s="150"/>
      <c r="V337" s="150"/>
      <c r="W337" s="150"/>
      <c r="X337" s="150"/>
      <c r="Y337" s="150"/>
      <c r="Z337" s="150"/>
      <c r="AA337" s="150"/>
      <c r="AB337" s="150"/>
      <c r="AC337" s="150"/>
      <c r="AD337" s="150"/>
      <c r="AE337" s="150"/>
      <c r="AF337" s="150"/>
      <c r="AG337" s="150"/>
      <c r="AH337" s="150"/>
      <c r="AI337" s="150"/>
      <c r="AJ337" s="150"/>
      <c r="AK337" s="150"/>
      <c r="AL337" s="150"/>
      <c r="AM337" s="150"/>
      <c r="AN337" s="150"/>
      <c r="AO337" s="150"/>
      <c r="AP337" s="150"/>
      <c r="AQ337" s="150"/>
      <c r="AR337" s="150"/>
      <c r="AS337" s="150"/>
      <c r="AT337" s="150"/>
      <c r="AU337" s="150"/>
      <c r="AV337" s="150"/>
      <c r="BA337" s="150"/>
      <c r="BB337" s="151"/>
      <c r="BC337" s="151"/>
      <c r="BD337" s="152"/>
    </row>
    <row r="338" spans="5:56" ht="15.75" customHeight="1" x14ac:dyDescent="0.2">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c r="AA338" s="150"/>
      <c r="AB338" s="150"/>
      <c r="AC338" s="150"/>
      <c r="AD338" s="150"/>
      <c r="AE338" s="150"/>
      <c r="AF338" s="150"/>
      <c r="AG338" s="150"/>
      <c r="AH338" s="150"/>
      <c r="AI338" s="150"/>
      <c r="AJ338" s="150"/>
      <c r="AK338" s="150"/>
      <c r="AL338" s="150"/>
      <c r="AM338" s="150"/>
      <c r="AN338" s="150"/>
      <c r="AO338" s="150"/>
      <c r="AP338" s="150"/>
      <c r="AQ338" s="150"/>
      <c r="AR338" s="150"/>
      <c r="AS338" s="150"/>
      <c r="AT338" s="150"/>
      <c r="AU338" s="150"/>
      <c r="AV338" s="150"/>
      <c r="BA338" s="150"/>
      <c r="BB338" s="151"/>
      <c r="BC338" s="151"/>
      <c r="BD338" s="152"/>
    </row>
    <row r="339" spans="5:56" ht="15.75" customHeight="1" x14ac:dyDescent="0.2">
      <c r="E339" s="150"/>
      <c r="F339" s="150"/>
      <c r="G339" s="150"/>
      <c r="H339" s="150"/>
      <c r="I339" s="150"/>
      <c r="J339" s="150"/>
      <c r="K339" s="150"/>
      <c r="L339" s="150"/>
      <c r="M339" s="150"/>
      <c r="N339" s="150"/>
      <c r="O339" s="150"/>
      <c r="P339" s="150"/>
      <c r="Q339" s="150"/>
      <c r="R339" s="150"/>
      <c r="S339" s="150"/>
      <c r="T339" s="150"/>
      <c r="U339" s="150"/>
      <c r="V339" s="150"/>
      <c r="W339" s="150"/>
      <c r="X339" s="150"/>
      <c r="Y339" s="150"/>
      <c r="Z339" s="150"/>
      <c r="AA339" s="150"/>
      <c r="AB339" s="150"/>
      <c r="AC339" s="150"/>
      <c r="AD339" s="150"/>
      <c r="AE339" s="150"/>
      <c r="AF339" s="150"/>
      <c r="AG339" s="150"/>
      <c r="AH339" s="150"/>
      <c r="AI339" s="150"/>
      <c r="AJ339" s="150"/>
      <c r="AK339" s="150"/>
      <c r="AL339" s="150"/>
      <c r="AM339" s="150"/>
      <c r="AN339" s="150"/>
      <c r="AO339" s="150"/>
      <c r="AP339" s="150"/>
      <c r="AQ339" s="150"/>
      <c r="AR339" s="150"/>
      <c r="AS339" s="150"/>
      <c r="AT339" s="150"/>
      <c r="AU339" s="150"/>
      <c r="AV339" s="150"/>
      <c r="BA339" s="150"/>
      <c r="BB339" s="151"/>
      <c r="BC339" s="151"/>
      <c r="BD339" s="152"/>
    </row>
    <row r="340" spans="5:56" ht="15.75" customHeight="1" x14ac:dyDescent="0.2">
      <c r="E340" s="150"/>
      <c r="F340" s="150"/>
      <c r="G340" s="150"/>
      <c r="H340" s="150"/>
      <c r="I340" s="150"/>
      <c r="J340" s="150"/>
      <c r="K340" s="150"/>
      <c r="L340" s="150"/>
      <c r="M340" s="150"/>
      <c r="N340" s="150"/>
      <c r="O340" s="150"/>
      <c r="P340" s="150"/>
      <c r="Q340" s="150"/>
      <c r="R340" s="150"/>
      <c r="S340" s="150"/>
      <c r="T340" s="150"/>
      <c r="U340" s="150"/>
      <c r="V340" s="150"/>
      <c r="W340" s="150"/>
      <c r="X340" s="150"/>
      <c r="Y340" s="150"/>
      <c r="Z340" s="150"/>
      <c r="AA340" s="150"/>
      <c r="AB340" s="150"/>
      <c r="AC340" s="150"/>
      <c r="AD340" s="150"/>
      <c r="AE340" s="150"/>
      <c r="AF340" s="150"/>
      <c r="AG340" s="150"/>
      <c r="AH340" s="150"/>
      <c r="AI340" s="150"/>
      <c r="AJ340" s="150"/>
      <c r="AK340" s="150"/>
      <c r="AL340" s="150"/>
      <c r="AM340" s="150"/>
      <c r="AN340" s="150"/>
      <c r="AO340" s="150"/>
      <c r="AP340" s="150"/>
      <c r="AQ340" s="150"/>
      <c r="AR340" s="150"/>
      <c r="AS340" s="150"/>
      <c r="AT340" s="150"/>
      <c r="AU340" s="150"/>
      <c r="AV340" s="150"/>
      <c r="BA340" s="150"/>
      <c r="BB340" s="151"/>
      <c r="BC340" s="151"/>
      <c r="BD340" s="152"/>
    </row>
    <row r="341" spans="5:56" ht="15.75" customHeight="1" x14ac:dyDescent="0.2">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c r="AA341" s="150"/>
      <c r="AB341" s="150"/>
      <c r="AC341" s="150"/>
      <c r="AD341" s="150"/>
      <c r="AE341" s="150"/>
      <c r="AF341" s="150"/>
      <c r="AG341" s="150"/>
      <c r="AH341" s="150"/>
      <c r="AI341" s="150"/>
      <c r="AJ341" s="150"/>
      <c r="AK341" s="150"/>
      <c r="AL341" s="150"/>
      <c r="AM341" s="150"/>
      <c r="AN341" s="150"/>
      <c r="AO341" s="150"/>
      <c r="AP341" s="150"/>
      <c r="AQ341" s="150"/>
      <c r="AR341" s="150"/>
      <c r="AS341" s="150"/>
      <c r="AT341" s="150"/>
      <c r="AU341" s="150"/>
      <c r="AV341" s="150"/>
      <c r="BA341" s="150"/>
      <c r="BB341" s="151"/>
      <c r="BC341" s="151"/>
      <c r="BD341" s="152"/>
    </row>
    <row r="342" spans="5:56" ht="15.75" customHeight="1" x14ac:dyDescent="0.2">
      <c r="E342" s="150"/>
      <c r="F342" s="150"/>
      <c r="G342" s="150"/>
      <c r="H342" s="150"/>
      <c r="I342" s="150"/>
      <c r="J342" s="150"/>
      <c r="K342" s="150"/>
      <c r="L342" s="150"/>
      <c r="M342" s="150"/>
      <c r="N342" s="150"/>
      <c r="O342" s="150"/>
      <c r="P342" s="150"/>
      <c r="Q342" s="150"/>
      <c r="R342" s="150"/>
      <c r="S342" s="150"/>
      <c r="T342" s="150"/>
      <c r="U342" s="150"/>
      <c r="V342" s="150"/>
      <c r="W342" s="150"/>
      <c r="X342" s="150"/>
      <c r="Y342" s="150"/>
      <c r="Z342" s="150"/>
      <c r="AA342" s="150"/>
      <c r="AB342" s="150"/>
      <c r="AC342" s="150"/>
      <c r="AD342" s="150"/>
      <c r="AE342" s="150"/>
      <c r="AF342" s="150"/>
      <c r="AG342" s="150"/>
      <c r="AH342" s="150"/>
      <c r="AI342" s="150"/>
      <c r="AJ342" s="150"/>
      <c r="AK342" s="150"/>
      <c r="AL342" s="150"/>
      <c r="AM342" s="150"/>
      <c r="AN342" s="150"/>
      <c r="AO342" s="150"/>
      <c r="AP342" s="150"/>
      <c r="AQ342" s="150"/>
      <c r="AR342" s="150"/>
      <c r="AS342" s="150"/>
      <c r="AT342" s="150"/>
      <c r="AU342" s="150"/>
      <c r="AV342" s="150"/>
      <c r="BA342" s="150"/>
      <c r="BB342" s="151"/>
      <c r="BC342" s="151"/>
      <c r="BD342" s="152"/>
    </row>
    <row r="343" spans="5:56" ht="15.75" customHeight="1" x14ac:dyDescent="0.2">
      <c r="E343" s="150"/>
      <c r="F343" s="150"/>
      <c r="G343" s="150"/>
      <c r="H343" s="150"/>
      <c r="I343" s="150"/>
      <c r="J343" s="150"/>
      <c r="K343" s="150"/>
      <c r="L343" s="150"/>
      <c r="M343" s="150"/>
      <c r="N343" s="150"/>
      <c r="O343" s="150"/>
      <c r="P343" s="150"/>
      <c r="Q343" s="150"/>
      <c r="R343" s="150"/>
      <c r="S343" s="150"/>
      <c r="T343" s="150"/>
      <c r="U343" s="150"/>
      <c r="V343" s="150"/>
      <c r="W343" s="150"/>
      <c r="X343" s="150"/>
      <c r="Y343" s="150"/>
      <c r="Z343" s="150"/>
      <c r="AA343" s="150"/>
      <c r="AB343" s="150"/>
      <c r="AC343" s="150"/>
      <c r="AD343" s="150"/>
      <c r="AE343" s="150"/>
      <c r="AF343" s="150"/>
      <c r="AG343" s="150"/>
      <c r="AH343" s="150"/>
      <c r="AI343" s="150"/>
      <c r="AJ343" s="150"/>
      <c r="AK343" s="150"/>
      <c r="AL343" s="150"/>
      <c r="AM343" s="150"/>
      <c r="AN343" s="150"/>
      <c r="AO343" s="150"/>
      <c r="AP343" s="150"/>
      <c r="AQ343" s="150"/>
      <c r="AR343" s="150"/>
      <c r="AS343" s="150"/>
      <c r="AT343" s="150"/>
      <c r="AU343" s="150"/>
      <c r="AV343" s="150"/>
      <c r="BA343" s="150"/>
      <c r="BB343" s="151"/>
      <c r="BC343" s="151"/>
      <c r="BD343" s="152"/>
    </row>
    <row r="344" spans="5:56" ht="15.75" customHeight="1" x14ac:dyDescent="0.2">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c r="AA344" s="150"/>
      <c r="AB344" s="150"/>
      <c r="AC344" s="150"/>
      <c r="AD344" s="150"/>
      <c r="AE344" s="150"/>
      <c r="AF344" s="150"/>
      <c r="AG344" s="150"/>
      <c r="AH344" s="150"/>
      <c r="AI344" s="150"/>
      <c r="AJ344" s="150"/>
      <c r="AK344" s="150"/>
      <c r="AL344" s="150"/>
      <c r="AM344" s="150"/>
      <c r="AN344" s="150"/>
      <c r="AO344" s="150"/>
      <c r="AP344" s="150"/>
      <c r="AQ344" s="150"/>
      <c r="AR344" s="150"/>
      <c r="AS344" s="150"/>
      <c r="AT344" s="150"/>
      <c r="AU344" s="150"/>
      <c r="AV344" s="150"/>
      <c r="BA344" s="150"/>
      <c r="BB344" s="151"/>
      <c r="BC344" s="151"/>
      <c r="BD344" s="152"/>
    </row>
    <row r="345" spans="5:56" ht="15.75" customHeight="1" x14ac:dyDescent="0.2">
      <c r="E345" s="150"/>
      <c r="F345" s="150"/>
      <c r="G345" s="150"/>
      <c r="H345" s="150"/>
      <c r="I345" s="150"/>
      <c r="J345" s="150"/>
      <c r="K345" s="150"/>
      <c r="L345" s="150"/>
      <c r="M345" s="150"/>
      <c r="N345" s="150"/>
      <c r="O345" s="150"/>
      <c r="P345" s="150"/>
      <c r="Q345" s="150"/>
      <c r="R345" s="150"/>
      <c r="S345" s="150"/>
      <c r="T345" s="150"/>
      <c r="U345" s="150"/>
      <c r="V345" s="150"/>
      <c r="W345" s="150"/>
      <c r="X345" s="150"/>
      <c r="Y345" s="150"/>
      <c r="Z345" s="150"/>
      <c r="AA345" s="150"/>
      <c r="AB345" s="150"/>
      <c r="AC345" s="150"/>
      <c r="AD345" s="150"/>
      <c r="AE345" s="150"/>
      <c r="AF345" s="150"/>
      <c r="AG345" s="150"/>
      <c r="AH345" s="150"/>
      <c r="AI345" s="150"/>
      <c r="AJ345" s="150"/>
      <c r="AK345" s="150"/>
      <c r="AL345" s="150"/>
      <c r="AM345" s="150"/>
      <c r="AN345" s="150"/>
      <c r="AO345" s="150"/>
      <c r="AP345" s="150"/>
      <c r="AQ345" s="150"/>
      <c r="AR345" s="150"/>
      <c r="AS345" s="150"/>
      <c r="AT345" s="150"/>
      <c r="AU345" s="150"/>
      <c r="AV345" s="150"/>
      <c r="BA345" s="150"/>
      <c r="BB345" s="151"/>
      <c r="BC345" s="151"/>
      <c r="BD345" s="152"/>
    </row>
    <row r="346" spans="5:56" ht="15.75" customHeight="1" x14ac:dyDescent="0.2">
      <c r="E346" s="150"/>
      <c r="F346" s="150"/>
      <c r="G346" s="150"/>
      <c r="H346" s="150"/>
      <c r="I346" s="150"/>
      <c r="J346" s="150"/>
      <c r="K346" s="150"/>
      <c r="L346" s="150"/>
      <c r="M346" s="150"/>
      <c r="N346" s="150"/>
      <c r="O346" s="150"/>
      <c r="P346" s="150"/>
      <c r="Q346" s="150"/>
      <c r="R346" s="150"/>
      <c r="S346" s="150"/>
      <c r="T346" s="150"/>
      <c r="U346" s="150"/>
      <c r="V346" s="150"/>
      <c r="W346" s="150"/>
      <c r="X346" s="150"/>
      <c r="Y346" s="150"/>
      <c r="Z346" s="150"/>
      <c r="AA346" s="150"/>
      <c r="AB346" s="150"/>
      <c r="AC346" s="150"/>
      <c r="AD346" s="150"/>
      <c r="AE346" s="150"/>
      <c r="AF346" s="150"/>
      <c r="AG346" s="150"/>
      <c r="AH346" s="150"/>
      <c r="AI346" s="150"/>
      <c r="AJ346" s="150"/>
      <c r="AK346" s="150"/>
      <c r="AL346" s="150"/>
      <c r="AM346" s="150"/>
      <c r="AN346" s="150"/>
      <c r="AO346" s="150"/>
      <c r="AP346" s="150"/>
      <c r="AQ346" s="150"/>
      <c r="AR346" s="150"/>
      <c r="AS346" s="150"/>
      <c r="AT346" s="150"/>
      <c r="AU346" s="150"/>
      <c r="AV346" s="150"/>
      <c r="BA346" s="150"/>
      <c r="BB346" s="151"/>
      <c r="BC346" s="151"/>
      <c r="BD346" s="152"/>
    </row>
    <row r="347" spans="5:56" ht="15.75" customHeight="1" x14ac:dyDescent="0.2">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c r="AA347" s="150"/>
      <c r="AB347" s="150"/>
      <c r="AC347" s="150"/>
      <c r="AD347" s="150"/>
      <c r="AE347" s="150"/>
      <c r="AF347" s="150"/>
      <c r="AG347" s="150"/>
      <c r="AH347" s="150"/>
      <c r="AI347" s="150"/>
      <c r="AJ347" s="150"/>
      <c r="AK347" s="150"/>
      <c r="AL347" s="150"/>
      <c r="AM347" s="150"/>
      <c r="AN347" s="150"/>
      <c r="AO347" s="150"/>
      <c r="AP347" s="150"/>
      <c r="AQ347" s="150"/>
      <c r="AR347" s="150"/>
      <c r="AS347" s="150"/>
      <c r="AT347" s="150"/>
      <c r="AU347" s="150"/>
      <c r="AV347" s="150"/>
      <c r="BA347" s="150"/>
      <c r="BB347" s="151"/>
      <c r="BC347" s="151"/>
      <c r="BD347" s="152"/>
    </row>
    <row r="348" spans="5:56" ht="15.75" customHeight="1" x14ac:dyDescent="0.2">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c r="AA348" s="150"/>
      <c r="AB348" s="150"/>
      <c r="AC348" s="150"/>
      <c r="AD348" s="150"/>
      <c r="AE348" s="150"/>
      <c r="AF348" s="150"/>
      <c r="AG348" s="150"/>
      <c r="AH348" s="150"/>
      <c r="AI348" s="150"/>
      <c r="AJ348" s="150"/>
      <c r="AK348" s="150"/>
      <c r="AL348" s="150"/>
      <c r="AM348" s="150"/>
      <c r="AN348" s="150"/>
      <c r="AO348" s="150"/>
      <c r="AP348" s="150"/>
      <c r="AQ348" s="150"/>
      <c r="AR348" s="150"/>
      <c r="AS348" s="150"/>
      <c r="AT348" s="150"/>
      <c r="AU348" s="150"/>
      <c r="AV348" s="150"/>
      <c r="BA348" s="150"/>
      <c r="BB348" s="151"/>
      <c r="BC348" s="151"/>
      <c r="BD348" s="152"/>
    </row>
    <row r="349" spans="5:56" ht="15.75" customHeight="1" x14ac:dyDescent="0.2">
      <c r="E349" s="150"/>
      <c r="F349" s="150"/>
      <c r="G349" s="150"/>
      <c r="H349" s="150"/>
      <c r="I349" s="150"/>
      <c r="J349" s="150"/>
      <c r="K349" s="150"/>
      <c r="L349" s="150"/>
      <c r="M349" s="150"/>
      <c r="N349" s="150"/>
      <c r="O349" s="150"/>
      <c r="P349" s="150"/>
      <c r="Q349" s="150"/>
      <c r="R349" s="150"/>
      <c r="S349" s="150"/>
      <c r="T349" s="150"/>
      <c r="U349" s="150"/>
      <c r="V349" s="150"/>
      <c r="W349" s="150"/>
      <c r="X349" s="150"/>
      <c r="Y349" s="150"/>
      <c r="Z349" s="150"/>
      <c r="AA349" s="150"/>
      <c r="AB349" s="150"/>
      <c r="AC349" s="150"/>
      <c r="AD349" s="150"/>
      <c r="AE349" s="150"/>
      <c r="AF349" s="150"/>
      <c r="AG349" s="150"/>
      <c r="AH349" s="150"/>
      <c r="AI349" s="150"/>
      <c r="AJ349" s="150"/>
      <c r="AK349" s="150"/>
      <c r="AL349" s="150"/>
      <c r="AM349" s="150"/>
      <c r="AN349" s="150"/>
      <c r="AO349" s="150"/>
      <c r="AP349" s="150"/>
      <c r="AQ349" s="150"/>
      <c r="AR349" s="150"/>
      <c r="AS349" s="150"/>
      <c r="AT349" s="150"/>
      <c r="AU349" s="150"/>
      <c r="AV349" s="150"/>
      <c r="BA349" s="150"/>
      <c r="BB349" s="151"/>
      <c r="BC349" s="151"/>
      <c r="BD349" s="152"/>
    </row>
    <row r="350" spans="5:56" ht="15.75" customHeight="1" x14ac:dyDescent="0.2">
      <c r="E350" s="150"/>
      <c r="F350" s="150"/>
      <c r="G350" s="150"/>
      <c r="H350" s="150"/>
      <c r="I350" s="150"/>
      <c r="J350" s="150"/>
      <c r="K350" s="150"/>
      <c r="L350" s="150"/>
      <c r="M350" s="150"/>
      <c r="N350" s="150"/>
      <c r="O350" s="150"/>
      <c r="P350" s="150"/>
      <c r="Q350" s="150"/>
      <c r="R350" s="150"/>
      <c r="S350" s="150"/>
      <c r="T350" s="150"/>
      <c r="U350" s="150"/>
      <c r="V350" s="150"/>
      <c r="W350" s="150"/>
      <c r="X350" s="150"/>
      <c r="Y350" s="150"/>
      <c r="Z350" s="150"/>
      <c r="AA350" s="150"/>
      <c r="AB350" s="150"/>
      <c r="AC350" s="150"/>
      <c r="AD350" s="150"/>
      <c r="AE350" s="150"/>
      <c r="AF350" s="150"/>
      <c r="AG350" s="150"/>
      <c r="AH350" s="150"/>
      <c r="AI350" s="150"/>
      <c r="AJ350" s="150"/>
      <c r="AK350" s="150"/>
      <c r="AL350" s="150"/>
      <c r="AM350" s="150"/>
      <c r="AN350" s="150"/>
      <c r="AO350" s="150"/>
      <c r="AP350" s="150"/>
      <c r="AQ350" s="150"/>
      <c r="AR350" s="150"/>
      <c r="AS350" s="150"/>
      <c r="AT350" s="150"/>
      <c r="AU350" s="150"/>
      <c r="AV350" s="150"/>
      <c r="BA350" s="150"/>
      <c r="BB350" s="151"/>
      <c r="BC350" s="151"/>
      <c r="BD350" s="152"/>
    </row>
    <row r="351" spans="5:56" ht="15.75" customHeight="1" x14ac:dyDescent="0.2">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c r="AA351" s="150"/>
      <c r="AB351" s="150"/>
      <c r="AC351" s="150"/>
      <c r="AD351" s="150"/>
      <c r="AE351" s="150"/>
      <c r="AF351" s="150"/>
      <c r="AG351" s="150"/>
      <c r="AH351" s="150"/>
      <c r="AI351" s="150"/>
      <c r="AJ351" s="150"/>
      <c r="AK351" s="150"/>
      <c r="AL351" s="150"/>
      <c r="AM351" s="150"/>
      <c r="AN351" s="150"/>
      <c r="AO351" s="150"/>
      <c r="AP351" s="150"/>
      <c r="AQ351" s="150"/>
      <c r="AR351" s="150"/>
      <c r="AS351" s="150"/>
      <c r="AT351" s="150"/>
      <c r="AU351" s="150"/>
      <c r="AV351" s="150"/>
      <c r="BA351" s="150"/>
      <c r="BB351" s="151"/>
      <c r="BC351" s="151"/>
      <c r="BD351" s="152"/>
    </row>
    <row r="352" spans="5:56" ht="15.75" customHeight="1" x14ac:dyDescent="0.2">
      <c r="E352" s="150"/>
      <c r="F352" s="150"/>
      <c r="G352" s="150"/>
      <c r="H352" s="150"/>
      <c r="I352" s="150"/>
      <c r="J352" s="150"/>
      <c r="K352" s="150"/>
      <c r="L352" s="150"/>
      <c r="M352" s="150"/>
      <c r="N352" s="150"/>
      <c r="O352" s="150"/>
      <c r="P352" s="150"/>
      <c r="Q352" s="150"/>
      <c r="R352" s="150"/>
      <c r="S352" s="150"/>
      <c r="T352" s="150"/>
      <c r="U352" s="150"/>
      <c r="V352" s="150"/>
      <c r="W352" s="150"/>
      <c r="X352" s="150"/>
      <c r="Y352" s="150"/>
      <c r="Z352" s="150"/>
      <c r="AA352" s="150"/>
      <c r="AB352" s="150"/>
      <c r="AC352" s="150"/>
      <c r="AD352" s="150"/>
      <c r="AE352" s="150"/>
      <c r="AF352" s="150"/>
      <c r="AG352" s="150"/>
      <c r="AH352" s="150"/>
      <c r="AI352" s="150"/>
      <c r="AJ352" s="150"/>
      <c r="AK352" s="150"/>
      <c r="AL352" s="150"/>
      <c r="AM352" s="150"/>
      <c r="AN352" s="150"/>
      <c r="AO352" s="150"/>
      <c r="AP352" s="150"/>
      <c r="AQ352" s="150"/>
      <c r="AR352" s="150"/>
      <c r="AS352" s="150"/>
      <c r="AT352" s="150"/>
      <c r="AU352" s="150"/>
      <c r="AV352" s="150"/>
      <c r="BA352" s="150"/>
      <c r="BB352" s="151"/>
      <c r="BC352" s="151"/>
      <c r="BD352" s="152"/>
    </row>
    <row r="353" spans="5:56" ht="15.75" customHeight="1" x14ac:dyDescent="0.2">
      <c r="E353" s="150"/>
      <c r="F353" s="150"/>
      <c r="G353" s="150"/>
      <c r="H353" s="150"/>
      <c r="I353" s="150"/>
      <c r="J353" s="150"/>
      <c r="K353" s="150"/>
      <c r="L353" s="150"/>
      <c r="M353" s="150"/>
      <c r="N353" s="150"/>
      <c r="O353" s="150"/>
      <c r="P353" s="150"/>
      <c r="Q353" s="150"/>
      <c r="R353" s="150"/>
      <c r="S353" s="150"/>
      <c r="T353" s="150"/>
      <c r="U353" s="150"/>
      <c r="V353" s="150"/>
      <c r="W353" s="150"/>
      <c r="X353" s="150"/>
      <c r="Y353" s="150"/>
      <c r="Z353" s="150"/>
      <c r="AA353" s="150"/>
      <c r="AB353" s="150"/>
      <c r="AC353" s="150"/>
      <c r="AD353" s="150"/>
      <c r="AE353" s="150"/>
      <c r="AF353" s="150"/>
      <c r="AG353" s="150"/>
      <c r="AH353" s="150"/>
      <c r="AI353" s="150"/>
      <c r="AJ353" s="150"/>
      <c r="AK353" s="150"/>
      <c r="AL353" s="150"/>
      <c r="AM353" s="150"/>
      <c r="AN353" s="150"/>
      <c r="AO353" s="150"/>
      <c r="AP353" s="150"/>
      <c r="AQ353" s="150"/>
      <c r="AR353" s="150"/>
      <c r="AS353" s="150"/>
      <c r="AT353" s="150"/>
      <c r="AU353" s="150"/>
      <c r="AV353" s="150"/>
      <c r="BA353" s="150"/>
      <c r="BB353" s="151"/>
      <c r="BC353" s="151"/>
      <c r="BD353" s="152"/>
    </row>
    <row r="354" spans="5:56" ht="15.75" customHeight="1" x14ac:dyDescent="0.2">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c r="AA354" s="150"/>
      <c r="AB354" s="150"/>
      <c r="AC354" s="150"/>
      <c r="AD354" s="150"/>
      <c r="AE354" s="150"/>
      <c r="AF354" s="150"/>
      <c r="AG354" s="150"/>
      <c r="AH354" s="150"/>
      <c r="AI354" s="150"/>
      <c r="AJ354" s="150"/>
      <c r="AK354" s="150"/>
      <c r="AL354" s="150"/>
      <c r="AM354" s="150"/>
      <c r="AN354" s="150"/>
      <c r="AO354" s="150"/>
      <c r="AP354" s="150"/>
      <c r="AQ354" s="150"/>
      <c r="AR354" s="150"/>
      <c r="AS354" s="150"/>
      <c r="AT354" s="150"/>
      <c r="AU354" s="150"/>
      <c r="AV354" s="150"/>
      <c r="BA354" s="150"/>
      <c r="BB354" s="151"/>
      <c r="BC354" s="151"/>
      <c r="BD354" s="152"/>
    </row>
    <row r="355" spans="5:56" ht="15.75" customHeight="1" x14ac:dyDescent="0.2">
      <c r="E355" s="150"/>
      <c r="F355" s="150"/>
      <c r="G355" s="150"/>
      <c r="H355" s="150"/>
      <c r="I355" s="150"/>
      <c r="J355" s="150"/>
      <c r="K355" s="150"/>
      <c r="L355" s="150"/>
      <c r="M355" s="150"/>
      <c r="N355" s="150"/>
      <c r="O355" s="150"/>
      <c r="P355" s="150"/>
      <c r="Q355" s="150"/>
      <c r="R355" s="150"/>
      <c r="S355" s="150"/>
      <c r="T355" s="150"/>
      <c r="U355" s="150"/>
      <c r="V355" s="150"/>
      <c r="W355" s="150"/>
      <c r="X355" s="150"/>
      <c r="Y355" s="150"/>
      <c r="Z355" s="150"/>
      <c r="AA355" s="150"/>
      <c r="AB355" s="150"/>
      <c r="AC355" s="150"/>
      <c r="AD355" s="150"/>
      <c r="AE355" s="150"/>
      <c r="AF355" s="150"/>
      <c r="AG355" s="150"/>
      <c r="AH355" s="150"/>
      <c r="AI355" s="150"/>
      <c r="AJ355" s="150"/>
      <c r="AK355" s="150"/>
      <c r="AL355" s="150"/>
      <c r="AM355" s="150"/>
      <c r="AN355" s="150"/>
      <c r="AO355" s="150"/>
      <c r="AP355" s="150"/>
      <c r="AQ355" s="150"/>
      <c r="AR355" s="150"/>
      <c r="AS355" s="150"/>
      <c r="AT355" s="150"/>
      <c r="AU355" s="150"/>
      <c r="AV355" s="150"/>
      <c r="BA355" s="150"/>
      <c r="BB355" s="151"/>
      <c r="BC355" s="151"/>
      <c r="BD355" s="152"/>
    </row>
    <row r="356" spans="5:56" ht="15.75" customHeight="1" x14ac:dyDescent="0.2">
      <c r="E356" s="150"/>
      <c r="F356" s="150"/>
      <c r="G356" s="150"/>
      <c r="H356" s="150"/>
      <c r="I356" s="150"/>
      <c r="J356" s="150"/>
      <c r="K356" s="150"/>
      <c r="L356" s="150"/>
      <c r="M356" s="150"/>
      <c r="N356" s="150"/>
      <c r="O356" s="150"/>
      <c r="P356" s="150"/>
      <c r="Q356" s="150"/>
      <c r="R356" s="150"/>
      <c r="S356" s="150"/>
      <c r="T356" s="150"/>
      <c r="U356" s="150"/>
      <c r="V356" s="150"/>
      <c r="W356" s="150"/>
      <c r="X356" s="150"/>
      <c r="Y356" s="150"/>
      <c r="Z356" s="150"/>
      <c r="AA356" s="150"/>
      <c r="AB356" s="150"/>
      <c r="AC356" s="150"/>
      <c r="AD356" s="150"/>
      <c r="AE356" s="150"/>
      <c r="AF356" s="150"/>
      <c r="AG356" s="150"/>
      <c r="AH356" s="150"/>
      <c r="AI356" s="150"/>
      <c r="AJ356" s="150"/>
      <c r="AK356" s="150"/>
      <c r="AL356" s="150"/>
      <c r="AM356" s="150"/>
      <c r="AN356" s="150"/>
      <c r="AO356" s="150"/>
      <c r="AP356" s="150"/>
      <c r="AQ356" s="150"/>
      <c r="AR356" s="150"/>
      <c r="AS356" s="150"/>
      <c r="AT356" s="150"/>
      <c r="AU356" s="150"/>
      <c r="AV356" s="150"/>
      <c r="BA356" s="150"/>
      <c r="BB356" s="151"/>
      <c r="BC356" s="151"/>
      <c r="BD356" s="152"/>
    </row>
    <row r="357" spans="5:56" ht="15.75" customHeight="1" x14ac:dyDescent="0.2">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c r="AA357" s="150"/>
      <c r="AB357" s="150"/>
      <c r="AC357" s="150"/>
      <c r="AD357" s="150"/>
      <c r="AE357" s="150"/>
      <c r="AF357" s="150"/>
      <c r="AG357" s="150"/>
      <c r="AH357" s="150"/>
      <c r="AI357" s="150"/>
      <c r="AJ357" s="150"/>
      <c r="AK357" s="150"/>
      <c r="AL357" s="150"/>
      <c r="AM357" s="150"/>
      <c r="AN357" s="150"/>
      <c r="AO357" s="150"/>
      <c r="AP357" s="150"/>
      <c r="AQ357" s="150"/>
      <c r="AR357" s="150"/>
      <c r="AS357" s="150"/>
      <c r="AT357" s="150"/>
      <c r="AU357" s="150"/>
      <c r="AV357" s="150"/>
      <c r="BA357" s="150"/>
      <c r="BB357" s="151"/>
      <c r="BC357" s="151"/>
      <c r="BD357" s="152"/>
    </row>
    <row r="358" spans="5:56" ht="15.75" customHeight="1" x14ac:dyDescent="0.2">
      <c r="E358" s="150"/>
      <c r="F358" s="150"/>
      <c r="G358" s="150"/>
      <c r="H358" s="150"/>
      <c r="I358" s="150"/>
      <c r="J358" s="150"/>
      <c r="K358" s="150"/>
      <c r="L358" s="150"/>
      <c r="M358" s="150"/>
      <c r="N358" s="150"/>
      <c r="O358" s="150"/>
      <c r="P358" s="150"/>
      <c r="Q358" s="150"/>
      <c r="R358" s="150"/>
      <c r="S358" s="150"/>
      <c r="T358" s="150"/>
      <c r="U358" s="150"/>
      <c r="V358" s="150"/>
      <c r="W358" s="150"/>
      <c r="X358" s="150"/>
      <c r="Y358" s="150"/>
      <c r="Z358" s="150"/>
      <c r="AA358" s="150"/>
      <c r="AB358" s="150"/>
      <c r="AC358" s="150"/>
      <c r="AD358" s="150"/>
      <c r="AE358" s="150"/>
      <c r="AF358" s="150"/>
      <c r="AG358" s="150"/>
      <c r="AH358" s="150"/>
      <c r="AI358" s="150"/>
      <c r="AJ358" s="150"/>
      <c r="AK358" s="150"/>
      <c r="AL358" s="150"/>
      <c r="AM358" s="150"/>
      <c r="AN358" s="150"/>
      <c r="AO358" s="150"/>
      <c r="AP358" s="150"/>
      <c r="AQ358" s="150"/>
      <c r="AR358" s="150"/>
      <c r="AS358" s="150"/>
      <c r="AT358" s="150"/>
      <c r="AU358" s="150"/>
      <c r="AV358" s="150"/>
      <c r="BA358" s="150"/>
      <c r="BB358" s="151"/>
      <c r="BC358" s="151"/>
      <c r="BD358" s="152"/>
    </row>
    <row r="359" spans="5:56" ht="15.75" customHeight="1" x14ac:dyDescent="0.2">
      <c r="E359" s="150"/>
      <c r="F359" s="150"/>
      <c r="G359" s="150"/>
      <c r="H359" s="150"/>
      <c r="I359" s="150"/>
      <c r="J359" s="150"/>
      <c r="K359" s="150"/>
      <c r="L359" s="150"/>
      <c r="M359" s="150"/>
      <c r="N359" s="150"/>
      <c r="O359" s="150"/>
      <c r="P359" s="150"/>
      <c r="Q359" s="150"/>
      <c r="R359" s="150"/>
      <c r="S359" s="150"/>
      <c r="T359" s="150"/>
      <c r="U359" s="150"/>
      <c r="V359" s="150"/>
      <c r="W359" s="150"/>
      <c r="X359" s="150"/>
      <c r="Y359" s="150"/>
      <c r="Z359" s="150"/>
      <c r="AA359" s="150"/>
      <c r="AB359" s="150"/>
      <c r="AC359" s="150"/>
      <c r="AD359" s="150"/>
      <c r="AE359" s="150"/>
      <c r="AF359" s="150"/>
      <c r="AG359" s="150"/>
      <c r="AH359" s="150"/>
      <c r="AI359" s="150"/>
      <c r="AJ359" s="150"/>
      <c r="AK359" s="150"/>
      <c r="AL359" s="150"/>
      <c r="AM359" s="150"/>
      <c r="AN359" s="150"/>
      <c r="AO359" s="150"/>
      <c r="AP359" s="150"/>
      <c r="AQ359" s="150"/>
      <c r="AR359" s="150"/>
      <c r="AS359" s="150"/>
      <c r="AT359" s="150"/>
      <c r="AU359" s="150"/>
      <c r="AV359" s="150"/>
      <c r="BA359" s="150"/>
      <c r="BB359" s="151"/>
      <c r="BC359" s="151"/>
      <c r="BD359" s="152"/>
    </row>
    <row r="360" spans="5:56" ht="15.75" customHeight="1" x14ac:dyDescent="0.2">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c r="AA360" s="150"/>
      <c r="AB360" s="150"/>
      <c r="AC360" s="150"/>
      <c r="AD360" s="150"/>
      <c r="AE360" s="150"/>
      <c r="AF360" s="150"/>
      <c r="AG360" s="150"/>
      <c r="AH360" s="150"/>
      <c r="AI360" s="150"/>
      <c r="AJ360" s="150"/>
      <c r="AK360" s="150"/>
      <c r="AL360" s="150"/>
      <c r="AM360" s="150"/>
      <c r="AN360" s="150"/>
      <c r="AO360" s="150"/>
      <c r="AP360" s="150"/>
      <c r="AQ360" s="150"/>
      <c r="AR360" s="150"/>
      <c r="AS360" s="150"/>
      <c r="AT360" s="150"/>
      <c r="AU360" s="150"/>
      <c r="AV360" s="150"/>
      <c r="BA360" s="150"/>
      <c r="BB360" s="151"/>
      <c r="BC360" s="151"/>
      <c r="BD360" s="152"/>
    </row>
    <row r="361" spans="5:56" ht="15.75" customHeight="1" x14ac:dyDescent="0.2">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c r="AA361" s="150"/>
      <c r="AB361" s="150"/>
      <c r="AC361" s="150"/>
      <c r="AD361" s="150"/>
      <c r="AE361" s="150"/>
      <c r="AF361" s="150"/>
      <c r="AG361" s="150"/>
      <c r="AH361" s="150"/>
      <c r="AI361" s="150"/>
      <c r="AJ361" s="150"/>
      <c r="AK361" s="150"/>
      <c r="AL361" s="150"/>
      <c r="AM361" s="150"/>
      <c r="AN361" s="150"/>
      <c r="AO361" s="150"/>
      <c r="AP361" s="150"/>
      <c r="AQ361" s="150"/>
      <c r="AR361" s="150"/>
      <c r="AS361" s="150"/>
      <c r="AT361" s="150"/>
      <c r="AU361" s="150"/>
      <c r="AV361" s="150"/>
      <c r="BA361" s="150"/>
      <c r="BB361" s="151"/>
      <c r="BC361" s="151"/>
      <c r="BD361" s="152"/>
    </row>
    <row r="362" spans="5:56" ht="15.75" customHeight="1" x14ac:dyDescent="0.2">
      <c r="E362" s="150"/>
      <c r="F362" s="150"/>
      <c r="G362" s="150"/>
      <c r="H362" s="150"/>
      <c r="I362" s="150"/>
      <c r="J362" s="150"/>
      <c r="K362" s="150"/>
      <c r="L362" s="150"/>
      <c r="M362" s="150"/>
      <c r="N362" s="150"/>
      <c r="O362" s="150"/>
      <c r="P362" s="150"/>
      <c r="Q362" s="150"/>
      <c r="R362" s="150"/>
      <c r="S362" s="150"/>
      <c r="T362" s="150"/>
      <c r="U362" s="150"/>
      <c r="V362" s="150"/>
      <c r="W362" s="150"/>
      <c r="X362" s="150"/>
      <c r="Y362" s="150"/>
      <c r="Z362" s="150"/>
      <c r="AA362" s="150"/>
      <c r="AB362" s="150"/>
      <c r="AC362" s="150"/>
      <c r="AD362" s="150"/>
      <c r="AE362" s="150"/>
      <c r="AF362" s="150"/>
      <c r="AG362" s="150"/>
      <c r="AH362" s="150"/>
      <c r="AI362" s="150"/>
      <c r="AJ362" s="150"/>
      <c r="AK362" s="150"/>
      <c r="AL362" s="150"/>
      <c r="AM362" s="150"/>
      <c r="AN362" s="150"/>
      <c r="AO362" s="150"/>
      <c r="AP362" s="150"/>
      <c r="AQ362" s="150"/>
      <c r="AR362" s="150"/>
      <c r="AS362" s="150"/>
      <c r="AT362" s="150"/>
      <c r="AU362" s="150"/>
      <c r="AV362" s="150"/>
      <c r="BA362" s="150"/>
      <c r="BB362" s="151"/>
      <c r="BC362" s="151"/>
      <c r="BD362" s="152"/>
    </row>
    <row r="363" spans="5:56" ht="15.75" customHeight="1" x14ac:dyDescent="0.2">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c r="AA363" s="150"/>
      <c r="AB363" s="150"/>
      <c r="AC363" s="150"/>
      <c r="AD363" s="150"/>
      <c r="AE363" s="150"/>
      <c r="AF363" s="150"/>
      <c r="AG363" s="150"/>
      <c r="AH363" s="150"/>
      <c r="AI363" s="150"/>
      <c r="AJ363" s="150"/>
      <c r="AK363" s="150"/>
      <c r="AL363" s="150"/>
      <c r="AM363" s="150"/>
      <c r="AN363" s="150"/>
      <c r="AO363" s="150"/>
      <c r="AP363" s="150"/>
      <c r="AQ363" s="150"/>
      <c r="AR363" s="150"/>
      <c r="AS363" s="150"/>
      <c r="AT363" s="150"/>
      <c r="AU363" s="150"/>
      <c r="AV363" s="150"/>
      <c r="BA363" s="150"/>
      <c r="BB363" s="151"/>
      <c r="BC363" s="151"/>
      <c r="BD363" s="152"/>
    </row>
    <row r="364" spans="5:56" ht="15.75" customHeight="1" x14ac:dyDescent="0.2">
      <c r="E364" s="150"/>
      <c r="F364" s="150"/>
      <c r="G364" s="150"/>
      <c r="H364" s="150"/>
      <c r="I364" s="150"/>
      <c r="J364" s="150"/>
      <c r="K364" s="150"/>
      <c r="L364" s="150"/>
      <c r="M364" s="150"/>
      <c r="N364" s="150"/>
      <c r="O364" s="150"/>
      <c r="P364" s="150"/>
      <c r="Q364" s="150"/>
      <c r="R364" s="150"/>
      <c r="S364" s="150"/>
      <c r="T364" s="150"/>
      <c r="U364" s="150"/>
      <c r="V364" s="150"/>
      <c r="W364" s="150"/>
      <c r="X364" s="150"/>
      <c r="Y364" s="150"/>
      <c r="Z364" s="150"/>
      <c r="AA364" s="150"/>
      <c r="AB364" s="150"/>
      <c r="AC364" s="150"/>
      <c r="AD364" s="150"/>
      <c r="AE364" s="150"/>
      <c r="AF364" s="150"/>
      <c r="AG364" s="150"/>
      <c r="AH364" s="150"/>
      <c r="AI364" s="150"/>
      <c r="AJ364" s="150"/>
      <c r="AK364" s="150"/>
      <c r="AL364" s="150"/>
      <c r="AM364" s="150"/>
      <c r="AN364" s="150"/>
      <c r="AO364" s="150"/>
      <c r="AP364" s="150"/>
      <c r="AQ364" s="150"/>
      <c r="AR364" s="150"/>
      <c r="AS364" s="150"/>
      <c r="AT364" s="150"/>
      <c r="AU364" s="150"/>
      <c r="AV364" s="150"/>
      <c r="BA364" s="150"/>
      <c r="BB364" s="151"/>
      <c r="BC364" s="151"/>
      <c r="BD364" s="152"/>
    </row>
    <row r="365" spans="5:56" ht="15.75" customHeight="1" x14ac:dyDescent="0.2">
      <c r="E365" s="150"/>
      <c r="F365" s="150"/>
      <c r="G365" s="150"/>
      <c r="H365" s="150"/>
      <c r="I365" s="150"/>
      <c r="J365" s="150"/>
      <c r="K365" s="150"/>
      <c r="L365" s="150"/>
      <c r="M365" s="150"/>
      <c r="N365" s="150"/>
      <c r="O365" s="150"/>
      <c r="P365" s="150"/>
      <c r="Q365" s="150"/>
      <c r="R365" s="150"/>
      <c r="S365" s="150"/>
      <c r="T365" s="150"/>
      <c r="U365" s="150"/>
      <c r="V365" s="150"/>
      <c r="W365" s="150"/>
      <c r="X365" s="150"/>
      <c r="Y365" s="150"/>
      <c r="Z365" s="150"/>
      <c r="AA365" s="150"/>
      <c r="AB365" s="150"/>
      <c r="AC365" s="150"/>
      <c r="AD365" s="150"/>
      <c r="AE365" s="150"/>
      <c r="AF365" s="150"/>
      <c r="AG365" s="150"/>
      <c r="AH365" s="150"/>
      <c r="AI365" s="150"/>
      <c r="AJ365" s="150"/>
      <c r="AK365" s="150"/>
      <c r="AL365" s="150"/>
      <c r="AM365" s="150"/>
      <c r="AN365" s="150"/>
      <c r="AO365" s="150"/>
      <c r="AP365" s="150"/>
      <c r="AQ365" s="150"/>
      <c r="AR365" s="150"/>
      <c r="AS365" s="150"/>
      <c r="AT365" s="150"/>
      <c r="AU365" s="150"/>
      <c r="AV365" s="150"/>
      <c r="BA365" s="150"/>
      <c r="BB365" s="151"/>
      <c r="BC365" s="151"/>
      <c r="BD365" s="152"/>
    </row>
    <row r="366" spans="5:56" ht="15.75" customHeight="1" x14ac:dyDescent="0.2">
      <c r="E366" s="150"/>
      <c r="F366" s="150"/>
      <c r="G366" s="150"/>
      <c r="H366" s="150"/>
      <c r="I366" s="150"/>
      <c r="J366" s="150"/>
      <c r="K366" s="150"/>
      <c r="L366" s="150"/>
      <c r="M366" s="150"/>
      <c r="N366" s="150"/>
      <c r="O366" s="150"/>
      <c r="P366" s="150"/>
      <c r="Q366" s="150"/>
      <c r="R366" s="150"/>
      <c r="S366" s="150"/>
      <c r="T366" s="150"/>
      <c r="U366" s="150"/>
      <c r="V366" s="150"/>
      <c r="W366" s="150"/>
      <c r="X366" s="150"/>
      <c r="Y366" s="150"/>
      <c r="Z366" s="150"/>
      <c r="AA366" s="150"/>
      <c r="AB366" s="150"/>
      <c r="AC366" s="150"/>
      <c r="AD366" s="150"/>
      <c r="AE366" s="150"/>
      <c r="AF366" s="150"/>
      <c r="AG366" s="150"/>
      <c r="AH366" s="150"/>
      <c r="AI366" s="150"/>
      <c r="AJ366" s="150"/>
      <c r="AK366" s="150"/>
      <c r="AL366" s="150"/>
      <c r="AM366" s="150"/>
      <c r="AN366" s="150"/>
      <c r="AO366" s="150"/>
      <c r="AP366" s="150"/>
      <c r="AQ366" s="150"/>
      <c r="AR366" s="150"/>
      <c r="AS366" s="150"/>
      <c r="AT366" s="150"/>
      <c r="AU366" s="150"/>
      <c r="AV366" s="150"/>
      <c r="BA366" s="150"/>
      <c r="BB366" s="151"/>
      <c r="BC366" s="151"/>
      <c r="BD366" s="152"/>
    </row>
    <row r="367" spans="5:56" ht="15.75" customHeight="1" x14ac:dyDescent="0.2">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c r="AA367" s="150"/>
      <c r="AB367" s="150"/>
      <c r="AC367" s="150"/>
      <c r="AD367" s="150"/>
      <c r="AE367" s="150"/>
      <c r="AF367" s="150"/>
      <c r="AG367" s="150"/>
      <c r="AH367" s="150"/>
      <c r="AI367" s="150"/>
      <c r="AJ367" s="150"/>
      <c r="AK367" s="150"/>
      <c r="AL367" s="150"/>
      <c r="AM367" s="150"/>
      <c r="AN367" s="150"/>
      <c r="AO367" s="150"/>
      <c r="AP367" s="150"/>
      <c r="AQ367" s="150"/>
      <c r="AR367" s="150"/>
      <c r="AS367" s="150"/>
      <c r="AT367" s="150"/>
      <c r="AU367" s="150"/>
      <c r="AV367" s="150"/>
      <c r="BA367" s="150"/>
      <c r="BB367" s="151"/>
      <c r="BC367" s="151"/>
      <c r="BD367" s="152"/>
    </row>
    <row r="368" spans="5:56" ht="15.75" customHeight="1" x14ac:dyDescent="0.2">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c r="AA368" s="150"/>
      <c r="AB368" s="150"/>
      <c r="AC368" s="150"/>
      <c r="AD368" s="150"/>
      <c r="AE368" s="150"/>
      <c r="AF368" s="150"/>
      <c r="AG368" s="150"/>
      <c r="AH368" s="150"/>
      <c r="AI368" s="150"/>
      <c r="AJ368" s="150"/>
      <c r="AK368" s="150"/>
      <c r="AL368" s="150"/>
      <c r="AM368" s="150"/>
      <c r="AN368" s="150"/>
      <c r="AO368" s="150"/>
      <c r="AP368" s="150"/>
      <c r="AQ368" s="150"/>
      <c r="AR368" s="150"/>
      <c r="AS368" s="150"/>
      <c r="AT368" s="150"/>
      <c r="AU368" s="150"/>
      <c r="AV368" s="150"/>
      <c r="BA368" s="150"/>
      <c r="BB368" s="151"/>
      <c r="BC368" s="151"/>
      <c r="BD368" s="152"/>
    </row>
    <row r="369" spans="5:56" ht="15.75" customHeight="1" x14ac:dyDescent="0.2">
      <c r="E369" s="150"/>
      <c r="F369" s="150"/>
      <c r="G369" s="150"/>
      <c r="H369" s="150"/>
      <c r="I369" s="150"/>
      <c r="J369" s="150"/>
      <c r="K369" s="150"/>
      <c r="L369" s="150"/>
      <c r="M369" s="150"/>
      <c r="N369" s="150"/>
      <c r="O369" s="150"/>
      <c r="P369" s="150"/>
      <c r="Q369" s="150"/>
      <c r="R369" s="150"/>
      <c r="S369" s="150"/>
      <c r="T369" s="150"/>
      <c r="U369" s="150"/>
      <c r="V369" s="150"/>
      <c r="W369" s="150"/>
      <c r="X369" s="150"/>
      <c r="Y369" s="150"/>
      <c r="Z369" s="150"/>
      <c r="AA369" s="150"/>
      <c r="AB369" s="150"/>
      <c r="AC369" s="150"/>
      <c r="AD369" s="150"/>
      <c r="AE369" s="150"/>
      <c r="AF369" s="150"/>
      <c r="AG369" s="150"/>
      <c r="AH369" s="150"/>
      <c r="AI369" s="150"/>
      <c r="AJ369" s="150"/>
      <c r="AK369" s="150"/>
      <c r="AL369" s="150"/>
      <c r="AM369" s="150"/>
      <c r="AN369" s="150"/>
      <c r="AO369" s="150"/>
      <c r="AP369" s="150"/>
      <c r="AQ369" s="150"/>
      <c r="AR369" s="150"/>
      <c r="AS369" s="150"/>
      <c r="AT369" s="150"/>
      <c r="AU369" s="150"/>
      <c r="AV369" s="150"/>
      <c r="BA369" s="150"/>
      <c r="BB369" s="151"/>
      <c r="BC369" s="151"/>
      <c r="BD369" s="152"/>
    </row>
    <row r="370" spans="5:56" ht="15.75" customHeight="1" x14ac:dyDescent="0.2">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c r="AA370" s="150"/>
      <c r="AB370" s="150"/>
      <c r="AC370" s="150"/>
      <c r="AD370" s="150"/>
      <c r="AE370" s="150"/>
      <c r="AF370" s="150"/>
      <c r="AG370" s="150"/>
      <c r="AH370" s="150"/>
      <c r="AI370" s="150"/>
      <c r="AJ370" s="150"/>
      <c r="AK370" s="150"/>
      <c r="AL370" s="150"/>
      <c r="AM370" s="150"/>
      <c r="AN370" s="150"/>
      <c r="AO370" s="150"/>
      <c r="AP370" s="150"/>
      <c r="AQ370" s="150"/>
      <c r="AR370" s="150"/>
      <c r="AS370" s="150"/>
      <c r="AT370" s="150"/>
      <c r="AU370" s="150"/>
      <c r="AV370" s="150"/>
      <c r="BA370" s="150"/>
      <c r="BB370" s="151"/>
      <c r="BC370" s="151"/>
      <c r="BD370" s="152"/>
    </row>
    <row r="371" spans="5:56" ht="15.75" customHeight="1" x14ac:dyDescent="0.2">
      <c r="E371" s="150"/>
      <c r="F371" s="150"/>
      <c r="G371" s="150"/>
      <c r="H371" s="150"/>
      <c r="I371" s="150"/>
      <c r="J371" s="150"/>
      <c r="K371" s="150"/>
      <c r="L371" s="150"/>
      <c r="M371" s="150"/>
      <c r="N371" s="150"/>
      <c r="O371" s="150"/>
      <c r="P371" s="150"/>
      <c r="Q371" s="150"/>
      <c r="R371" s="150"/>
      <c r="S371" s="150"/>
      <c r="T371" s="150"/>
      <c r="U371" s="150"/>
      <c r="V371" s="150"/>
      <c r="W371" s="150"/>
      <c r="X371" s="150"/>
      <c r="Y371" s="150"/>
      <c r="Z371" s="150"/>
      <c r="AA371" s="150"/>
      <c r="AB371" s="150"/>
      <c r="AC371" s="150"/>
      <c r="AD371" s="150"/>
      <c r="AE371" s="150"/>
      <c r="AF371" s="150"/>
      <c r="AG371" s="150"/>
      <c r="AH371" s="150"/>
      <c r="AI371" s="150"/>
      <c r="AJ371" s="150"/>
      <c r="AK371" s="150"/>
      <c r="AL371" s="150"/>
      <c r="AM371" s="150"/>
      <c r="AN371" s="150"/>
      <c r="AO371" s="150"/>
      <c r="AP371" s="150"/>
      <c r="AQ371" s="150"/>
      <c r="AR371" s="150"/>
      <c r="AS371" s="150"/>
      <c r="AT371" s="150"/>
      <c r="AU371" s="150"/>
      <c r="AV371" s="150"/>
      <c r="BA371" s="150"/>
      <c r="BB371" s="151"/>
      <c r="BC371" s="151"/>
      <c r="BD371" s="152"/>
    </row>
    <row r="372" spans="5:56" ht="15.75" customHeight="1" x14ac:dyDescent="0.2">
      <c r="E372" s="150"/>
      <c r="F372" s="150"/>
      <c r="G372" s="150"/>
      <c r="H372" s="150"/>
      <c r="I372" s="150"/>
      <c r="J372" s="150"/>
      <c r="K372" s="150"/>
      <c r="L372" s="150"/>
      <c r="M372" s="150"/>
      <c r="N372" s="150"/>
      <c r="O372" s="150"/>
      <c r="P372" s="150"/>
      <c r="Q372" s="150"/>
      <c r="R372" s="150"/>
      <c r="S372" s="150"/>
      <c r="T372" s="150"/>
      <c r="U372" s="150"/>
      <c r="V372" s="150"/>
      <c r="W372" s="150"/>
      <c r="X372" s="150"/>
      <c r="Y372" s="150"/>
      <c r="Z372" s="150"/>
      <c r="AA372" s="150"/>
      <c r="AB372" s="150"/>
      <c r="AC372" s="150"/>
      <c r="AD372" s="150"/>
      <c r="AE372" s="150"/>
      <c r="AF372" s="150"/>
      <c r="AG372" s="150"/>
      <c r="AH372" s="150"/>
      <c r="AI372" s="150"/>
      <c r="AJ372" s="150"/>
      <c r="AK372" s="150"/>
      <c r="AL372" s="150"/>
      <c r="AM372" s="150"/>
      <c r="AN372" s="150"/>
      <c r="AO372" s="150"/>
      <c r="AP372" s="150"/>
      <c r="AQ372" s="150"/>
      <c r="AR372" s="150"/>
      <c r="AS372" s="150"/>
      <c r="AT372" s="150"/>
      <c r="AU372" s="150"/>
      <c r="AV372" s="150"/>
      <c r="BA372" s="150"/>
      <c r="BB372" s="151"/>
      <c r="BC372" s="151"/>
      <c r="BD372" s="152"/>
    </row>
    <row r="373" spans="5:56" ht="15.75" customHeight="1" x14ac:dyDescent="0.2">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c r="AA373" s="150"/>
      <c r="AB373" s="150"/>
      <c r="AC373" s="150"/>
      <c r="AD373" s="150"/>
      <c r="AE373" s="150"/>
      <c r="AF373" s="150"/>
      <c r="AG373" s="150"/>
      <c r="AH373" s="150"/>
      <c r="AI373" s="150"/>
      <c r="AJ373" s="150"/>
      <c r="AK373" s="150"/>
      <c r="AL373" s="150"/>
      <c r="AM373" s="150"/>
      <c r="AN373" s="150"/>
      <c r="AO373" s="150"/>
      <c r="AP373" s="150"/>
      <c r="AQ373" s="150"/>
      <c r="AR373" s="150"/>
      <c r="AS373" s="150"/>
      <c r="AT373" s="150"/>
      <c r="AU373" s="150"/>
      <c r="AV373" s="150"/>
      <c r="BA373" s="150"/>
      <c r="BB373" s="151"/>
      <c r="BC373" s="151"/>
      <c r="BD373" s="152"/>
    </row>
    <row r="374" spans="5:56" ht="15.75" customHeight="1" x14ac:dyDescent="0.2">
      <c r="E374" s="150"/>
      <c r="F374" s="150"/>
      <c r="G374" s="150"/>
      <c r="H374" s="150"/>
      <c r="I374" s="150"/>
      <c r="J374" s="150"/>
      <c r="K374" s="150"/>
      <c r="L374" s="150"/>
      <c r="M374" s="150"/>
      <c r="N374" s="150"/>
      <c r="O374" s="150"/>
      <c r="P374" s="150"/>
      <c r="Q374" s="150"/>
      <c r="R374" s="150"/>
      <c r="S374" s="150"/>
      <c r="T374" s="150"/>
      <c r="U374" s="150"/>
      <c r="V374" s="150"/>
      <c r="W374" s="150"/>
      <c r="X374" s="150"/>
      <c r="Y374" s="150"/>
      <c r="Z374" s="150"/>
      <c r="AA374" s="150"/>
      <c r="AB374" s="150"/>
      <c r="AC374" s="150"/>
      <c r="AD374" s="150"/>
      <c r="AE374" s="150"/>
      <c r="AF374" s="150"/>
      <c r="AG374" s="150"/>
      <c r="AH374" s="150"/>
      <c r="AI374" s="150"/>
      <c r="AJ374" s="150"/>
      <c r="AK374" s="150"/>
      <c r="AL374" s="150"/>
      <c r="AM374" s="150"/>
      <c r="AN374" s="150"/>
      <c r="AO374" s="150"/>
      <c r="AP374" s="150"/>
      <c r="AQ374" s="150"/>
      <c r="AR374" s="150"/>
      <c r="AS374" s="150"/>
      <c r="AT374" s="150"/>
      <c r="AU374" s="150"/>
      <c r="AV374" s="150"/>
      <c r="BA374" s="150"/>
      <c r="BB374" s="151"/>
      <c r="BC374" s="151"/>
      <c r="BD374" s="152"/>
    </row>
    <row r="375" spans="5:56" ht="15.75" customHeight="1" x14ac:dyDescent="0.2">
      <c r="E375" s="150"/>
      <c r="F375" s="150"/>
      <c r="G375" s="150"/>
      <c r="H375" s="150"/>
      <c r="I375" s="150"/>
      <c r="J375" s="150"/>
      <c r="K375" s="150"/>
      <c r="L375" s="150"/>
      <c r="M375" s="150"/>
      <c r="N375" s="150"/>
      <c r="O375" s="150"/>
      <c r="P375" s="150"/>
      <c r="Q375" s="150"/>
      <c r="R375" s="150"/>
      <c r="S375" s="150"/>
      <c r="T375" s="150"/>
      <c r="U375" s="150"/>
      <c r="V375" s="150"/>
      <c r="W375" s="150"/>
      <c r="X375" s="150"/>
      <c r="Y375" s="150"/>
      <c r="Z375" s="150"/>
      <c r="AA375" s="150"/>
      <c r="AB375" s="150"/>
      <c r="AC375" s="150"/>
      <c r="AD375" s="150"/>
      <c r="AE375" s="150"/>
      <c r="AF375" s="150"/>
      <c r="AG375" s="150"/>
      <c r="AH375" s="150"/>
      <c r="AI375" s="150"/>
      <c r="AJ375" s="150"/>
      <c r="AK375" s="150"/>
      <c r="AL375" s="150"/>
      <c r="AM375" s="150"/>
      <c r="AN375" s="150"/>
      <c r="AO375" s="150"/>
      <c r="AP375" s="150"/>
      <c r="AQ375" s="150"/>
      <c r="AR375" s="150"/>
      <c r="AS375" s="150"/>
      <c r="AT375" s="150"/>
      <c r="AU375" s="150"/>
      <c r="AV375" s="150"/>
      <c r="BA375" s="150"/>
      <c r="BB375" s="151"/>
      <c r="BC375" s="151"/>
      <c r="BD375" s="152"/>
    </row>
    <row r="376" spans="5:56" ht="15.75" customHeight="1" x14ac:dyDescent="0.2">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c r="AA376" s="150"/>
      <c r="AB376" s="150"/>
      <c r="AC376" s="150"/>
      <c r="AD376" s="150"/>
      <c r="AE376" s="150"/>
      <c r="AF376" s="150"/>
      <c r="AG376" s="150"/>
      <c r="AH376" s="150"/>
      <c r="AI376" s="150"/>
      <c r="AJ376" s="150"/>
      <c r="AK376" s="150"/>
      <c r="AL376" s="150"/>
      <c r="AM376" s="150"/>
      <c r="AN376" s="150"/>
      <c r="AO376" s="150"/>
      <c r="AP376" s="150"/>
      <c r="AQ376" s="150"/>
      <c r="AR376" s="150"/>
      <c r="AS376" s="150"/>
      <c r="AT376" s="150"/>
      <c r="AU376" s="150"/>
      <c r="AV376" s="150"/>
      <c r="BA376" s="150"/>
      <c r="BB376" s="151"/>
      <c r="BC376" s="151"/>
      <c r="BD376" s="152"/>
    </row>
    <row r="377" spans="5:56" ht="15.75" customHeight="1" x14ac:dyDescent="0.2">
      <c r="E377" s="150"/>
      <c r="F377" s="150"/>
      <c r="G377" s="150"/>
      <c r="H377" s="150"/>
      <c r="I377" s="150"/>
      <c r="J377" s="150"/>
      <c r="K377" s="150"/>
      <c r="L377" s="150"/>
      <c r="M377" s="150"/>
      <c r="N377" s="150"/>
      <c r="O377" s="150"/>
      <c r="P377" s="150"/>
      <c r="Q377" s="150"/>
      <c r="R377" s="150"/>
      <c r="S377" s="150"/>
      <c r="T377" s="150"/>
      <c r="U377" s="150"/>
      <c r="V377" s="150"/>
      <c r="W377" s="150"/>
      <c r="X377" s="150"/>
      <c r="Y377" s="150"/>
      <c r="Z377" s="150"/>
      <c r="AA377" s="150"/>
      <c r="AB377" s="150"/>
      <c r="AC377" s="150"/>
      <c r="AD377" s="150"/>
      <c r="AE377" s="150"/>
      <c r="AF377" s="150"/>
      <c r="AG377" s="150"/>
      <c r="AH377" s="150"/>
      <c r="AI377" s="150"/>
      <c r="AJ377" s="150"/>
      <c r="AK377" s="150"/>
      <c r="AL377" s="150"/>
      <c r="AM377" s="150"/>
      <c r="AN377" s="150"/>
      <c r="AO377" s="150"/>
      <c r="AP377" s="150"/>
      <c r="AQ377" s="150"/>
      <c r="AR377" s="150"/>
      <c r="AS377" s="150"/>
      <c r="AT377" s="150"/>
      <c r="AU377" s="150"/>
      <c r="AV377" s="150"/>
      <c r="BA377" s="150"/>
      <c r="BB377" s="151"/>
      <c r="BC377" s="151"/>
      <c r="BD377" s="152"/>
    </row>
    <row r="378" spans="5:56" ht="15.75" customHeight="1" x14ac:dyDescent="0.2">
      <c r="E378" s="150"/>
      <c r="F378" s="150"/>
      <c r="G378" s="150"/>
      <c r="H378" s="150"/>
      <c r="I378" s="150"/>
      <c r="J378" s="150"/>
      <c r="K378" s="150"/>
      <c r="L378" s="150"/>
      <c r="M378" s="150"/>
      <c r="N378" s="150"/>
      <c r="O378" s="150"/>
      <c r="P378" s="150"/>
      <c r="Q378" s="150"/>
      <c r="R378" s="150"/>
      <c r="S378" s="150"/>
      <c r="T378" s="150"/>
      <c r="U378" s="150"/>
      <c r="V378" s="150"/>
      <c r="W378" s="150"/>
      <c r="X378" s="150"/>
      <c r="Y378" s="150"/>
      <c r="Z378" s="150"/>
      <c r="AA378" s="150"/>
      <c r="AB378" s="150"/>
      <c r="AC378" s="150"/>
      <c r="AD378" s="150"/>
      <c r="AE378" s="150"/>
      <c r="AF378" s="150"/>
      <c r="AG378" s="150"/>
      <c r="AH378" s="150"/>
      <c r="AI378" s="150"/>
      <c r="AJ378" s="150"/>
      <c r="AK378" s="150"/>
      <c r="AL378" s="150"/>
      <c r="AM378" s="150"/>
      <c r="AN378" s="150"/>
      <c r="AO378" s="150"/>
      <c r="AP378" s="150"/>
      <c r="AQ378" s="150"/>
      <c r="AR378" s="150"/>
      <c r="AS378" s="150"/>
      <c r="AT378" s="150"/>
      <c r="AU378" s="150"/>
      <c r="AV378" s="150"/>
      <c r="BA378" s="150"/>
      <c r="BB378" s="151"/>
      <c r="BC378" s="151"/>
      <c r="BD378" s="152"/>
    </row>
    <row r="379" spans="5:56" ht="15.75" customHeight="1" x14ac:dyDescent="0.2">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c r="AA379" s="150"/>
      <c r="AB379" s="150"/>
      <c r="AC379" s="150"/>
      <c r="AD379" s="150"/>
      <c r="AE379" s="150"/>
      <c r="AF379" s="150"/>
      <c r="AG379" s="150"/>
      <c r="AH379" s="150"/>
      <c r="AI379" s="150"/>
      <c r="AJ379" s="150"/>
      <c r="AK379" s="150"/>
      <c r="AL379" s="150"/>
      <c r="AM379" s="150"/>
      <c r="AN379" s="150"/>
      <c r="AO379" s="150"/>
      <c r="AP379" s="150"/>
      <c r="AQ379" s="150"/>
      <c r="AR379" s="150"/>
      <c r="AS379" s="150"/>
      <c r="AT379" s="150"/>
      <c r="AU379" s="150"/>
      <c r="AV379" s="150"/>
      <c r="BA379" s="150"/>
      <c r="BB379" s="151"/>
      <c r="BC379" s="151"/>
      <c r="BD379" s="152"/>
    </row>
    <row r="380" spans="5:56" ht="15.75" customHeight="1" x14ac:dyDescent="0.2">
      <c r="E380" s="150"/>
      <c r="F380" s="150"/>
      <c r="G380" s="150"/>
      <c r="H380" s="150"/>
      <c r="I380" s="150"/>
      <c r="J380" s="150"/>
      <c r="K380" s="150"/>
      <c r="L380" s="150"/>
      <c r="M380" s="150"/>
      <c r="N380" s="150"/>
      <c r="O380" s="150"/>
      <c r="P380" s="150"/>
      <c r="Q380" s="150"/>
      <c r="R380" s="150"/>
      <c r="S380" s="150"/>
      <c r="T380" s="150"/>
      <c r="U380" s="150"/>
      <c r="V380" s="150"/>
      <c r="W380" s="150"/>
      <c r="X380" s="150"/>
      <c r="Y380" s="150"/>
      <c r="Z380" s="150"/>
      <c r="AA380" s="150"/>
      <c r="AB380" s="150"/>
      <c r="AC380" s="150"/>
      <c r="AD380" s="150"/>
      <c r="AE380" s="150"/>
      <c r="AF380" s="150"/>
      <c r="AG380" s="150"/>
      <c r="AH380" s="150"/>
      <c r="AI380" s="150"/>
      <c r="AJ380" s="150"/>
      <c r="AK380" s="150"/>
      <c r="AL380" s="150"/>
      <c r="AM380" s="150"/>
      <c r="AN380" s="150"/>
      <c r="AO380" s="150"/>
      <c r="AP380" s="150"/>
      <c r="AQ380" s="150"/>
      <c r="AR380" s="150"/>
      <c r="AS380" s="150"/>
      <c r="AT380" s="150"/>
      <c r="AU380" s="150"/>
      <c r="AV380" s="150"/>
      <c r="BA380" s="150"/>
      <c r="BB380" s="151"/>
      <c r="BC380" s="151"/>
      <c r="BD380" s="152"/>
    </row>
    <row r="381" spans="5:56" ht="15.75" customHeight="1" x14ac:dyDescent="0.2">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c r="AA381" s="150"/>
      <c r="AB381" s="150"/>
      <c r="AC381" s="150"/>
      <c r="AD381" s="150"/>
      <c r="AE381" s="150"/>
      <c r="AF381" s="150"/>
      <c r="AG381" s="150"/>
      <c r="AH381" s="150"/>
      <c r="AI381" s="150"/>
      <c r="AJ381" s="150"/>
      <c r="AK381" s="150"/>
      <c r="AL381" s="150"/>
      <c r="AM381" s="150"/>
      <c r="AN381" s="150"/>
      <c r="AO381" s="150"/>
      <c r="AP381" s="150"/>
      <c r="AQ381" s="150"/>
      <c r="AR381" s="150"/>
      <c r="AS381" s="150"/>
      <c r="AT381" s="150"/>
      <c r="AU381" s="150"/>
      <c r="AV381" s="150"/>
      <c r="BA381" s="150"/>
      <c r="BB381" s="151"/>
      <c r="BC381" s="151"/>
      <c r="BD381" s="152"/>
    </row>
    <row r="382" spans="5:56" ht="15.75" customHeight="1" x14ac:dyDescent="0.2">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c r="AA382" s="150"/>
      <c r="AB382" s="150"/>
      <c r="AC382" s="150"/>
      <c r="AD382" s="150"/>
      <c r="AE382" s="150"/>
      <c r="AF382" s="150"/>
      <c r="AG382" s="150"/>
      <c r="AH382" s="150"/>
      <c r="AI382" s="150"/>
      <c r="AJ382" s="150"/>
      <c r="AK382" s="150"/>
      <c r="AL382" s="150"/>
      <c r="AM382" s="150"/>
      <c r="AN382" s="150"/>
      <c r="AO382" s="150"/>
      <c r="AP382" s="150"/>
      <c r="AQ382" s="150"/>
      <c r="AR382" s="150"/>
      <c r="AS382" s="150"/>
      <c r="AT382" s="150"/>
      <c r="AU382" s="150"/>
      <c r="AV382" s="150"/>
      <c r="BA382" s="150"/>
      <c r="BB382" s="151"/>
      <c r="BC382" s="151"/>
      <c r="BD382" s="152"/>
    </row>
    <row r="383" spans="5:56" ht="15.75" customHeight="1" x14ac:dyDescent="0.2">
      <c r="E383" s="150"/>
      <c r="F383" s="150"/>
      <c r="G383" s="150"/>
      <c r="H383" s="150"/>
      <c r="I383" s="150"/>
      <c r="J383" s="150"/>
      <c r="K383" s="150"/>
      <c r="L383" s="150"/>
      <c r="M383" s="150"/>
      <c r="N383" s="150"/>
      <c r="O383" s="150"/>
      <c r="P383" s="150"/>
      <c r="Q383" s="150"/>
      <c r="R383" s="150"/>
      <c r="S383" s="150"/>
      <c r="T383" s="150"/>
      <c r="U383" s="150"/>
      <c r="V383" s="150"/>
      <c r="W383" s="150"/>
      <c r="X383" s="150"/>
      <c r="Y383" s="150"/>
      <c r="Z383" s="150"/>
      <c r="AA383" s="150"/>
      <c r="AB383" s="150"/>
      <c r="AC383" s="150"/>
      <c r="AD383" s="150"/>
      <c r="AE383" s="150"/>
      <c r="AF383" s="150"/>
      <c r="AG383" s="150"/>
      <c r="AH383" s="150"/>
      <c r="AI383" s="150"/>
      <c r="AJ383" s="150"/>
      <c r="AK383" s="150"/>
      <c r="AL383" s="150"/>
      <c r="AM383" s="150"/>
      <c r="AN383" s="150"/>
      <c r="AO383" s="150"/>
      <c r="AP383" s="150"/>
      <c r="AQ383" s="150"/>
      <c r="AR383" s="150"/>
      <c r="AS383" s="150"/>
      <c r="AT383" s="150"/>
      <c r="AU383" s="150"/>
      <c r="AV383" s="150"/>
      <c r="BA383" s="150"/>
      <c r="BB383" s="151"/>
      <c r="BC383" s="151"/>
      <c r="BD383" s="152"/>
    </row>
    <row r="384" spans="5:56" ht="15.75" customHeight="1" x14ac:dyDescent="0.2">
      <c r="E384" s="150"/>
      <c r="F384" s="150"/>
      <c r="G384" s="150"/>
      <c r="H384" s="150"/>
      <c r="I384" s="150"/>
      <c r="J384" s="150"/>
      <c r="K384" s="150"/>
      <c r="L384" s="150"/>
      <c r="M384" s="150"/>
      <c r="N384" s="150"/>
      <c r="O384" s="150"/>
      <c r="P384" s="150"/>
      <c r="Q384" s="150"/>
      <c r="R384" s="150"/>
      <c r="S384" s="150"/>
      <c r="T384" s="150"/>
      <c r="U384" s="150"/>
      <c r="V384" s="150"/>
      <c r="W384" s="150"/>
      <c r="X384" s="150"/>
      <c r="Y384" s="150"/>
      <c r="Z384" s="150"/>
      <c r="AA384" s="150"/>
      <c r="AB384" s="150"/>
      <c r="AC384" s="150"/>
      <c r="AD384" s="150"/>
      <c r="AE384" s="150"/>
      <c r="AF384" s="150"/>
      <c r="AG384" s="150"/>
      <c r="AH384" s="150"/>
      <c r="AI384" s="150"/>
      <c r="AJ384" s="150"/>
      <c r="AK384" s="150"/>
      <c r="AL384" s="150"/>
      <c r="AM384" s="150"/>
      <c r="AN384" s="150"/>
      <c r="AO384" s="150"/>
      <c r="AP384" s="150"/>
      <c r="AQ384" s="150"/>
      <c r="AR384" s="150"/>
      <c r="AS384" s="150"/>
      <c r="AT384" s="150"/>
      <c r="AU384" s="150"/>
      <c r="AV384" s="150"/>
      <c r="BA384" s="150"/>
      <c r="BB384" s="151"/>
      <c r="BC384" s="151"/>
      <c r="BD384" s="152"/>
    </row>
    <row r="385" spans="5:56" ht="15.75" customHeight="1" x14ac:dyDescent="0.2">
      <c r="E385" s="150"/>
      <c r="F385" s="150"/>
      <c r="G385" s="150"/>
      <c r="H385" s="150"/>
      <c r="I385" s="150"/>
      <c r="J385" s="150"/>
      <c r="K385" s="150"/>
      <c r="L385" s="150"/>
      <c r="M385" s="150"/>
      <c r="N385" s="150"/>
      <c r="O385" s="150"/>
      <c r="P385" s="150"/>
      <c r="Q385" s="150"/>
      <c r="R385" s="150"/>
      <c r="S385" s="150"/>
      <c r="T385" s="150"/>
      <c r="U385" s="150"/>
      <c r="V385" s="150"/>
      <c r="W385" s="150"/>
      <c r="X385" s="150"/>
      <c r="Y385" s="150"/>
      <c r="Z385" s="150"/>
      <c r="AA385" s="150"/>
      <c r="AB385" s="150"/>
      <c r="AC385" s="150"/>
      <c r="AD385" s="150"/>
      <c r="AE385" s="150"/>
      <c r="AF385" s="150"/>
      <c r="AG385" s="150"/>
      <c r="AH385" s="150"/>
      <c r="AI385" s="150"/>
      <c r="AJ385" s="150"/>
      <c r="AK385" s="150"/>
      <c r="AL385" s="150"/>
      <c r="AM385" s="150"/>
      <c r="AN385" s="150"/>
      <c r="AO385" s="150"/>
      <c r="AP385" s="150"/>
      <c r="AQ385" s="150"/>
      <c r="AR385" s="150"/>
      <c r="AS385" s="150"/>
      <c r="AT385" s="150"/>
      <c r="AU385" s="150"/>
      <c r="AV385" s="150"/>
      <c r="BA385" s="150"/>
      <c r="BB385" s="151"/>
      <c r="BC385" s="151"/>
      <c r="BD385" s="152"/>
    </row>
    <row r="386" spans="5:56" ht="15.75" customHeight="1" x14ac:dyDescent="0.2">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c r="AA386" s="150"/>
      <c r="AB386" s="150"/>
      <c r="AC386" s="150"/>
      <c r="AD386" s="150"/>
      <c r="AE386" s="150"/>
      <c r="AF386" s="150"/>
      <c r="AG386" s="150"/>
      <c r="AH386" s="150"/>
      <c r="AI386" s="150"/>
      <c r="AJ386" s="150"/>
      <c r="AK386" s="150"/>
      <c r="AL386" s="150"/>
      <c r="AM386" s="150"/>
      <c r="AN386" s="150"/>
      <c r="AO386" s="150"/>
      <c r="AP386" s="150"/>
      <c r="AQ386" s="150"/>
      <c r="AR386" s="150"/>
      <c r="AS386" s="150"/>
      <c r="AT386" s="150"/>
      <c r="AU386" s="150"/>
      <c r="AV386" s="150"/>
      <c r="BA386" s="150"/>
      <c r="BB386" s="151"/>
      <c r="BC386" s="151"/>
      <c r="BD386" s="152"/>
    </row>
    <row r="387" spans="5:56" ht="15.75" customHeight="1" x14ac:dyDescent="0.2">
      <c r="E387" s="150"/>
      <c r="F387" s="150"/>
      <c r="G387" s="150"/>
      <c r="H387" s="150"/>
      <c r="I387" s="150"/>
      <c r="J387" s="150"/>
      <c r="K387" s="150"/>
      <c r="L387" s="150"/>
      <c r="M387" s="150"/>
      <c r="N387" s="150"/>
      <c r="O387" s="150"/>
      <c r="P387" s="150"/>
      <c r="Q387" s="150"/>
      <c r="R387" s="150"/>
      <c r="S387" s="150"/>
      <c r="T387" s="150"/>
      <c r="U387" s="150"/>
      <c r="V387" s="150"/>
      <c r="W387" s="150"/>
      <c r="X387" s="150"/>
      <c r="Y387" s="150"/>
      <c r="Z387" s="150"/>
      <c r="AA387" s="150"/>
      <c r="AB387" s="150"/>
      <c r="AC387" s="150"/>
      <c r="AD387" s="150"/>
      <c r="AE387" s="150"/>
      <c r="AF387" s="150"/>
      <c r="AG387" s="150"/>
      <c r="AH387" s="150"/>
      <c r="AI387" s="150"/>
      <c r="AJ387" s="150"/>
      <c r="AK387" s="150"/>
      <c r="AL387" s="150"/>
      <c r="AM387" s="150"/>
      <c r="AN387" s="150"/>
      <c r="AO387" s="150"/>
      <c r="AP387" s="150"/>
      <c r="AQ387" s="150"/>
      <c r="AR387" s="150"/>
      <c r="AS387" s="150"/>
      <c r="AT387" s="150"/>
      <c r="AU387" s="150"/>
      <c r="AV387" s="150"/>
      <c r="BA387" s="150"/>
      <c r="BB387" s="151"/>
      <c r="BC387" s="151"/>
      <c r="BD387" s="152"/>
    </row>
    <row r="388" spans="5:56" ht="15.75" customHeight="1" x14ac:dyDescent="0.2">
      <c r="E388" s="150"/>
      <c r="F388" s="150"/>
      <c r="G388" s="150"/>
      <c r="H388" s="150"/>
      <c r="I388" s="150"/>
      <c r="J388" s="150"/>
      <c r="K388" s="150"/>
      <c r="L388" s="150"/>
      <c r="M388" s="150"/>
      <c r="N388" s="150"/>
      <c r="O388" s="150"/>
      <c r="P388" s="150"/>
      <c r="Q388" s="150"/>
      <c r="R388" s="150"/>
      <c r="S388" s="150"/>
      <c r="T388" s="150"/>
      <c r="U388" s="150"/>
      <c r="V388" s="150"/>
      <c r="W388" s="150"/>
      <c r="X388" s="150"/>
      <c r="Y388" s="150"/>
      <c r="Z388" s="150"/>
      <c r="AA388" s="150"/>
      <c r="AB388" s="150"/>
      <c r="AC388" s="150"/>
      <c r="AD388" s="150"/>
      <c r="AE388" s="150"/>
      <c r="AF388" s="150"/>
      <c r="AG388" s="150"/>
      <c r="AH388" s="150"/>
      <c r="AI388" s="150"/>
      <c r="AJ388" s="150"/>
      <c r="AK388" s="150"/>
      <c r="AL388" s="150"/>
      <c r="AM388" s="150"/>
      <c r="AN388" s="150"/>
      <c r="AO388" s="150"/>
      <c r="AP388" s="150"/>
      <c r="AQ388" s="150"/>
      <c r="AR388" s="150"/>
      <c r="AS388" s="150"/>
      <c r="AT388" s="150"/>
      <c r="AU388" s="150"/>
      <c r="AV388" s="150"/>
      <c r="BA388" s="150"/>
      <c r="BB388" s="151"/>
      <c r="BC388" s="151"/>
      <c r="BD388" s="152"/>
    </row>
    <row r="389" spans="5:56" ht="15.75" customHeight="1" x14ac:dyDescent="0.2">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c r="AA389" s="150"/>
      <c r="AB389" s="150"/>
      <c r="AC389" s="150"/>
      <c r="AD389" s="150"/>
      <c r="AE389" s="150"/>
      <c r="AF389" s="150"/>
      <c r="AG389" s="150"/>
      <c r="AH389" s="150"/>
      <c r="AI389" s="150"/>
      <c r="AJ389" s="150"/>
      <c r="AK389" s="150"/>
      <c r="AL389" s="150"/>
      <c r="AM389" s="150"/>
      <c r="AN389" s="150"/>
      <c r="AO389" s="150"/>
      <c r="AP389" s="150"/>
      <c r="AQ389" s="150"/>
      <c r="AR389" s="150"/>
      <c r="AS389" s="150"/>
      <c r="AT389" s="150"/>
      <c r="AU389" s="150"/>
      <c r="AV389" s="150"/>
      <c r="BA389" s="150"/>
      <c r="BB389" s="151"/>
      <c r="BC389" s="151"/>
      <c r="BD389" s="152"/>
    </row>
    <row r="390" spans="5:56" ht="15.75" customHeight="1" x14ac:dyDescent="0.2">
      <c r="E390" s="150"/>
      <c r="F390" s="150"/>
      <c r="G390" s="150"/>
      <c r="H390" s="150"/>
      <c r="I390" s="150"/>
      <c r="J390" s="150"/>
      <c r="K390" s="150"/>
      <c r="L390" s="150"/>
      <c r="M390" s="150"/>
      <c r="N390" s="150"/>
      <c r="O390" s="150"/>
      <c r="P390" s="150"/>
      <c r="Q390" s="150"/>
      <c r="R390" s="150"/>
      <c r="S390" s="150"/>
      <c r="T390" s="150"/>
      <c r="U390" s="150"/>
      <c r="V390" s="150"/>
      <c r="W390" s="150"/>
      <c r="X390" s="150"/>
      <c r="Y390" s="150"/>
      <c r="Z390" s="150"/>
      <c r="AA390" s="150"/>
      <c r="AB390" s="150"/>
      <c r="AC390" s="150"/>
      <c r="AD390" s="150"/>
      <c r="AE390" s="150"/>
      <c r="AF390" s="150"/>
      <c r="AG390" s="150"/>
      <c r="AH390" s="150"/>
      <c r="AI390" s="150"/>
      <c r="AJ390" s="150"/>
      <c r="AK390" s="150"/>
      <c r="AL390" s="150"/>
      <c r="AM390" s="150"/>
      <c r="AN390" s="150"/>
      <c r="AO390" s="150"/>
      <c r="AP390" s="150"/>
      <c r="AQ390" s="150"/>
      <c r="AR390" s="150"/>
      <c r="AS390" s="150"/>
      <c r="AT390" s="150"/>
      <c r="AU390" s="150"/>
      <c r="AV390" s="150"/>
      <c r="BA390" s="150"/>
      <c r="BB390" s="151"/>
      <c r="BC390" s="151"/>
      <c r="BD390" s="152"/>
    </row>
    <row r="391" spans="5:56" ht="15.75" customHeight="1" x14ac:dyDescent="0.2">
      <c r="E391" s="150"/>
      <c r="F391" s="150"/>
      <c r="G391" s="150"/>
      <c r="H391" s="150"/>
      <c r="I391" s="150"/>
      <c r="J391" s="150"/>
      <c r="K391" s="150"/>
      <c r="L391" s="150"/>
      <c r="M391" s="150"/>
      <c r="N391" s="150"/>
      <c r="O391" s="150"/>
      <c r="P391" s="150"/>
      <c r="Q391" s="150"/>
      <c r="R391" s="150"/>
      <c r="S391" s="150"/>
      <c r="T391" s="150"/>
      <c r="U391" s="150"/>
      <c r="V391" s="150"/>
      <c r="W391" s="150"/>
      <c r="X391" s="150"/>
      <c r="Y391" s="150"/>
      <c r="Z391" s="150"/>
      <c r="AA391" s="150"/>
      <c r="AB391" s="150"/>
      <c r="AC391" s="150"/>
      <c r="AD391" s="150"/>
      <c r="AE391" s="150"/>
      <c r="AF391" s="150"/>
      <c r="AG391" s="150"/>
      <c r="AH391" s="150"/>
      <c r="AI391" s="150"/>
      <c r="AJ391" s="150"/>
      <c r="AK391" s="150"/>
      <c r="AL391" s="150"/>
      <c r="AM391" s="150"/>
      <c r="AN391" s="150"/>
      <c r="AO391" s="150"/>
      <c r="AP391" s="150"/>
      <c r="AQ391" s="150"/>
      <c r="AR391" s="150"/>
      <c r="AS391" s="150"/>
      <c r="AT391" s="150"/>
      <c r="AU391" s="150"/>
      <c r="AV391" s="150"/>
      <c r="BA391" s="150"/>
      <c r="BB391" s="151"/>
      <c r="BC391" s="151"/>
      <c r="BD391" s="152"/>
    </row>
    <row r="392" spans="5:56" ht="15.75" customHeight="1" x14ac:dyDescent="0.2">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c r="AA392" s="150"/>
      <c r="AB392" s="150"/>
      <c r="AC392" s="150"/>
      <c r="AD392" s="150"/>
      <c r="AE392" s="150"/>
      <c r="AF392" s="150"/>
      <c r="AG392" s="150"/>
      <c r="AH392" s="150"/>
      <c r="AI392" s="150"/>
      <c r="AJ392" s="150"/>
      <c r="AK392" s="150"/>
      <c r="AL392" s="150"/>
      <c r="AM392" s="150"/>
      <c r="AN392" s="150"/>
      <c r="AO392" s="150"/>
      <c r="AP392" s="150"/>
      <c r="AQ392" s="150"/>
      <c r="AR392" s="150"/>
      <c r="AS392" s="150"/>
      <c r="AT392" s="150"/>
      <c r="AU392" s="150"/>
      <c r="AV392" s="150"/>
      <c r="BA392" s="150"/>
      <c r="BB392" s="151"/>
      <c r="BC392" s="151"/>
      <c r="BD392" s="152"/>
    </row>
    <row r="393" spans="5:56" ht="15.75" customHeight="1" x14ac:dyDescent="0.2">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c r="AA393" s="150"/>
      <c r="AB393" s="150"/>
      <c r="AC393" s="150"/>
      <c r="AD393" s="150"/>
      <c r="AE393" s="150"/>
      <c r="AF393" s="150"/>
      <c r="AG393" s="150"/>
      <c r="AH393" s="150"/>
      <c r="AI393" s="150"/>
      <c r="AJ393" s="150"/>
      <c r="AK393" s="150"/>
      <c r="AL393" s="150"/>
      <c r="AM393" s="150"/>
      <c r="AN393" s="150"/>
      <c r="AO393" s="150"/>
      <c r="AP393" s="150"/>
      <c r="AQ393" s="150"/>
      <c r="AR393" s="150"/>
      <c r="AS393" s="150"/>
      <c r="AT393" s="150"/>
      <c r="AU393" s="150"/>
      <c r="AV393" s="150"/>
      <c r="BA393" s="150"/>
      <c r="BB393" s="151"/>
      <c r="BC393" s="151"/>
      <c r="BD393" s="152"/>
    </row>
    <row r="394" spans="5:56" ht="15.75" customHeight="1" x14ac:dyDescent="0.2">
      <c r="E394" s="150"/>
      <c r="F394" s="150"/>
      <c r="G394" s="150"/>
      <c r="H394" s="150"/>
      <c r="I394" s="150"/>
      <c r="J394" s="150"/>
      <c r="K394" s="150"/>
      <c r="L394" s="150"/>
      <c r="M394" s="150"/>
      <c r="N394" s="150"/>
      <c r="O394" s="150"/>
      <c r="P394" s="150"/>
      <c r="Q394" s="150"/>
      <c r="R394" s="150"/>
      <c r="S394" s="150"/>
      <c r="T394" s="150"/>
      <c r="U394" s="150"/>
      <c r="V394" s="150"/>
      <c r="W394" s="150"/>
      <c r="X394" s="150"/>
      <c r="Y394" s="150"/>
      <c r="Z394" s="150"/>
      <c r="AA394" s="150"/>
      <c r="AB394" s="150"/>
      <c r="AC394" s="150"/>
      <c r="AD394" s="150"/>
      <c r="AE394" s="150"/>
      <c r="AF394" s="150"/>
      <c r="AG394" s="150"/>
      <c r="AH394" s="150"/>
      <c r="AI394" s="150"/>
      <c r="AJ394" s="150"/>
      <c r="AK394" s="150"/>
      <c r="AL394" s="150"/>
      <c r="AM394" s="150"/>
      <c r="AN394" s="150"/>
      <c r="AO394" s="150"/>
      <c r="AP394" s="150"/>
      <c r="AQ394" s="150"/>
      <c r="AR394" s="150"/>
      <c r="AS394" s="150"/>
      <c r="AT394" s="150"/>
      <c r="AU394" s="150"/>
      <c r="AV394" s="150"/>
      <c r="BA394" s="150"/>
      <c r="BB394" s="151"/>
      <c r="BC394" s="151"/>
      <c r="BD394" s="152"/>
    </row>
    <row r="395" spans="5:56" ht="15.75" customHeight="1" x14ac:dyDescent="0.2">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c r="AA395" s="150"/>
      <c r="AB395" s="150"/>
      <c r="AC395" s="150"/>
      <c r="AD395" s="150"/>
      <c r="AE395" s="150"/>
      <c r="AF395" s="150"/>
      <c r="AG395" s="150"/>
      <c r="AH395" s="150"/>
      <c r="AI395" s="150"/>
      <c r="AJ395" s="150"/>
      <c r="AK395" s="150"/>
      <c r="AL395" s="150"/>
      <c r="AM395" s="150"/>
      <c r="AN395" s="150"/>
      <c r="AO395" s="150"/>
      <c r="AP395" s="150"/>
      <c r="AQ395" s="150"/>
      <c r="AR395" s="150"/>
      <c r="AS395" s="150"/>
      <c r="AT395" s="150"/>
      <c r="AU395" s="150"/>
      <c r="AV395" s="150"/>
      <c r="BA395" s="150"/>
      <c r="BB395" s="151"/>
      <c r="BC395" s="151"/>
      <c r="BD395" s="152"/>
    </row>
    <row r="396" spans="5:56" ht="15.75" customHeight="1" x14ac:dyDescent="0.2">
      <c r="E396" s="150"/>
      <c r="F396" s="150"/>
      <c r="G396" s="150"/>
      <c r="H396" s="150"/>
      <c r="I396" s="150"/>
      <c r="J396" s="150"/>
      <c r="K396" s="150"/>
      <c r="L396" s="150"/>
      <c r="M396" s="150"/>
      <c r="N396" s="150"/>
      <c r="O396" s="150"/>
      <c r="P396" s="150"/>
      <c r="Q396" s="150"/>
      <c r="R396" s="150"/>
      <c r="S396" s="150"/>
      <c r="T396" s="150"/>
      <c r="U396" s="150"/>
      <c r="V396" s="150"/>
      <c r="W396" s="150"/>
      <c r="X396" s="150"/>
      <c r="Y396" s="150"/>
      <c r="Z396" s="150"/>
      <c r="AA396" s="150"/>
      <c r="AB396" s="150"/>
      <c r="AC396" s="150"/>
      <c r="AD396" s="150"/>
      <c r="AE396" s="150"/>
      <c r="AF396" s="150"/>
      <c r="AG396" s="150"/>
      <c r="AH396" s="150"/>
      <c r="AI396" s="150"/>
      <c r="AJ396" s="150"/>
      <c r="AK396" s="150"/>
      <c r="AL396" s="150"/>
      <c r="AM396" s="150"/>
      <c r="AN396" s="150"/>
      <c r="AO396" s="150"/>
      <c r="AP396" s="150"/>
      <c r="AQ396" s="150"/>
      <c r="AR396" s="150"/>
      <c r="AS396" s="150"/>
      <c r="AT396" s="150"/>
      <c r="AU396" s="150"/>
      <c r="AV396" s="150"/>
      <c r="BA396" s="150"/>
      <c r="BB396" s="151"/>
      <c r="BC396" s="151"/>
      <c r="BD396" s="152"/>
    </row>
    <row r="397" spans="5:56" ht="15.75" customHeight="1" x14ac:dyDescent="0.2">
      <c r="E397" s="150"/>
      <c r="F397" s="150"/>
      <c r="G397" s="150"/>
      <c r="H397" s="150"/>
      <c r="I397" s="150"/>
      <c r="J397" s="150"/>
      <c r="K397" s="150"/>
      <c r="L397" s="150"/>
      <c r="M397" s="150"/>
      <c r="N397" s="150"/>
      <c r="O397" s="150"/>
      <c r="P397" s="150"/>
      <c r="Q397" s="150"/>
      <c r="R397" s="150"/>
      <c r="S397" s="150"/>
      <c r="T397" s="150"/>
      <c r="U397" s="150"/>
      <c r="V397" s="150"/>
      <c r="W397" s="150"/>
      <c r="X397" s="150"/>
      <c r="Y397" s="150"/>
      <c r="Z397" s="150"/>
      <c r="AA397" s="150"/>
      <c r="AB397" s="150"/>
      <c r="AC397" s="150"/>
      <c r="AD397" s="150"/>
      <c r="AE397" s="150"/>
      <c r="AF397" s="150"/>
      <c r="AG397" s="150"/>
      <c r="AH397" s="150"/>
      <c r="AI397" s="150"/>
      <c r="AJ397" s="150"/>
      <c r="AK397" s="150"/>
      <c r="AL397" s="150"/>
      <c r="AM397" s="150"/>
      <c r="AN397" s="150"/>
      <c r="AO397" s="150"/>
      <c r="AP397" s="150"/>
      <c r="AQ397" s="150"/>
      <c r="AR397" s="150"/>
      <c r="AS397" s="150"/>
      <c r="AT397" s="150"/>
      <c r="AU397" s="150"/>
      <c r="AV397" s="150"/>
      <c r="BA397" s="150"/>
      <c r="BB397" s="151"/>
      <c r="BC397" s="151"/>
      <c r="BD397" s="152"/>
    </row>
    <row r="398" spans="5:56" ht="15.75" customHeight="1" x14ac:dyDescent="0.2">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c r="AA398" s="150"/>
      <c r="AB398" s="150"/>
      <c r="AC398" s="150"/>
      <c r="AD398" s="150"/>
      <c r="AE398" s="150"/>
      <c r="AF398" s="150"/>
      <c r="AG398" s="150"/>
      <c r="AH398" s="150"/>
      <c r="AI398" s="150"/>
      <c r="AJ398" s="150"/>
      <c r="AK398" s="150"/>
      <c r="AL398" s="150"/>
      <c r="AM398" s="150"/>
      <c r="AN398" s="150"/>
      <c r="AO398" s="150"/>
      <c r="AP398" s="150"/>
      <c r="AQ398" s="150"/>
      <c r="AR398" s="150"/>
      <c r="AS398" s="150"/>
      <c r="AT398" s="150"/>
      <c r="AU398" s="150"/>
      <c r="AV398" s="150"/>
      <c r="BA398" s="150"/>
      <c r="BB398" s="151"/>
      <c r="BC398" s="151"/>
      <c r="BD398" s="152"/>
    </row>
    <row r="399" spans="5:56" ht="15.75" customHeight="1" x14ac:dyDescent="0.2">
      <c r="E399" s="150"/>
      <c r="F399" s="150"/>
      <c r="G399" s="150"/>
      <c r="H399" s="150"/>
      <c r="I399" s="150"/>
      <c r="J399" s="150"/>
      <c r="K399" s="150"/>
      <c r="L399" s="150"/>
      <c r="M399" s="150"/>
      <c r="N399" s="150"/>
      <c r="O399" s="150"/>
      <c r="P399" s="150"/>
      <c r="Q399" s="150"/>
      <c r="R399" s="150"/>
      <c r="S399" s="150"/>
      <c r="T399" s="150"/>
      <c r="U399" s="150"/>
      <c r="V399" s="150"/>
      <c r="W399" s="150"/>
      <c r="X399" s="150"/>
      <c r="Y399" s="150"/>
      <c r="Z399" s="150"/>
      <c r="AA399" s="150"/>
      <c r="AB399" s="150"/>
      <c r="AC399" s="150"/>
      <c r="AD399" s="150"/>
      <c r="AE399" s="150"/>
      <c r="AF399" s="150"/>
      <c r="AG399" s="150"/>
      <c r="AH399" s="150"/>
      <c r="AI399" s="150"/>
      <c r="AJ399" s="150"/>
      <c r="AK399" s="150"/>
      <c r="AL399" s="150"/>
      <c r="AM399" s="150"/>
      <c r="AN399" s="150"/>
      <c r="AO399" s="150"/>
      <c r="AP399" s="150"/>
      <c r="AQ399" s="150"/>
      <c r="AR399" s="150"/>
      <c r="AS399" s="150"/>
      <c r="AT399" s="150"/>
      <c r="AU399" s="150"/>
      <c r="AV399" s="150"/>
      <c r="BA399" s="150"/>
      <c r="BB399" s="151"/>
      <c r="BC399" s="151"/>
      <c r="BD399" s="152"/>
    </row>
    <row r="400" spans="5:56" ht="15.75" customHeight="1" x14ac:dyDescent="0.2">
      <c r="E400" s="150"/>
      <c r="F400" s="150"/>
      <c r="G400" s="150"/>
      <c r="H400" s="150"/>
      <c r="I400" s="150"/>
      <c r="J400" s="150"/>
      <c r="K400" s="150"/>
      <c r="L400" s="150"/>
      <c r="M400" s="150"/>
      <c r="N400" s="150"/>
      <c r="O400" s="150"/>
      <c r="P400" s="150"/>
      <c r="Q400" s="150"/>
      <c r="R400" s="150"/>
      <c r="S400" s="150"/>
      <c r="T400" s="150"/>
      <c r="U400" s="150"/>
      <c r="V400" s="150"/>
      <c r="W400" s="150"/>
      <c r="X400" s="150"/>
      <c r="Y400" s="150"/>
      <c r="Z400" s="150"/>
      <c r="AA400" s="150"/>
      <c r="AB400" s="150"/>
      <c r="AC400" s="150"/>
      <c r="AD400" s="150"/>
      <c r="AE400" s="150"/>
      <c r="AF400" s="150"/>
      <c r="AG400" s="150"/>
      <c r="AH400" s="150"/>
      <c r="AI400" s="150"/>
      <c r="AJ400" s="150"/>
      <c r="AK400" s="150"/>
      <c r="AL400" s="150"/>
      <c r="AM400" s="150"/>
      <c r="AN400" s="150"/>
      <c r="AO400" s="150"/>
      <c r="AP400" s="150"/>
      <c r="AQ400" s="150"/>
      <c r="AR400" s="150"/>
      <c r="AS400" s="150"/>
      <c r="AT400" s="150"/>
      <c r="AU400" s="150"/>
      <c r="AV400" s="150"/>
      <c r="BA400" s="150"/>
      <c r="BB400" s="151"/>
      <c r="BC400" s="151"/>
      <c r="BD400" s="152"/>
    </row>
    <row r="401" spans="5:56" ht="15.75" customHeight="1" x14ac:dyDescent="0.2">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c r="AA401" s="150"/>
      <c r="AB401" s="150"/>
      <c r="AC401" s="150"/>
      <c r="AD401" s="150"/>
      <c r="AE401" s="150"/>
      <c r="AF401" s="150"/>
      <c r="AG401" s="150"/>
      <c r="AH401" s="150"/>
      <c r="AI401" s="150"/>
      <c r="AJ401" s="150"/>
      <c r="AK401" s="150"/>
      <c r="AL401" s="150"/>
      <c r="AM401" s="150"/>
      <c r="AN401" s="150"/>
      <c r="AO401" s="150"/>
      <c r="AP401" s="150"/>
      <c r="AQ401" s="150"/>
      <c r="AR401" s="150"/>
      <c r="AS401" s="150"/>
      <c r="AT401" s="150"/>
      <c r="AU401" s="150"/>
      <c r="AV401" s="150"/>
      <c r="BA401" s="150"/>
      <c r="BB401" s="151"/>
      <c r="BC401" s="151"/>
      <c r="BD401" s="152"/>
    </row>
    <row r="402" spans="5:56" ht="15.75" customHeight="1" x14ac:dyDescent="0.2">
      <c r="E402" s="150"/>
      <c r="F402" s="150"/>
      <c r="G402" s="150"/>
      <c r="H402" s="150"/>
      <c r="I402" s="150"/>
      <c r="J402" s="150"/>
      <c r="K402" s="150"/>
      <c r="L402" s="150"/>
      <c r="M402" s="150"/>
      <c r="N402" s="150"/>
      <c r="O402" s="150"/>
      <c r="P402" s="150"/>
      <c r="Q402" s="150"/>
      <c r="R402" s="150"/>
      <c r="S402" s="150"/>
      <c r="T402" s="150"/>
      <c r="U402" s="150"/>
      <c r="V402" s="150"/>
      <c r="W402" s="150"/>
      <c r="X402" s="150"/>
      <c r="Y402" s="150"/>
      <c r="Z402" s="150"/>
      <c r="AA402" s="150"/>
      <c r="AB402" s="150"/>
      <c r="AC402" s="150"/>
      <c r="AD402" s="150"/>
      <c r="AE402" s="150"/>
      <c r="AF402" s="150"/>
      <c r="AG402" s="150"/>
      <c r="AH402" s="150"/>
      <c r="AI402" s="150"/>
      <c r="AJ402" s="150"/>
      <c r="AK402" s="150"/>
      <c r="AL402" s="150"/>
      <c r="AM402" s="150"/>
      <c r="AN402" s="150"/>
      <c r="AO402" s="150"/>
      <c r="AP402" s="150"/>
      <c r="AQ402" s="150"/>
      <c r="AR402" s="150"/>
      <c r="AS402" s="150"/>
      <c r="AT402" s="150"/>
      <c r="AU402" s="150"/>
      <c r="AV402" s="150"/>
      <c r="BA402" s="150"/>
      <c r="BB402" s="151"/>
      <c r="BC402" s="151"/>
      <c r="BD402" s="152"/>
    </row>
    <row r="403" spans="5:56" ht="15.75" customHeight="1" x14ac:dyDescent="0.2">
      <c r="E403" s="150"/>
      <c r="F403" s="150"/>
      <c r="G403" s="150"/>
      <c r="H403" s="150"/>
      <c r="I403" s="150"/>
      <c r="J403" s="150"/>
      <c r="K403" s="150"/>
      <c r="L403" s="150"/>
      <c r="M403" s="150"/>
      <c r="N403" s="150"/>
      <c r="O403" s="150"/>
      <c r="P403" s="150"/>
      <c r="Q403" s="150"/>
      <c r="R403" s="150"/>
      <c r="S403" s="150"/>
      <c r="T403" s="150"/>
      <c r="U403" s="150"/>
      <c r="V403" s="150"/>
      <c r="W403" s="150"/>
      <c r="X403" s="150"/>
      <c r="Y403" s="150"/>
      <c r="Z403" s="150"/>
      <c r="AA403" s="150"/>
      <c r="AB403" s="150"/>
      <c r="AC403" s="150"/>
      <c r="AD403" s="150"/>
      <c r="AE403" s="150"/>
      <c r="AF403" s="150"/>
      <c r="AG403" s="150"/>
      <c r="AH403" s="150"/>
      <c r="AI403" s="150"/>
      <c r="AJ403" s="150"/>
      <c r="AK403" s="150"/>
      <c r="AL403" s="150"/>
      <c r="AM403" s="150"/>
      <c r="AN403" s="150"/>
      <c r="AO403" s="150"/>
      <c r="AP403" s="150"/>
      <c r="AQ403" s="150"/>
      <c r="AR403" s="150"/>
      <c r="AS403" s="150"/>
      <c r="AT403" s="150"/>
      <c r="AU403" s="150"/>
      <c r="AV403" s="150"/>
      <c r="BA403" s="150"/>
      <c r="BB403" s="151"/>
      <c r="BC403" s="151"/>
      <c r="BD403" s="152"/>
    </row>
    <row r="404" spans="5:56" ht="15.75" customHeight="1" x14ac:dyDescent="0.2">
      <c r="E404" s="150"/>
      <c r="F404" s="150"/>
      <c r="G404" s="150"/>
      <c r="H404" s="150"/>
      <c r="I404" s="150"/>
      <c r="J404" s="150"/>
      <c r="K404" s="150"/>
      <c r="L404" s="150"/>
      <c r="M404" s="150"/>
      <c r="N404" s="150"/>
      <c r="O404" s="150"/>
      <c r="P404" s="150"/>
      <c r="Q404" s="150"/>
      <c r="R404" s="150"/>
      <c r="S404" s="150"/>
      <c r="T404" s="150"/>
      <c r="U404" s="150"/>
      <c r="V404" s="150"/>
      <c r="W404" s="150"/>
      <c r="X404" s="150"/>
      <c r="Y404" s="150"/>
      <c r="Z404" s="150"/>
      <c r="AA404" s="150"/>
      <c r="AB404" s="150"/>
      <c r="AC404" s="150"/>
      <c r="AD404" s="150"/>
      <c r="AE404" s="150"/>
      <c r="AF404" s="150"/>
      <c r="AG404" s="150"/>
      <c r="AH404" s="150"/>
      <c r="AI404" s="150"/>
      <c r="AJ404" s="150"/>
      <c r="AK404" s="150"/>
      <c r="AL404" s="150"/>
      <c r="AM404" s="150"/>
      <c r="AN404" s="150"/>
      <c r="AO404" s="150"/>
      <c r="AP404" s="150"/>
      <c r="AQ404" s="150"/>
      <c r="AR404" s="150"/>
      <c r="AS404" s="150"/>
      <c r="AT404" s="150"/>
      <c r="AU404" s="150"/>
      <c r="AV404" s="150"/>
      <c r="BA404" s="150"/>
      <c r="BB404" s="151"/>
      <c r="BC404" s="151"/>
      <c r="BD404" s="152"/>
    </row>
    <row r="405" spans="5:56" ht="15.75" customHeight="1" x14ac:dyDescent="0.2">
      <c r="E405" s="150"/>
      <c r="F405" s="150"/>
      <c r="G405" s="150"/>
      <c r="H405" s="150"/>
      <c r="I405" s="150"/>
      <c r="J405" s="150"/>
      <c r="K405" s="150"/>
      <c r="L405" s="150"/>
      <c r="M405" s="150"/>
      <c r="N405" s="150"/>
      <c r="O405" s="150"/>
      <c r="P405" s="150"/>
      <c r="Q405" s="150"/>
      <c r="R405" s="150"/>
      <c r="S405" s="150"/>
      <c r="T405" s="150"/>
      <c r="U405" s="150"/>
      <c r="V405" s="150"/>
      <c r="W405" s="150"/>
      <c r="X405" s="150"/>
      <c r="Y405" s="150"/>
      <c r="Z405" s="150"/>
      <c r="AA405" s="150"/>
      <c r="AB405" s="150"/>
      <c r="AC405" s="150"/>
      <c r="AD405" s="150"/>
      <c r="AE405" s="150"/>
      <c r="AF405" s="150"/>
      <c r="AG405" s="150"/>
      <c r="AH405" s="150"/>
      <c r="AI405" s="150"/>
      <c r="AJ405" s="150"/>
      <c r="AK405" s="150"/>
      <c r="AL405" s="150"/>
      <c r="AM405" s="150"/>
      <c r="AN405" s="150"/>
      <c r="AO405" s="150"/>
      <c r="AP405" s="150"/>
      <c r="AQ405" s="150"/>
      <c r="AR405" s="150"/>
      <c r="AS405" s="150"/>
      <c r="AT405" s="150"/>
      <c r="AU405" s="150"/>
      <c r="AV405" s="150"/>
      <c r="BA405" s="150"/>
      <c r="BB405" s="151"/>
      <c r="BC405" s="151"/>
      <c r="BD405" s="152"/>
    </row>
    <row r="406" spans="5:56" ht="15.75" customHeight="1" x14ac:dyDescent="0.2">
      <c r="E406" s="150"/>
      <c r="F406" s="150"/>
      <c r="G406" s="150"/>
      <c r="H406" s="150"/>
      <c r="I406" s="150"/>
      <c r="J406" s="150"/>
      <c r="K406" s="150"/>
      <c r="L406" s="150"/>
      <c r="M406" s="150"/>
      <c r="N406" s="150"/>
      <c r="O406" s="150"/>
      <c r="P406" s="150"/>
      <c r="Q406" s="150"/>
      <c r="R406" s="150"/>
      <c r="S406" s="150"/>
      <c r="T406" s="150"/>
      <c r="U406" s="150"/>
      <c r="V406" s="150"/>
      <c r="W406" s="150"/>
      <c r="X406" s="150"/>
      <c r="Y406" s="150"/>
      <c r="Z406" s="150"/>
      <c r="AA406" s="150"/>
      <c r="AB406" s="150"/>
      <c r="AC406" s="150"/>
      <c r="AD406" s="150"/>
      <c r="AE406" s="150"/>
      <c r="AF406" s="150"/>
      <c r="AG406" s="150"/>
      <c r="AH406" s="150"/>
      <c r="AI406" s="150"/>
      <c r="AJ406" s="150"/>
      <c r="AK406" s="150"/>
      <c r="AL406" s="150"/>
      <c r="AM406" s="150"/>
      <c r="AN406" s="150"/>
      <c r="AO406" s="150"/>
      <c r="AP406" s="150"/>
      <c r="AQ406" s="150"/>
      <c r="AR406" s="150"/>
      <c r="AS406" s="150"/>
      <c r="AT406" s="150"/>
      <c r="AU406" s="150"/>
      <c r="AV406" s="150"/>
      <c r="BA406" s="150"/>
      <c r="BB406" s="151"/>
      <c r="BC406" s="151"/>
      <c r="BD406" s="152"/>
    </row>
    <row r="407" spans="5:56" ht="15.75" customHeight="1" x14ac:dyDescent="0.2">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c r="AA407" s="150"/>
      <c r="AB407" s="150"/>
      <c r="AC407" s="150"/>
      <c r="AD407" s="150"/>
      <c r="AE407" s="150"/>
      <c r="AF407" s="150"/>
      <c r="AG407" s="150"/>
      <c r="AH407" s="150"/>
      <c r="AI407" s="150"/>
      <c r="AJ407" s="150"/>
      <c r="AK407" s="150"/>
      <c r="AL407" s="150"/>
      <c r="AM407" s="150"/>
      <c r="AN407" s="150"/>
      <c r="AO407" s="150"/>
      <c r="AP407" s="150"/>
      <c r="AQ407" s="150"/>
      <c r="AR407" s="150"/>
      <c r="AS407" s="150"/>
      <c r="AT407" s="150"/>
      <c r="AU407" s="150"/>
      <c r="AV407" s="150"/>
      <c r="BA407" s="150"/>
      <c r="BB407" s="151"/>
      <c r="BC407" s="151"/>
      <c r="BD407" s="152"/>
    </row>
    <row r="408" spans="5:56" ht="15.75" customHeight="1" x14ac:dyDescent="0.2">
      <c r="E408" s="150"/>
      <c r="F408" s="150"/>
      <c r="G408" s="150"/>
      <c r="H408" s="150"/>
      <c r="I408" s="150"/>
      <c r="J408" s="150"/>
      <c r="K408" s="150"/>
      <c r="L408" s="150"/>
      <c r="M408" s="150"/>
      <c r="N408" s="150"/>
      <c r="O408" s="150"/>
      <c r="P408" s="150"/>
      <c r="Q408" s="150"/>
      <c r="R408" s="150"/>
      <c r="S408" s="150"/>
      <c r="T408" s="150"/>
      <c r="U408" s="150"/>
      <c r="V408" s="150"/>
      <c r="W408" s="150"/>
      <c r="X408" s="150"/>
      <c r="Y408" s="150"/>
      <c r="Z408" s="150"/>
      <c r="AA408" s="150"/>
      <c r="AB408" s="150"/>
      <c r="AC408" s="150"/>
      <c r="AD408" s="150"/>
      <c r="AE408" s="150"/>
      <c r="AF408" s="150"/>
      <c r="AG408" s="150"/>
      <c r="AH408" s="150"/>
      <c r="AI408" s="150"/>
      <c r="AJ408" s="150"/>
      <c r="AK408" s="150"/>
      <c r="AL408" s="150"/>
      <c r="AM408" s="150"/>
      <c r="AN408" s="150"/>
      <c r="AO408" s="150"/>
      <c r="AP408" s="150"/>
      <c r="AQ408" s="150"/>
      <c r="AR408" s="150"/>
      <c r="AS408" s="150"/>
      <c r="AT408" s="150"/>
      <c r="AU408" s="150"/>
      <c r="AV408" s="150"/>
      <c r="BA408" s="150"/>
      <c r="BB408" s="151"/>
      <c r="BC408" s="151"/>
      <c r="BD408" s="152"/>
    </row>
    <row r="409" spans="5:56" ht="15.75" customHeight="1" x14ac:dyDescent="0.2">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c r="AA409" s="150"/>
      <c r="AB409" s="150"/>
      <c r="AC409" s="150"/>
      <c r="AD409" s="150"/>
      <c r="AE409" s="150"/>
      <c r="AF409" s="150"/>
      <c r="AG409" s="150"/>
      <c r="AH409" s="150"/>
      <c r="AI409" s="150"/>
      <c r="AJ409" s="150"/>
      <c r="AK409" s="150"/>
      <c r="AL409" s="150"/>
      <c r="AM409" s="150"/>
      <c r="AN409" s="150"/>
      <c r="AO409" s="150"/>
      <c r="AP409" s="150"/>
      <c r="AQ409" s="150"/>
      <c r="AR409" s="150"/>
      <c r="AS409" s="150"/>
      <c r="AT409" s="150"/>
      <c r="AU409" s="150"/>
      <c r="AV409" s="150"/>
      <c r="BA409" s="150"/>
      <c r="BB409" s="151"/>
      <c r="BC409" s="151"/>
      <c r="BD409" s="152"/>
    </row>
    <row r="410" spans="5:56" ht="15.75" customHeight="1" x14ac:dyDescent="0.2">
      <c r="E410" s="150"/>
      <c r="F410" s="150"/>
      <c r="G410" s="150"/>
      <c r="H410" s="150"/>
      <c r="I410" s="150"/>
      <c r="J410" s="150"/>
      <c r="K410" s="150"/>
      <c r="L410" s="150"/>
      <c r="M410" s="150"/>
      <c r="N410" s="150"/>
      <c r="O410" s="150"/>
      <c r="P410" s="150"/>
      <c r="Q410" s="150"/>
      <c r="R410" s="150"/>
      <c r="S410" s="150"/>
      <c r="T410" s="150"/>
      <c r="U410" s="150"/>
      <c r="V410" s="150"/>
      <c r="W410" s="150"/>
      <c r="X410" s="150"/>
      <c r="Y410" s="150"/>
      <c r="Z410" s="150"/>
      <c r="AA410" s="150"/>
      <c r="AB410" s="150"/>
      <c r="AC410" s="150"/>
      <c r="AD410" s="150"/>
      <c r="AE410" s="150"/>
      <c r="AF410" s="150"/>
      <c r="AG410" s="150"/>
      <c r="AH410" s="150"/>
      <c r="AI410" s="150"/>
      <c r="AJ410" s="150"/>
      <c r="AK410" s="150"/>
      <c r="AL410" s="150"/>
      <c r="AM410" s="150"/>
      <c r="AN410" s="150"/>
      <c r="AO410" s="150"/>
      <c r="AP410" s="150"/>
      <c r="AQ410" s="150"/>
      <c r="AR410" s="150"/>
      <c r="AS410" s="150"/>
      <c r="AT410" s="150"/>
      <c r="AU410" s="150"/>
      <c r="AV410" s="150"/>
      <c r="BA410" s="150"/>
      <c r="BB410" s="151"/>
      <c r="BC410" s="151"/>
      <c r="BD410" s="152"/>
    </row>
    <row r="411" spans="5:56" ht="15.75" customHeight="1" x14ac:dyDescent="0.2">
      <c r="E411" s="150"/>
      <c r="F411" s="150"/>
      <c r="G411" s="150"/>
      <c r="H411" s="150"/>
      <c r="I411" s="150"/>
      <c r="J411" s="150"/>
      <c r="K411" s="150"/>
      <c r="L411" s="150"/>
      <c r="M411" s="150"/>
      <c r="N411" s="150"/>
      <c r="O411" s="150"/>
      <c r="P411" s="150"/>
      <c r="Q411" s="150"/>
      <c r="R411" s="150"/>
      <c r="S411" s="150"/>
      <c r="T411" s="150"/>
      <c r="U411" s="150"/>
      <c r="V411" s="150"/>
      <c r="W411" s="150"/>
      <c r="X411" s="150"/>
      <c r="Y411" s="150"/>
      <c r="Z411" s="150"/>
      <c r="AA411" s="150"/>
      <c r="AB411" s="150"/>
      <c r="AC411" s="150"/>
      <c r="AD411" s="150"/>
      <c r="AE411" s="150"/>
      <c r="AF411" s="150"/>
      <c r="AG411" s="150"/>
      <c r="AH411" s="150"/>
      <c r="AI411" s="150"/>
      <c r="AJ411" s="150"/>
      <c r="AK411" s="150"/>
      <c r="AL411" s="150"/>
      <c r="AM411" s="150"/>
      <c r="AN411" s="150"/>
      <c r="AO411" s="150"/>
      <c r="AP411" s="150"/>
      <c r="AQ411" s="150"/>
      <c r="AR411" s="150"/>
      <c r="AS411" s="150"/>
      <c r="AT411" s="150"/>
      <c r="AU411" s="150"/>
      <c r="AV411" s="150"/>
      <c r="BA411" s="150"/>
      <c r="BB411" s="151"/>
      <c r="BC411" s="151"/>
      <c r="BD411" s="152"/>
    </row>
    <row r="412" spans="5:56" ht="15.75" customHeight="1" x14ac:dyDescent="0.2">
      <c r="E412" s="150"/>
      <c r="F412" s="150"/>
      <c r="G412" s="150"/>
      <c r="H412" s="150"/>
      <c r="I412" s="150"/>
      <c r="J412" s="150"/>
      <c r="K412" s="150"/>
      <c r="L412" s="150"/>
      <c r="M412" s="150"/>
      <c r="N412" s="150"/>
      <c r="O412" s="150"/>
      <c r="P412" s="150"/>
      <c r="Q412" s="150"/>
      <c r="R412" s="150"/>
      <c r="S412" s="150"/>
      <c r="T412" s="150"/>
      <c r="U412" s="150"/>
      <c r="V412" s="150"/>
      <c r="W412" s="150"/>
      <c r="X412" s="150"/>
      <c r="Y412" s="150"/>
      <c r="Z412" s="150"/>
      <c r="AA412" s="150"/>
      <c r="AB412" s="150"/>
      <c r="AC412" s="150"/>
      <c r="AD412" s="150"/>
      <c r="AE412" s="150"/>
      <c r="AF412" s="150"/>
      <c r="AG412" s="150"/>
      <c r="AH412" s="150"/>
      <c r="AI412" s="150"/>
      <c r="AJ412" s="150"/>
      <c r="AK412" s="150"/>
      <c r="AL412" s="150"/>
      <c r="AM412" s="150"/>
      <c r="AN412" s="150"/>
      <c r="AO412" s="150"/>
      <c r="AP412" s="150"/>
      <c r="AQ412" s="150"/>
      <c r="AR412" s="150"/>
      <c r="AS412" s="150"/>
      <c r="AT412" s="150"/>
      <c r="AU412" s="150"/>
      <c r="AV412" s="150"/>
      <c r="BA412" s="150"/>
      <c r="BB412" s="151"/>
      <c r="BC412" s="151"/>
      <c r="BD412" s="152"/>
    </row>
    <row r="413" spans="5:56" ht="15.75" customHeight="1" x14ac:dyDescent="0.2">
      <c r="E413" s="150"/>
      <c r="F413" s="150"/>
      <c r="G413" s="150"/>
      <c r="H413" s="150"/>
      <c r="I413" s="150"/>
      <c r="J413" s="150"/>
      <c r="K413" s="150"/>
      <c r="L413" s="150"/>
      <c r="M413" s="150"/>
      <c r="N413" s="150"/>
      <c r="O413" s="150"/>
      <c r="P413" s="150"/>
      <c r="Q413" s="150"/>
      <c r="R413" s="150"/>
      <c r="S413" s="150"/>
      <c r="T413" s="150"/>
      <c r="U413" s="150"/>
      <c r="V413" s="150"/>
      <c r="W413" s="150"/>
      <c r="X413" s="150"/>
      <c r="Y413" s="150"/>
      <c r="Z413" s="150"/>
      <c r="AA413" s="150"/>
      <c r="AB413" s="150"/>
      <c r="AC413" s="150"/>
      <c r="AD413" s="150"/>
      <c r="AE413" s="150"/>
      <c r="AF413" s="150"/>
      <c r="AG413" s="150"/>
      <c r="AH413" s="150"/>
      <c r="AI413" s="150"/>
      <c r="AJ413" s="150"/>
      <c r="AK413" s="150"/>
      <c r="AL413" s="150"/>
      <c r="AM413" s="150"/>
      <c r="AN413" s="150"/>
      <c r="AO413" s="150"/>
      <c r="AP413" s="150"/>
      <c r="AQ413" s="150"/>
      <c r="AR413" s="150"/>
      <c r="AS413" s="150"/>
      <c r="AT413" s="150"/>
      <c r="AU413" s="150"/>
      <c r="AV413" s="150"/>
      <c r="BA413" s="150"/>
      <c r="BB413" s="151"/>
      <c r="BC413" s="151"/>
      <c r="BD413" s="152"/>
    </row>
    <row r="414" spans="5:56" ht="15.75" customHeight="1" x14ac:dyDescent="0.2">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c r="AA414" s="150"/>
      <c r="AB414" s="150"/>
      <c r="AC414" s="150"/>
      <c r="AD414" s="150"/>
      <c r="AE414" s="150"/>
      <c r="AF414" s="150"/>
      <c r="AG414" s="150"/>
      <c r="AH414" s="150"/>
      <c r="AI414" s="150"/>
      <c r="AJ414" s="150"/>
      <c r="AK414" s="150"/>
      <c r="AL414" s="150"/>
      <c r="AM414" s="150"/>
      <c r="AN414" s="150"/>
      <c r="AO414" s="150"/>
      <c r="AP414" s="150"/>
      <c r="AQ414" s="150"/>
      <c r="AR414" s="150"/>
      <c r="AS414" s="150"/>
      <c r="AT414" s="150"/>
      <c r="AU414" s="150"/>
      <c r="AV414" s="150"/>
      <c r="BA414" s="150"/>
      <c r="BB414" s="151"/>
      <c r="BC414" s="151"/>
      <c r="BD414" s="152"/>
    </row>
    <row r="415" spans="5:56" ht="15.75" customHeight="1" x14ac:dyDescent="0.2">
      <c r="E415" s="150"/>
      <c r="F415" s="150"/>
      <c r="G415" s="150"/>
      <c r="H415" s="150"/>
      <c r="I415" s="150"/>
      <c r="J415" s="150"/>
      <c r="K415" s="150"/>
      <c r="L415" s="150"/>
      <c r="M415" s="150"/>
      <c r="N415" s="150"/>
      <c r="O415" s="150"/>
      <c r="P415" s="150"/>
      <c r="Q415" s="150"/>
      <c r="R415" s="150"/>
      <c r="S415" s="150"/>
      <c r="T415" s="150"/>
      <c r="U415" s="150"/>
      <c r="V415" s="150"/>
      <c r="W415" s="150"/>
      <c r="X415" s="150"/>
      <c r="Y415" s="150"/>
      <c r="Z415" s="150"/>
      <c r="AA415" s="150"/>
      <c r="AB415" s="150"/>
      <c r="AC415" s="150"/>
      <c r="AD415" s="150"/>
      <c r="AE415" s="150"/>
      <c r="AF415" s="150"/>
      <c r="AG415" s="150"/>
      <c r="AH415" s="150"/>
      <c r="AI415" s="150"/>
      <c r="AJ415" s="150"/>
      <c r="AK415" s="150"/>
      <c r="AL415" s="150"/>
      <c r="AM415" s="150"/>
      <c r="AN415" s="150"/>
      <c r="AO415" s="150"/>
      <c r="AP415" s="150"/>
      <c r="AQ415" s="150"/>
      <c r="AR415" s="150"/>
      <c r="AS415" s="150"/>
      <c r="AT415" s="150"/>
      <c r="AU415" s="150"/>
      <c r="AV415" s="150"/>
      <c r="BA415" s="150"/>
      <c r="BB415" s="151"/>
      <c r="BC415" s="151"/>
      <c r="BD415" s="152"/>
    </row>
    <row r="416" spans="5:56" ht="15.75" customHeight="1" x14ac:dyDescent="0.2">
      <c r="E416" s="150"/>
      <c r="F416" s="150"/>
      <c r="G416" s="150"/>
      <c r="H416" s="150"/>
      <c r="I416" s="150"/>
      <c r="J416" s="150"/>
      <c r="K416" s="150"/>
      <c r="L416" s="150"/>
      <c r="M416" s="150"/>
      <c r="N416" s="150"/>
      <c r="O416" s="150"/>
      <c r="P416" s="150"/>
      <c r="Q416" s="150"/>
      <c r="R416" s="150"/>
      <c r="S416" s="150"/>
      <c r="T416" s="150"/>
      <c r="U416" s="150"/>
      <c r="V416" s="150"/>
      <c r="W416" s="150"/>
      <c r="X416" s="150"/>
      <c r="Y416" s="150"/>
      <c r="Z416" s="150"/>
      <c r="AA416" s="150"/>
      <c r="AB416" s="150"/>
      <c r="AC416" s="150"/>
      <c r="AD416" s="150"/>
      <c r="AE416" s="150"/>
      <c r="AF416" s="150"/>
      <c r="AG416" s="150"/>
      <c r="AH416" s="150"/>
      <c r="AI416" s="150"/>
      <c r="AJ416" s="150"/>
      <c r="AK416" s="150"/>
      <c r="AL416" s="150"/>
      <c r="AM416" s="150"/>
      <c r="AN416" s="150"/>
      <c r="AO416" s="150"/>
      <c r="AP416" s="150"/>
      <c r="AQ416" s="150"/>
      <c r="AR416" s="150"/>
      <c r="AS416" s="150"/>
      <c r="AT416" s="150"/>
      <c r="AU416" s="150"/>
      <c r="AV416" s="150"/>
      <c r="BA416" s="150"/>
      <c r="BB416" s="151"/>
      <c r="BC416" s="151"/>
      <c r="BD416" s="152"/>
    </row>
    <row r="417" spans="5:56" ht="15.75" customHeight="1" x14ac:dyDescent="0.2">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c r="AA417" s="150"/>
      <c r="AB417" s="150"/>
      <c r="AC417" s="150"/>
      <c r="AD417" s="150"/>
      <c r="AE417" s="150"/>
      <c r="AF417" s="150"/>
      <c r="AG417" s="150"/>
      <c r="AH417" s="150"/>
      <c r="AI417" s="150"/>
      <c r="AJ417" s="150"/>
      <c r="AK417" s="150"/>
      <c r="AL417" s="150"/>
      <c r="AM417" s="150"/>
      <c r="AN417" s="150"/>
      <c r="AO417" s="150"/>
      <c r="AP417" s="150"/>
      <c r="AQ417" s="150"/>
      <c r="AR417" s="150"/>
      <c r="AS417" s="150"/>
      <c r="AT417" s="150"/>
      <c r="AU417" s="150"/>
      <c r="AV417" s="150"/>
      <c r="BA417" s="150"/>
      <c r="BB417" s="151"/>
      <c r="BC417" s="151"/>
      <c r="BD417" s="152"/>
    </row>
    <row r="418" spans="5:56" ht="15.75" customHeight="1" x14ac:dyDescent="0.2">
      <c r="E418" s="150"/>
      <c r="F418" s="150"/>
      <c r="G418" s="150"/>
      <c r="H418" s="150"/>
      <c r="I418" s="150"/>
      <c r="J418" s="150"/>
      <c r="K418" s="150"/>
      <c r="L418" s="150"/>
      <c r="M418" s="150"/>
      <c r="N418" s="150"/>
      <c r="O418" s="150"/>
      <c r="P418" s="150"/>
      <c r="Q418" s="150"/>
      <c r="R418" s="150"/>
      <c r="S418" s="150"/>
      <c r="T418" s="150"/>
      <c r="U418" s="150"/>
      <c r="V418" s="150"/>
      <c r="W418" s="150"/>
      <c r="X418" s="150"/>
      <c r="Y418" s="150"/>
      <c r="Z418" s="150"/>
      <c r="AA418" s="150"/>
      <c r="AB418" s="150"/>
      <c r="AC418" s="150"/>
      <c r="AD418" s="150"/>
      <c r="AE418" s="150"/>
      <c r="AF418" s="150"/>
      <c r="AG418" s="150"/>
      <c r="AH418" s="150"/>
      <c r="AI418" s="150"/>
      <c r="AJ418" s="150"/>
      <c r="AK418" s="150"/>
      <c r="AL418" s="150"/>
      <c r="AM418" s="150"/>
      <c r="AN418" s="150"/>
      <c r="AO418" s="150"/>
      <c r="AP418" s="150"/>
      <c r="AQ418" s="150"/>
      <c r="AR418" s="150"/>
      <c r="AS418" s="150"/>
      <c r="AT418" s="150"/>
      <c r="AU418" s="150"/>
      <c r="AV418" s="150"/>
      <c r="BA418" s="150"/>
      <c r="BB418" s="151"/>
      <c r="BC418" s="151"/>
      <c r="BD418" s="152"/>
    </row>
    <row r="419" spans="5:56" ht="15.75" customHeight="1" x14ac:dyDescent="0.2">
      <c r="E419" s="150"/>
      <c r="F419" s="150"/>
      <c r="G419" s="150"/>
      <c r="H419" s="150"/>
      <c r="I419" s="150"/>
      <c r="J419" s="150"/>
      <c r="K419" s="150"/>
      <c r="L419" s="150"/>
      <c r="M419" s="150"/>
      <c r="N419" s="150"/>
      <c r="O419" s="150"/>
      <c r="P419" s="150"/>
      <c r="Q419" s="150"/>
      <c r="R419" s="150"/>
      <c r="S419" s="150"/>
      <c r="T419" s="150"/>
      <c r="U419" s="150"/>
      <c r="V419" s="150"/>
      <c r="W419" s="150"/>
      <c r="X419" s="150"/>
      <c r="Y419" s="150"/>
      <c r="Z419" s="150"/>
      <c r="AA419" s="150"/>
      <c r="AB419" s="150"/>
      <c r="AC419" s="150"/>
      <c r="AD419" s="150"/>
      <c r="AE419" s="150"/>
      <c r="AF419" s="150"/>
      <c r="AG419" s="150"/>
      <c r="AH419" s="150"/>
      <c r="AI419" s="150"/>
      <c r="AJ419" s="150"/>
      <c r="AK419" s="150"/>
      <c r="AL419" s="150"/>
      <c r="AM419" s="150"/>
      <c r="AN419" s="150"/>
      <c r="AO419" s="150"/>
      <c r="AP419" s="150"/>
      <c r="AQ419" s="150"/>
      <c r="AR419" s="150"/>
      <c r="AS419" s="150"/>
      <c r="AT419" s="150"/>
      <c r="AU419" s="150"/>
      <c r="AV419" s="150"/>
      <c r="BA419" s="150"/>
      <c r="BB419" s="151"/>
      <c r="BC419" s="151"/>
      <c r="BD419" s="152"/>
    </row>
    <row r="420" spans="5:56" ht="15.75" customHeight="1" x14ac:dyDescent="0.2">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c r="AA420" s="150"/>
      <c r="AB420" s="150"/>
      <c r="AC420" s="150"/>
      <c r="AD420" s="150"/>
      <c r="AE420" s="150"/>
      <c r="AF420" s="150"/>
      <c r="AG420" s="150"/>
      <c r="AH420" s="150"/>
      <c r="AI420" s="150"/>
      <c r="AJ420" s="150"/>
      <c r="AK420" s="150"/>
      <c r="AL420" s="150"/>
      <c r="AM420" s="150"/>
      <c r="AN420" s="150"/>
      <c r="AO420" s="150"/>
      <c r="AP420" s="150"/>
      <c r="AQ420" s="150"/>
      <c r="AR420" s="150"/>
      <c r="AS420" s="150"/>
      <c r="AT420" s="150"/>
      <c r="AU420" s="150"/>
      <c r="AV420" s="150"/>
      <c r="BA420" s="150"/>
      <c r="BB420" s="151"/>
      <c r="BC420" s="151"/>
      <c r="BD420" s="152"/>
    </row>
    <row r="421" spans="5:56" ht="15.75" customHeight="1" x14ac:dyDescent="0.2">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c r="AA421" s="150"/>
      <c r="AB421" s="150"/>
      <c r="AC421" s="150"/>
      <c r="AD421" s="150"/>
      <c r="AE421" s="150"/>
      <c r="AF421" s="150"/>
      <c r="AG421" s="150"/>
      <c r="AH421" s="150"/>
      <c r="AI421" s="150"/>
      <c r="AJ421" s="150"/>
      <c r="AK421" s="150"/>
      <c r="AL421" s="150"/>
      <c r="AM421" s="150"/>
      <c r="AN421" s="150"/>
      <c r="AO421" s="150"/>
      <c r="AP421" s="150"/>
      <c r="AQ421" s="150"/>
      <c r="AR421" s="150"/>
      <c r="AS421" s="150"/>
      <c r="AT421" s="150"/>
      <c r="AU421" s="150"/>
      <c r="AV421" s="150"/>
      <c r="BA421" s="150"/>
      <c r="BB421" s="151"/>
      <c r="BC421" s="151"/>
      <c r="BD421" s="152"/>
    </row>
    <row r="422" spans="5:56" ht="15.75" customHeight="1" x14ac:dyDescent="0.2">
      <c r="E422" s="150"/>
      <c r="F422" s="150"/>
      <c r="G422" s="150"/>
      <c r="H422" s="150"/>
      <c r="I422" s="150"/>
      <c r="J422" s="150"/>
      <c r="K422" s="150"/>
      <c r="L422" s="150"/>
      <c r="M422" s="150"/>
      <c r="N422" s="150"/>
      <c r="O422" s="150"/>
      <c r="P422" s="150"/>
      <c r="Q422" s="150"/>
      <c r="R422" s="150"/>
      <c r="S422" s="150"/>
      <c r="T422" s="150"/>
      <c r="U422" s="150"/>
      <c r="V422" s="150"/>
      <c r="W422" s="150"/>
      <c r="X422" s="150"/>
      <c r="Y422" s="150"/>
      <c r="Z422" s="150"/>
      <c r="AA422" s="150"/>
      <c r="AB422" s="150"/>
      <c r="AC422" s="150"/>
      <c r="AD422" s="150"/>
      <c r="AE422" s="150"/>
      <c r="AF422" s="150"/>
      <c r="AG422" s="150"/>
      <c r="AH422" s="150"/>
      <c r="AI422" s="150"/>
      <c r="AJ422" s="150"/>
      <c r="AK422" s="150"/>
      <c r="AL422" s="150"/>
      <c r="AM422" s="150"/>
      <c r="AN422" s="150"/>
      <c r="AO422" s="150"/>
      <c r="AP422" s="150"/>
      <c r="AQ422" s="150"/>
      <c r="AR422" s="150"/>
      <c r="AS422" s="150"/>
      <c r="AT422" s="150"/>
      <c r="AU422" s="150"/>
      <c r="AV422" s="150"/>
      <c r="BA422" s="150"/>
      <c r="BB422" s="151"/>
      <c r="BC422" s="151"/>
      <c r="BD422" s="152"/>
    </row>
    <row r="423" spans="5:56" ht="15.75" customHeight="1" x14ac:dyDescent="0.2">
      <c r="E423" s="150"/>
      <c r="F423" s="150"/>
      <c r="G423" s="150"/>
      <c r="H423" s="150"/>
      <c r="I423" s="150"/>
      <c r="J423" s="150"/>
      <c r="K423" s="150"/>
      <c r="L423" s="150"/>
      <c r="M423" s="150"/>
      <c r="N423" s="150"/>
      <c r="O423" s="150"/>
      <c r="P423" s="150"/>
      <c r="Q423" s="150"/>
      <c r="R423" s="150"/>
      <c r="S423" s="150"/>
      <c r="T423" s="150"/>
      <c r="U423" s="150"/>
      <c r="V423" s="150"/>
      <c r="W423" s="150"/>
      <c r="X423" s="150"/>
      <c r="Y423" s="150"/>
      <c r="Z423" s="150"/>
      <c r="AA423" s="150"/>
      <c r="AB423" s="150"/>
      <c r="AC423" s="150"/>
      <c r="AD423" s="150"/>
      <c r="AE423" s="150"/>
      <c r="AF423" s="150"/>
      <c r="AG423" s="150"/>
      <c r="AH423" s="150"/>
      <c r="AI423" s="150"/>
      <c r="AJ423" s="150"/>
      <c r="AK423" s="150"/>
      <c r="AL423" s="150"/>
      <c r="AM423" s="150"/>
      <c r="AN423" s="150"/>
      <c r="AO423" s="150"/>
      <c r="AP423" s="150"/>
      <c r="AQ423" s="150"/>
      <c r="AR423" s="150"/>
      <c r="AS423" s="150"/>
      <c r="AT423" s="150"/>
      <c r="AU423" s="150"/>
      <c r="AV423" s="150"/>
      <c r="BA423" s="150"/>
      <c r="BB423" s="151"/>
      <c r="BC423" s="151"/>
      <c r="BD423" s="152"/>
    </row>
    <row r="424" spans="5:56" ht="15.75" customHeight="1" x14ac:dyDescent="0.2">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c r="AA424" s="150"/>
      <c r="AB424" s="150"/>
      <c r="AC424" s="150"/>
      <c r="AD424" s="150"/>
      <c r="AE424" s="150"/>
      <c r="AF424" s="150"/>
      <c r="AG424" s="150"/>
      <c r="AH424" s="150"/>
      <c r="AI424" s="150"/>
      <c r="AJ424" s="150"/>
      <c r="AK424" s="150"/>
      <c r="AL424" s="150"/>
      <c r="AM424" s="150"/>
      <c r="AN424" s="150"/>
      <c r="AO424" s="150"/>
      <c r="AP424" s="150"/>
      <c r="AQ424" s="150"/>
      <c r="AR424" s="150"/>
      <c r="AS424" s="150"/>
      <c r="AT424" s="150"/>
      <c r="AU424" s="150"/>
      <c r="AV424" s="150"/>
      <c r="BA424" s="150"/>
      <c r="BB424" s="151"/>
      <c r="BC424" s="151"/>
      <c r="BD424" s="152"/>
    </row>
    <row r="425" spans="5:56" ht="15.75" customHeight="1" x14ac:dyDescent="0.2">
      <c r="E425" s="150"/>
      <c r="F425" s="150"/>
      <c r="G425" s="150"/>
      <c r="H425" s="150"/>
      <c r="I425" s="150"/>
      <c r="J425" s="150"/>
      <c r="K425" s="150"/>
      <c r="L425" s="150"/>
      <c r="M425" s="150"/>
      <c r="N425" s="150"/>
      <c r="O425" s="150"/>
      <c r="P425" s="150"/>
      <c r="Q425" s="150"/>
      <c r="R425" s="150"/>
      <c r="S425" s="150"/>
      <c r="T425" s="150"/>
      <c r="U425" s="150"/>
      <c r="V425" s="150"/>
      <c r="W425" s="150"/>
      <c r="X425" s="150"/>
      <c r="Y425" s="150"/>
      <c r="Z425" s="150"/>
      <c r="AA425" s="150"/>
      <c r="AB425" s="150"/>
      <c r="AC425" s="150"/>
      <c r="AD425" s="150"/>
      <c r="AE425" s="150"/>
      <c r="AF425" s="150"/>
      <c r="AG425" s="150"/>
      <c r="AH425" s="150"/>
      <c r="AI425" s="150"/>
      <c r="AJ425" s="150"/>
      <c r="AK425" s="150"/>
      <c r="AL425" s="150"/>
      <c r="AM425" s="150"/>
      <c r="AN425" s="150"/>
      <c r="AO425" s="150"/>
      <c r="AP425" s="150"/>
      <c r="AQ425" s="150"/>
      <c r="AR425" s="150"/>
      <c r="AS425" s="150"/>
      <c r="AT425" s="150"/>
      <c r="AU425" s="150"/>
      <c r="AV425" s="150"/>
      <c r="BA425" s="150"/>
      <c r="BB425" s="151"/>
      <c r="BC425" s="151"/>
      <c r="BD425" s="152"/>
    </row>
    <row r="426" spans="5:56" ht="15.75" customHeight="1" x14ac:dyDescent="0.2">
      <c r="E426" s="150"/>
      <c r="F426" s="150"/>
      <c r="G426" s="150"/>
      <c r="H426" s="150"/>
      <c r="I426" s="150"/>
      <c r="J426" s="150"/>
      <c r="K426" s="150"/>
      <c r="L426" s="150"/>
      <c r="M426" s="150"/>
      <c r="N426" s="150"/>
      <c r="O426" s="150"/>
      <c r="P426" s="150"/>
      <c r="Q426" s="150"/>
      <c r="R426" s="150"/>
      <c r="S426" s="150"/>
      <c r="T426" s="150"/>
      <c r="U426" s="150"/>
      <c r="V426" s="150"/>
      <c r="W426" s="150"/>
      <c r="X426" s="150"/>
      <c r="Y426" s="150"/>
      <c r="Z426" s="150"/>
      <c r="AA426" s="150"/>
      <c r="AB426" s="150"/>
      <c r="AC426" s="150"/>
      <c r="AD426" s="150"/>
      <c r="AE426" s="150"/>
      <c r="AF426" s="150"/>
      <c r="AG426" s="150"/>
      <c r="AH426" s="150"/>
      <c r="AI426" s="150"/>
      <c r="AJ426" s="150"/>
      <c r="AK426" s="150"/>
      <c r="AL426" s="150"/>
      <c r="AM426" s="150"/>
      <c r="AN426" s="150"/>
      <c r="AO426" s="150"/>
      <c r="AP426" s="150"/>
      <c r="AQ426" s="150"/>
      <c r="AR426" s="150"/>
      <c r="AS426" s="150"/>
      <c r="AT426" s="150"/>
      <c r="AU426" s="150"/>
      <c r="AV426" s="150"/>
      <c r="BA426" s="150"/>
      <c r="BB426" s="151"/>
      <c r="BC426" s="151"/>
      <c r="BD426" s="152"/>
    </row>
    <row r="427" spans="5:56" ht="15.75" customHeight="1" x14ac:dyDescent="0.2">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c r="AA427" s="150"/>
      <c r="AB427" s="150"/>
      <c r="AC427" s="150"/>
      <c r="AD427" s="150"/>
      <c r="AE427" s="150"/>
      <c r="AF427" s="150"/>
      <c r="AG427" s="150"/>
      <c r="AH427" s="150"/>
      <c r="AI427" s="150"/>
      <c r="AJ427" s="150"/>
      <c r="AK427" s="150"/>
      <c r="AL427" s="150"/>
      <c r="AM427" s="150"/>
      <c r="AN427" s="150"/>
      <c r="AO427" s="150"/>
      <c r="AP427" s="150"/>
      <c r="AQ427" s="150"/>
      <c r="AR427" s="150"/>
      <c r="AS427" s="150"/>
      <c r="AT427" s="150"/>
      <c r="AU427" s="150"/>
      <c r="AV427" s="150"/>
      <c r="BA427" s="150"/>
      <c r="BB427" s="151"/>
      <c r="BC427" s="151"/>
      <c r="BD427" s="152"/>
    </row>
    <row r="428" spans="5:56" ht="15.75" customHeight="1" x14ac:dyDescent="0.2">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c r="AA428" s="150"/>
      <c r="AB428" s="150"/>
      <c r="AC428" s="150"/>
      <c r="AD428" s="150"/>
      <c r="AE428" s="150"/>
      <c r="AF428" s="150"/>
      <c r="AG428" s="150"/>
      <c r="AH428" s="150"/>
      <c r="AI428" s="150"/>
      <c r="AJ428" s="150"/>
      <c r="AK428" s="150"/>
      <c r="AL428" s="150"/>
      <c r="AM428" s="150"/>
      <c r="AN428" s="150"/>
      <c r="AO428" s="150"/>
      <c r="AP428" s="150"/>
      <c r="AQ428" s="150"/>
      <c r="AR428" s="150"/>
      <c r="AS428" s="150"/>
      <c r="AT428" s="150"/>
      <c r="AU428" s="150"/>
      <c r="AV428" s="150"/>
      <c r="BA428" s="150"/>
      <c r="BB428" s="151"/>
      <c r="BC428" s="151"/>
      <c r="BD428" s="152"/>
    </row>
    <row r="429" spans="5:56" ht="15.75" customHeight="1" x14ac:dyDescent="0.2">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c r="AA429" s="150"/>
      <c r="AB429" s="150"/>
      <c r="AC429" s="150"/>
      <c r="AD429" s="150"/>
      <c r="AE429" s="150"/>
      <c r="AF429" s="150"/>
      <c r="AG429" s="150"/>
      <c r="AH429" s="150"/>
      <c r="AI429" s="150"/>
      <c r="AJ429" s="150"/>
      <c r="AK429" s="150"/>
      <c r="AL429" s="150"/>
      <c r="AM429" s="150"/>
      <c r="AN429" s="150"/>
      <c r="AO429" s="150"/>
      <c r="AP429" s="150"/>
      <c r="AQ429" s="150"/>
      <c r="AR429" s="150"/>
      <c r="AS429" s="150"/>
      <c r="AT429" s="150"/>
      <c r="AU429" s="150"/>
      <c r="AV429" s="150"/>
      <c r="BA429" s="150"/>
      <c r="BB429" s="151"/>
      <c r="BC429" s="151"/>
      <c r="BD429" s="152"/>
    </row>
    <row r="430" spans="5:56" ht="15.75" customHeight="1" x14ac:dyDescent="0.2">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c r="AA430" s="150"/>
      <c r="AB430" s="150"/>
      <c r="AC430" s="150"/>
      <c r="AD430" s="150"/>
      <c r="AE430" s="150"/>
      <c r="AF430" s="150"/>
      <c r="AG430" s="150"/>
      <c r="AH430" s="150"/>
      <c r="AI430" s="150"/>
      <c r="AJ430" s="150"/>
      <c r="AK430" s="150"/>
      <c r="AL430" s="150"/>
      <c r="AM430" s="150"/>
      <c r="AN430" s="150"/>
      <c r="AO430" s="150"/>
      <c r="AP430" s="150"/>
      <c r="AQ430" s="150"/>
      <c r="AR430" s="150"/>
      <c r="AS430" s="150"/>
      <c r="AT430" s="150"/>
      <c r="AU430" s="150"/>
      <c r="AV430" s="150"/>
      <c r="BA430" s="150"/>
      <c r="BB430" s="151"/>
      <c r="BC430" s="151"/>
      <c r="BD430" s="152"/>
    </row>
    <row r="431" spans="5:56" ht="15.75" customHeight="1" x14ac:dyDescent="0.2">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c r="AA431" s="150"/>
      <c r="AB431" s="150"/>
      <c r="AC431" s="150"/>
      <c r="AD431" s="150"/>
      <c r="AE431" s="150"/>
      <c r="AF431" s="150"/>
      <c r="AG431" s="150"/>
      <c r="AH431" s="150"/>
      <c r="AI431" s="150"/>
      <c r="AJ431" s="150"/>
      <c r="AK431" s="150"/>
      <c r="AL431" s="150"/>
      <c r="AM431" s="150"/>
      <c r="AN431" s="150"/>
      <c r="AO431" s="150"/>
      <c r="AP431" s="150"/>
      <c r="AQ431" s="150"/>
      <c r="AR431" s="150"/>
      <c r="AS431" s="150"/>
      <c r="AT431" s="150"/>
      <c r="AU431" s="150"/>
      <c r="AV431" s="150"/>
      <c r="BA431" s="150"/>
      <c r="BB431" s="151"/>
      <c r="BC431" s="151"/>
      <c r="BD431" s="152"/>
    </row>
    <row r="432" spans="5:56" ht="15.75" customHeight="1" x14ac:dyDescent="0.2">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c r="AA432" s="150"/>
      <c r="AB432" s="150"/>
      <c r="AC432" s="150"/>
      <c r="AD432" s="150"/>
      <c r="AE432" s="150"/>
      <c r="AF432" s="150"/>
      <c r="AG432" s="150"/>
      <c r="AH432" s="150"/>
      <c r="AI432" s="150"/>
      <c r="AJ432" s="150"/>
      <c r="AK432" s="150"/>
      <c r="AL432" s="150"/>
      <c r="AM432" s="150"/>
      <c r="AN432" s="150"/>
      <c r="AO432" s="150"/>
      <c r="AP432" s="150"/>
      <c r="AQ432" s="150"/>
      <c r="AR432" s="150"/>
      <c r="AS432" s="150"/>
      <c r="AT432" s="150"/>
      <c r="AU432" s="150"/>
      <c r="AV432" s="150"/>
      <c r="BA432" s="150"/>
      <c r="BB432" s="151"/>
      <c r="BC432" s="151"/>
      <c r="BD432" s="152"/>
    </row>
    <row r="433" spans="5:56" ht="15.75" customHeight="1" x14ac:dyDescent="0.2">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c r="AA433" s="150"/>
      <c r="AB433" s="150"/>
      <c r="AC433" s="150"/>
      <c r="AD433" s="150"/>
      <c r="AE433" s="150"/>
      <c r="AF433" s="150"/>
      <c r="AG433" s="150"/>
      <c r="AH433" s="150"/>
      <c r="AI433" s="150"/>
      <c r="AJ433" s="150"/>
      <c r="AK433" s="150"/>
      <c r="AL433" s="150"/>
      <c r="AM433" s="150"/>
      <c r="AN433" s="150"/>
      <c r="AO433" s="150"/>
      <c r="AP433" s="150"/>
      <c r="AQ433" s="150"/>
      <c r="AR433" s="150"/>
      <c r="AS433" s="150"/>
      <c r="AT433" s="150"/>
      <c r="AU433" s="150"/>
      <c r="AV433" s="150"/>
      <c r="BA433" s="150"/>
      <c r="BB433" s="151"/>
      <c r="BC433" s="151"/>
      <c r="BD433" s="152"/>
    </row>
    <row r="434" spans="5:56" ht="15.75" customHeight="1" x14ac:dyDescent="0.2">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c r="AA434" s="150"/>
      <c r="AB434" s="150"/>
      <c r="AC434" s="150"/>
      <c r="AD434" s="150"/>
      <c r="AE434" s="150"/>
      <c r="AF434" s="150"/>
      <c r="AG434" s="150"/>
      <c r="AH434" s="150"/>
      <c r="AI434" s="150"/>
      <c r="AJ434" s="150"/>
      <c r="AK434" s="150"/>
      <c r="AL434" s="150"/>
      <c r="AM434" s="150"/>
      <c r="AN434" s="150"/>
      <c r="AO434" s="150"/>
      <c r="AP434" s="150"/>
      <c r="AQ434" s="150"/>
      <c r="AR434" s="150"/>
      <c r="AS434" s="150"/>
      <c r="AT434" s="150"/>
      <c r="AU434" s="150"/>
      <c r="AV434" s="150"/>
      <c r="BA434" s="150"/>
      <c r="BB434" s="151"/>
      <c r="BC434" s="151"/>
      <c r="BD434" s="152"/>
    </row>
    <row r="435" spans="5:56" ht="15.75" customHeight="1" x14ac:dyDescent="0.2">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c r="AA435" s="150"/>
      <c r="AB435" s="150"/>
      <c r="AC435" s="150"/>
      <c r="AD435" s="150"/>
      <c r="AE435" s="150"/>
      <c r="AF435" s="150"/>
      <c r="AG435" s="150"/>
      <c r="AH435" s="150"/>
      <c r="AI435" s="150"/>
      <c r="AJ435" s="150"/>
      <c r="AK435" s="150"/>
      <c r="AL435" s="150"/>
      <c r="AM435" s="150"/>
      <c r="AN435" s="150"/>
      <c r="AO435" s="150"/>
      <c r="AP435" s="150"/>
      <c r="AQ435" s="150"/>
      <c r="AR435" s="150"/>
      <c r="AS435" s="150"/>
      <c r="AT435" s="150"/>
      <c r="AU435" s="150"/>
      <c r="AV435" s="150"/>
      <c r="BA435" s="150"/>
      <c r="BB435" s="151"/>
      <c r="BC435" s="151"/>
      <c r="BD435" s="152"/>
    </row>
    <row r="436" spans="5:56" ht="15.75" customHeight="1" x14ac:dyDescent="0.2">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c r="AA436" s="150"/>
      <c r="AB436" s="150"/>
      <c r="AC436" s="150"/>
      <c r="AD436" s="150"/>
      <c r="AE436" s="150"/>
      <c r="AF436" s="150"/>
      <c r="AG436" s="150"/>
      <c r="AH436" s="150"/>
      <c r="AI436" s="150"/>
      <c r="AJ436" s="150"/>
      <c r="AK436" s="150"/>
      <c r="AL436" s="150"/>
      <c r="AM436" s="150"/>
      <c r="AN436" s="150"/>
      <c r="AO436" s="150"/>
      <c r="AP436" s="150"/>
      <c r="AQ436" s="150"/>
      <c r="AR436" s="150"/>
      <c r="AS436" s="150"/>
      <c r="AT436" s="150"/>
      <c r="AU436" s="150"/>
      <c r="AV436" s="150"/>
      <c r="BA436" s="150"/>
      <c r="BB436" s="151"/>
      <c r="BC436" s="151"/>
      <c r="BD436" s="152"/>
    </row>
    <row r="437" spans="5:56" ht="15.75" customHeight="1" x14ac:dyDescent="0.2">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c r="AA437" s="150"/>
      <c r="AB437" s="150"/>
      <c r="AC437" s="150"/>
      <c r="AD437" s="150"/>
      <c r="AE437" s="150"/>
      <c r="AF437" s="150"/>
      <c r="AG437" s="150"/>
      <c r="AH437" s="150"/>
      <c r="AI437" s="150"/>
      <c r="AJ437" s="150"/>
      <c r="AK437" s="150"/>
      <c r="AL437" s="150"/>
      <c r="AM437" s="150"/>
      <c r="AN437" s="150"/>
      <c r="AO437" s="150"/>
      <c r="AP437" s="150"/>
      <c r="AQ437" s="150"/>
      <c r="AR437" s="150"/>
      <c r="AS437" s="150"/>
      <c r="AT437" s="150"/>
      <c r="AU437" s="150"/>
      <c r="AV437" s="150"/>
      <c r="BA437" s="150"/>
      <c r="BB437" s="151"/>
      <c r="BC437" s="151"/>
      <c r="BD437" s="152"/>
    </row>
    <row r="438" spans="5:56" ht="15.75" customHeight="1" x14ac:dyDescent="0.2">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c r="AA438" s="150"/>
      <c r="AB438" s="150"/>
      <c r="AC438" s="150"/>
      <c r="AD438" s="150"/>
      <c r="AE438" s="150"/>
      <c r="AF438" s="150"/>
      <c r="AG438" s="150"/>
      <c r="AH438" s="150"/>
      <c r="AI438" s="150"/>
      <c r="AJ438" s="150"/>
      <c r="AK438" s="150"/>
      <c r="AL438" s="150"/>
      <c r="AM438" s="150"/>
      <c r="AN438" s="150"/>
      <c r="AO438" s="150"/>
      <c r="AP438" s="150"/>
      <c r="AQ438" s="150"/>
      <c r="AR438" s="150"/>
      <c r="AS438" s="150"/>
      <c r="AT438" s="150"/>
      <c r="AU438" s="150"/>
      <c r="AV438" s="150"/>
      <c r="BA438" s="150"/>
      <c r="BB438" s="151"/>
      <c r="BC438" s="151"/>
      <c r="BD438" s="152"/>
    </row>
    <row r="439" spans="5:56" ht="15.75" customHeight="1" x14ac:dyDescent="0.2">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c r="AA439" s="150"/>
      <c r="AB439" s="150"/>
      <c r="AC439" s="150"/>
      <c r="AD439" s="150"/>
      <c r="AE439" s="150"/>
      <c r="AF439" s="150"/>
      <c r="AG439" s="150"/>
      <c r="AH439" s="150"/>
      <c r="AI439" s="150"/>
      <c r="AJ439" s="150"/>
      <c r="AK439" s="150"/>
      <c r="AL439" s="150"/>
      <c r="AM439" s="150"/>
      <c r="AN439" s="150"/>
      <c r="AO439" s="150"/>
      <c r="AP439" s="150"/>
      <c r="AQ439" s="150"/>
      <c r="AR439" s="150"/>
      <c r="AS439" s="150"/>
      <c r="AT439" s="150"/>
      <c r="AU439" s="150"/>
      <c r="AV439" s="150"/>
      <c r="BA439" s="150"/>
      <c r="BB439" s="151"/>
      <c r="BC439" s="151"/>
      <c r="BD439" s="152"/>
    </row>
    <row r="440" spans="5:56" ht="15.75" customHeight="1" x14ac:dyDescent="0.2">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c r="AA440" s="150"/>
      <c r="AB440" s="150"/>
      <c r="AC440" s="150"/>
      <c r="AD440" s="150"/>
      <c r="AE440" s="150"/>
      <c r="AF440" s="150"/>
      <c r="AG440" s="150"/>
      <c r="AH440" s="150"/>
      <c r="AI440" s="150"/>
      <c r="AJ440" s="150"/>
      <c r="AK440" s="150"/>
      <c r="AL440" s="150"/>
      <c r="AM440" s="150"/>
      <c r="AN440" s="150"/>
      <c r="AO440" s="150"/>
      <c r="AP440" s="150"/>
      <c r="AQ440" s="150"/>
      <c r="AR440" s="150"/>
      <c r="AS440" s="150"/>
      <c r="AT440" s="150"/>
      <c r="AU440" s="150"/>
      <c r="AV440" s="150"/>
      <c r="BA440" s="150"/>
      <c r="BB440" s="151"/>
      <c r="BC440" s="151"/>
      <c r="BD440" s="152"/>
    </row>
    <row r="441" spans="5:56" ht="15.75" customHeight="1" x14ac:dyDescent="0.2">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c r="AA441" s="150"/>
      <c r="AB441" s="150"/>
      <c r="AC441" s="150"/>
      <c r="AD441" s="150"/>
      <c r="AE441" s="150"/>
      <c r="AF441" s="150"/>
      <c r="AG441" s="150"/>
      <c r="AH441" s="150"/>
      <c r="AI441" s="150"/>
      <c r="AJ441" s="150"/>
      <c r="AK441" s="150"/>
      <c r="AL441" s="150"/>
      <c r="AM441" s="150"/>
      <c r="AN441" s="150"/>
      <c r="AO441" s="150"/>
      <c r="AP441" s="150"/>
      <c r="AQ441" s="150"/>
      <c r="AR441" s="150"/>
      <c r="AS441" s="150"/>
      <c r="AT441" s="150"/>
      <c r="AU441" s="150"/>
      <c r="AV441" s="150"/>
      <c r="BA441" s="150"/>
      <c r="BB441" s="151"/>
      <c r="BC441" s="151"/>
      <c r="BD441" s="152"/>
    </row>
    <row r="442" spans="5:56" ht="15.75" customHeight="1" x14ac:dyDescent="0.2">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c r="AA442" s="150"/>
      <c r="AB442" s="150"/>
      <c r="AC442" s="150"/>
      <c r="AD442" s="150"/>
      <c r="AE442" s="150"/>
      <c r="AF442" s="150"/>
      <c r="AG442" s="150"/>
      <c r="AH442" s="150"/>
      <c r="AI442" s="150"/>
      <c r="AJ442" s="150"/>
      <c r="AK442" s="150"/>
      <c r="AL442" s="150"/>
      <c r="AM442" s="150"/>
      <c r="AN442" s="150"/>
      <c r="AO442" s="150"/>
      <c r="AP442" s="150"/>
      <c r="AQ442" s="150"/>
      <c r="AR442" s="150"/>
      <c r="AS442" s="150"/>
      <c r="AT442" s="150"/>
      <c r="AU442" s="150"/>
      <c r="AV442" s="150"/>
      <c r="BA442" s="150"/>
      <c r="BB442" s="151"/>
      <c r="BC442" s="151"/>
      <c r="BD442" s="152"/>
    </row>
    <row r="443" spans="5:56" ht="15.75" customHeight="1" x14ac:dyDescent="0.2">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c r="AA443" s="150"/>
      <c r="AB443" s="150"/>
      <c r="AC443" s="150"/>
      <c r="AD443" s="150"/>
      <c r="AE443" s="150"/>
      <c r="AF443" s="150"/>
      <c r="AG443" s="150"/>
      <c r="AH443" s="150"/>
      <c r="AI443" s="150"/>
      <c r="AJ443" s="150"/>
      <c r="AK443" s="150"/>
      <c r="AL443" s="150"/>
      <c r="AM443" s="150"/>
      <c r="AN443" s="150"/>
      <c r="AO443" s="150"/>
      <c r="AP443" s="150"/>
      <c r="AQ443" s="150"/>
      <c r="AR443" s="150"/>
      <c r="AS443" s="150"/>
      <c r="AT443" s="150"/>
      <c r="AU443" s="150"/>
      <c r="AV443" s="150"/>
      <c r="BA443" s="150"/>
      <c r="BB443" s="151"/>
      <c r="BC443" s="151"/>
      <c r="BD443" s="152"/>
    </row>
    <row r="444" spans="5:56" ht="15.75" customHeight="1" x14ac:dyDescent="0.2">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c r="AA444" s="150"/>
      <c r="AB444" s="150"/>
      <c r="AC444" s="150"/>
      <c r="AD444" s="150"/>
      <c r="AE444" s="150"/>
      <c r="AF444" s="150"/>
      <c r="AG444" s="150"/>
      <c r="AH444" s="150"/>
      <c r="AI444" s="150"/>
      <c r="AJ444" s="150"/>
      <c r="AK444" s="150"/>
      <c r="AL444" s="150"/>
      <c r="AM444" s="150"/>
      <c r="AN444" s="150"/>
      <c r="AO444" s="150"/>
      <c r="AP444" s="150"/>
      <c r="AQ444" s="150"/>
      <c r="AR444" s="150"/>
      <c r="AS444" s="150"/>
      <c r="AT444" s="150"/>
      <c r="AU444" s="150"/>
      <c r="AV444" s="150"/>
      <c r="BA444" s="150"/>
      <c r="BB444" s="151"/>
      <c r="BC444" s="151"/>
      <c r="BD444" s="152"/>
    </row>
    <row r="445" spans="5:56" ht="15.75" customHeight="1" x14ac:dyDescent="0.2">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c r="AA445" s="150"/>
      <c r="AB445" s="150"/>
      <c r="AC445" s="150"/>
      <c r="AD445" s="150"/>
      <c r="AE445" s="150"/>
      <c r="AF445" s="150"/>
      <c r="AG445" s="150"/>
      <c r="AH445" s="150"/>
      <c r="AI445" s="150"/>
      <c r="AJ445" s="150"/>
      <c r="AK445" s="150"/>
      <c r="AL445" s="150"/>
      <c r="AM445" s="150"/>
      <c r="AN445" s="150"/>
      <c r="AO445" s="150"/>
      <c r="AP445" s="150"/>
      <c r="AQ445" s="150"/>
      <c r="AR445" s="150"/>
      <c r="AS445" s="150"/>
      <c r="AT445" s="150"/>
      <c r="AU445" s="150"/>
      <c r="AV445" s="150"/>
      <c r="BA445" s="150"/>
      <c r="BB445" s="151"/>
      <c r="BC445" s="151"/>
      <c r="BD445" s="152"/>
    </row>
    <row r="446" spans="5:56" ht="15.75" customHeight="1" x14ac:dyDescent="0.2">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c r="AA446" s="150"/>
      <c r="AB446" s="150"/>
      <c r="AC446" s="150"/>
      <c r="AD446" s="150"/>
      <c r="AE446" s="150"/>
      <c r="AF446" s="150"/>
      <c r="AG446" s="150"/>
      <c r="AH446" s="150"/>
      <c r="AI446" s="150"/>
      <c r="AJ446" s="150"/>
      <c r="AK446" s="150"/>
      <c r="AL446" s="150"/>
      <c r="AM446" s="150"/>
      <c r="AN446" s="150"/>
      <c r="AO446" s="150"/>
      <c r="AP446" s="150"/>
      <c r="AQ446" s="150"/>
      <c r="AR446" s="150"/>
      <c r="AS446" s="150"/>
      <c r="AT446" s="150"/>
      <c r="AU446" s="150"/>
      <c r="AV446" s="150"/>
      <c r="BA446" s="150"/>
      <c r="BB446" s="151"/>
      <c r="BC446" s="151"/>
      <c r="BD446" s="152"/>
    </row>
    <row r="447" spans="5:56" ht="15.75" customHeight="1" x14ac:dyDescent="0.2">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c r="AA447" s="150"/>
      <c r="AB447" s="150"/>
      <c r="AC447" s="150"/>
      <c r="AD447" s="150"/>
      <c r="AE447" s="150"/>
      <c r="AF447" s="150"/>
      <c r="AG447" s="150"/>
      <c r="AH447" s="150"/>
      <c r="AI447" s="150"/>
      <c r="AJ447" s="150"/>
      <c r="AK447" s="150"/>
      <c r="AL447" s="150"/>
      <c r="AM447" s="150"/>
      <c r="AN447" s="150"/>
      <c r="AO447" s="150"/>
      <c r="AP447" s="150"/>
      <c r="AQ447" s="150"/>
      <c r="AR447" s="150"/>
      <c r="AS447" s="150"/>
      <c r="AT447" s="150"/>
      <c r="AU447" s="150"/>
      <c r="AV447" s="150"/>
      <c r="BA447" s="150"/>
      <c r="BB447" s="151"/>
      <c r="BC447" s="151"/>
      <c r="BD447" s="152"/>
    </row>
    <row r="448" spans="5:56" ht="15.75" customHeight="1" x14ac:dyDescent="0.2">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c r="AA448" s="150"/>
      <c r="AB448" s="150"/>
      <c r="AC448" s="150"/>
      <c r="AD448" s="150"/>
      <c r="AE448" s="150"/>
      <c r="AF448" s="150"/>
      <c r="AG448" s="150"/>
      <c r="AH448" s="150"/>
      <c r="AI448" s="150"/>
      <c r="AJ448" s="150"/>
      <c r="AK448" s="150"/>
      <c r="AL448" s="150"/>
      <c r="AM448" s="150"/>
      <c r="AN448" s="150"/>
      <c r="AO448" s="150"/>
      <c r="AP448" s="150"/>
      <c r="AQ448" s="150"/>
      <c r="AR448" s="150"/>
      <c r="AS448" s="150"/>
      <c r="AT448" s="150"/>
      <c r="AU448" s="150"/>
      <c r="AV448" s="150"/>
      <c r="BA448" s="150"/>
      <c r="BB448" s="151"/>
      <c r="BC448" s="151"/>
      <c r="BD448" s="152"/>
    </row>
    <row r="449" spans="5:56" ht="15.75" customHeight="1" x14ac:dyDescent="0.2">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c r="AA449" s="150"/>
      <c r="AB449" s="150"/>
      <c r="AC449" s="150"/>
      <c r="AD449" s="150"/>
      <c r="AE449" s="150"/>
      <c r="AF449" s="150"/>
      <c r="AG449" s="150"/>
      <c r="AH449" s="150"/>
      <c r="AI449" s="150"/>
      <c r="AJ449" s="150"/>
      <c r="AK449" s="150"/>
      <c r="AL449" s="150"/>
      <c r="AM449" s="150"/>
      <c r="AN449" s="150"/>
      <c r="AO449" s="150"/>
      <c r="AP449" s="150"/>
      <c r="AQ449" s="150"/>
      <c r="AR449" s="150"/>
      <c r="AS449" s="150"/>
      <c r="AT449" s="150"/>
      <c r="AU449" s="150"/>
      <c r="AV449" s="150"/>
      <c r="BA449" s="150"/>
      <c r="BB449" s="151"/>
      <c r="BC449" s="151"/>
      <c r="BD449" s="152"/>
    </row>
    <row r="450" spans="5:56" ht="15.75" customHeight="1" x14ac:dyDescent="0.2">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c r="AA450" s="150"/>
      <c r="AB450" s="150"/>
      <c r="AC450" s="150"/>
      <c r="AD450" s="150"/>
      <c r="AE450" s="150"/>
      <c r="AF450" s="150"/>
      <c r="AG450" s="150"/>
      <c r="AH450" s="150"/>
      <c r="AI450" s="150"/>
      <c r="AJ450" s="150"/>
      <c r="AK450" s="150"/>
      <c r="AL450" s="150"/>
      <c r="AM450" s="150"/>
      <c r="AN450" s="150"/>
      <c r="AO450" s="150"/>
      <c r="AP450" s="150"/>
      <c r="AQ450" s="150"/>
      <c r="AR450" s="150"/>
      <c r="AS450" s="150"/>
      <c r="AT450" s="150"/>
      <c r="AU450" s="150"/>
      <c r="AV450" s="150"/>
      <c r="BA450" s="150"/>
      <c r="BB450" s="151"/>
      <c r="BC450" s="151"/>
      <c r="BD450" s="152"/>
    </row>
    <row r="451" spans="5:56" ht="15.75" customHeight="1" x14ac:dyDescent="0.2">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c r="AA451" s="150"/>
      <c r="AB451" s="150"/>
      <c r="AC451" s="150"/>
      <c r="AD451" s="150"/>
      <c r="AE451" s="150"/>
      <c r="AF451" s="150"/>
      <c r="AG451" s="150"/>
      <c r="AH451" s="150"/>
      <c r="AI451" s="150"/>
      <c r="AJ451" s="150"/>
      <c r="AK451" s="150"/>
      <c r="AL451" s="150"/>
      <c r="AM451" s="150"/>
      <c r="AN451" s="150"/>
      <c r="AO451" s="150"/>
      <c r="AP451" s="150"/>
      <c r="AQ451" s="150"/>
      <c r="AR451" s="150"/>
      <c r="AS451" s="150"/>
      <c r="AT451" s="150"/>
      <c r="AU451" s="150"/>
      <c r="AV451" s="150"/>
      <c r="BA451" s="150"/>
      <c r="BB451" s="151"/>
      <c r="BC451" s="151"/>
      <c r="BD451" s="152"/>
    </row>
    <row r="452" spans="5:56" ht="15.75" customHeight="1" x14ac:dyDescent="0.2">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c r="AA452" s="150"/>
      <c r="AB452" s="150"/>
      <c r="AC452" s="150"/>
      <c r="AD452" s="150"/>
      <c r="AE452" s="150"/>
      <c r="AF452" s="150"/>
      <c r="AG452" s="150"/>
      <c r="AH452" s="150"/>
      <c r="AI452" s="150"/>
      <c r="AJ452" s="150"/>
      <c r="AK452" s="150"/>
      <c r="AL452" s="150"/>
      <c r="AM452" s="150"/>
      <c r="AN452" s="150"/>
      <c r="AO452" s="150"/>
      <c r="AP452" s="150"/>
      <c r="AQ452" s="150"/>
      <c r="AR452" s="150"/>
      <c r="AS452" s="150"/>
      <c r="AT452" s="150"/>
      <c r="AU452" s="150"/>
      <c r="AV452" s="150"/>
      <c r="BA452" s="150"/>
      <c r="BB452" s="151"/>
      <c r="BC452" s="151"/>
      <c r="BD452" s="152"/>
    </row>
    <row r="453" spans="5:56" ht="15.75" customHeight="1" x14ac:dyDescent="0.2">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c r="AA453" s="150"/>
      <c r="AB453" s="150"/>
      <c r="AC453" s="150"/>
      <c r="AD453" s="150"/>
      <c r="AE453" s="150"/>
      <c r="AF453" s="150"/>
      <c r="AG453" s="150"/>
      <c r="AH453" s="150"/>
      <c r="AI453" s="150"/>
      <c r="AJ453" s="150"/>
      <c r="AK453" s="150"/>
      <c r="AL453" s="150"/>
      <c r="AM453" s="150"/>
      <c r="AN453" s="150"/>
      <c r="AO453" s="150"/>
      <c r="AP453" s="150"/>
      <c r="AQ453" s="150"/>
      <c r="AR453" s="150"/>
      <c r="AS453" s="150"/>
      <c r="AT453" s="150"/>
      <c r="AU453" s="150"/>
      <c r="AV453" s="150"/>
      <c r="BA453" s="150"/>
      <c r="BB453" s="151"/>
      <c r="BC453" s="151"/>
      <c r="BD453" s="152"/>
    </row>
    <row r="454" spans="5:56" ht="15.75" customHeight="1" x14ac:dyDescent="0.2">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c r="AA454" s="150"/>
      <c r="AB454" s="150"/>
      <c r="AC454" s="150"/>
      <c r="AD454" s="150"/>
      <c r="AE454" s="150"/>
      <c r="AF454" s="150"/>
      <c r="AG454" s="150"/>
      <c r="AH454" s="150"/>
      <c r="AI454" s="150"/>
      <c r="AJ454" s="150"/>
      <c r="AK454" s="150"/>
      <c r="AL454" s="150"/>
      <c r="AM454" s="150"/>
      <c r="AN454" s="150"/>
      <c r="AO454" s="150"/>
      <c r="AP454" s="150"/>
      <c r="AQ454" s="150"/>
      <c r="AR454" s="150"/>
      <c r="AS454" s="150"/>
      <c r="AT454" s="150"/>
      <c r="AU454" s="150"/>
      <c r="AV454" s="150"/>
      <c r="BA454" s="150"/>
      <c r="BB454" s="151"/>
      <c r="BC454" s="151"/>
      <c r="BD454" s="152"/>
    </row>
    <row r="455" spans="5:56" ht="15.75" customHeight="1" x14ac:dyDescent="0.2">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c r="AA455" s="150"/>
      <c r="AB455" s="150"/>
      <c r="AC455" s="150"/>
      <c r="AD455" s="150"/>
      <c r="AE455" s="150"/>
      <c r="AF455" s="150"/>
      <c r="AG455" s="150"/>
      <c r="AH455" s="150"/>
      <c r="AI455" s="150"/>
      <c r="AJ455" s="150"/>
      <c r="AK455" s="150"/>
      <c r="AL455" s="150"/>
      <c r="AM455" s="150"/>
      <c r="AN455" s="150"/>
      <c r="AO455" s="150"/>
      <c r="AP455" s="150"/>
      <c r="AQ455" s="150"/>
      <c r="AR455" s="150"/>
      <c r="AS455" s="150"/>
      <c r="AT455" s="150"/>
      <c r="AU455" s="150"/>
      <c r="AV455" s="150"/>
      <c r="BA455" s="150"/>
      <c r="BB455" s="151"/>
      <c r="BC455" s="151"/>
      <c r="BD455" s="152"/>
    </row>
    <row r="456" spans="5:56" ht="15.75" customHeight="1" x14ac:dyDescent="0.2">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c r="AA456" s="150"/>
      <c r="AB456" s="150"/>
      <c r="AC456" s="150"/>
      <c r="AD456" s="150"/>
      <c r="AE456" s="150"/>
      <c r="AF456" s="150"/>
      <c r="AG456" s="150"/>
      <c r="AH456" s="150"/>
      <c r="AI456" s="150"/>
      <c r="AJ456" s="150"/>
      <c r="AK456" s="150"/>
      <c r="AL456" s="150"/>
      <c r="AM456" s="150"/>
      <c r="AN456" s="150"/>
      <c r="AO456" s="150"/>
      <c r="AP456" s="150"/>
      <c r="AQ456" s="150"/>
      <c r="AR456" s="150"/>
      <c r="AS456" s="150"/>
      <c r="AT456" s="150"/>
      <c r="AU456" s="150"/>
      <c r="AV456" s="150"/>
      <c r="BA456" s="150"/>
      <c r="BB456" s="151"/>
      <c r="BC456" s="151"/>
      <c r="BD456" s="152"/>
    </row>
    <row r="457" spans="5:56" ht="15.75" customHeight="1" x14ac:dyDescent="0.2">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c r="AA457" s="150"/>
      <c r="AB457" s="150"/>
      <c r="AC457" s="150"/>
      <c r="AD457" s="150"/>
      <c r="AE457" s="150"/>
      <c r="AF457" s="150"/>
      <c r="AG457" s="150"/>
      <c r="AH457" s="150"/>
      <c r="AI457" s="150"/>
      <c r="AJ457" s="150"/>
      <c r="AK457" s="150"/>
      <c r="AL457" s="150"/>
      <c r="AM457" s="150"/>
      <c r="AN457" s="150"/>
      <c r="AO457" s="150"/>
      <c r="AP457" s="150"/>
      <c r="AQ457" s="150"/>
      <c r="AR457" s="150"/>
      <c r="AS457" s="150"/>
      <c r="AT457" s="150"/>
      <c r="AU457" s="150"/>
      <c r="AV457" s="150"/>
      <c r="BA457" s="150"/>
      <c r="BB457" s="151"/>
      <c r="BC457" s="151"/>
      <c r="BD457" s="152"/>
    </row>
    <row r="458" spans="5:56" ht="15.75" customHeight="1" x14ac:dyDescent="0.2">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c r="AA458" s="150"/>
      <c r="AB458" s="150"/>
      <c r="AC458" s="150"/>
      <c r="AD458" s="150"/>
      <c r="AE458" s="150"/>
      <c r="AF458" s="150"/>
      <c r="AG458" s="150"/>
      <c r="AH458" s="150"/>
      <c r="AI458" s="150"/>
      <c r="AJ458" s="150"/>
      <c r="AK458" s="150"/>
      <c r="AL458" s="150"/>
      <c r="AM458" s="150"/>
      <c r="AN458" s="150"/>
      <c r="AO458" s="150"/>
      <c r="AP458" s="150"/>
      <c r="AQ458" s="150"/>
      <c r="AR458" s="150"/>
      <c r="AS458" s="150"/>
      <c r="AT458" s="150"/>
      <c r="AU458" s="150"/>
      <c r="AV458" s="150"/>
      <c r="BA458" s="150"/>
      <c r="BB458" s="151"/>
      <c r="BC458" s="151"/>
      <c r="BD458" s="152"/>
    </row>
    <row r="459" spans="5:56" ht="15.75" customHeight="1" x14ac:dyDescent="0.2">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c r="AA459" s="150"/>
      <c r="AB459" s="150"/>
      <c r="AC459" s="150"/>
      <c r="AD459" s="150"/>
      <c r="AE459" s="150"/>
      <c r="AF459" s="150"/>
      <c r="AG459" s="150"/>
      <c r="AH459" s="150"/>
      <c r="AI459" s="150"/>
      <c r="AJ459" s="150"/>
      <c r="AK459" s="150"/>
      <c r="AL459" s="150"/>
      <c r="AM459" s="150"/>
      <c r="AN459" s="150"/>
      <c r="AO459" s="150"/>
      <c r="AP459" s="150"/>
      <c r="AQ459" s="150"/>
      <c r="AR459" s="150"/>
      <c r="AS459" s="150"/>
      <c r="AT459" s="150"/>
      <c r="AU459" s="150"/>
      <c r="AV459" s="150"/>
      <c r="BA459" s="150"/>
      <c r="BB459" s="151"/>
      <c r="BC459" s="151"/>
      <c r="BD459" s="152"/>
    </row>
    <row r="460" spans="5:56" ht="15.75" customHeight="1" x14ac:dyDescent="0.2">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c r="AA460" s="150"/>
      <c r="AB460" s="150"/>
      <c r="AC460" s="150"/>
      <c r="AD460" s="150"/>
      <c r="AE460" s="150"/>
      <c r="AF460" s="150"/>
      <c r="AG460" s="150"/>
      <c r="AH460" s="150"/>
      <c r="AI460" s="150"/>
      <c r="AJ460" s="150"/>
      <c r="AK460" s="150"/>
      <c r="AL460" s="150"/>
      <c r="AM460" s="150"/>
      <c r="AN460" s="150"/>
      <c r="AO460" s="150"/>
      <c r="AP460" s="150"/>
      <c r="AQ460" s="150"/>
      <c r="AR460" s="150"/>
      <c r="AS460" s="150"/>
      <c r="AT460" s="150"/>
      <c r="AU460" s="150"/>
      <c r="AV460" s="150"/>
      <c r="BA460" s="150"/>
      <c r="BB460" s="151"/>
      <c r="BC460" s="151"/>
      <c r="BD460" s="152"/>
    </row>
    <row r="461" spans="5:56" ht="15.75" customHeight="1" x14ac:dyDescent="0.2">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c r="AA461" s="150"/>
      <c r="AB461" s="150"/>
      <c r="AC461" s="150"/>
      <c r="AD461" s="150"/>
      <c r="AE461" s="150"/>
      <c r="AF461" s="150"/>
      <c r="AG461" s="150"/>
      <c r="AH461" s="150"/>
      <c r="AI461" s="150"/>
      <c r="AJ461" s="150"/>
      <c r="AK461" s="150"/>
      <c r="AL461" s="150"/>
      <c r="AM461" s="150"/>
      <c r="AN461" s="150"/>
      <c r="AO461" s="150"/>
      <c r="AP461" s="150"/>
      <c r="AQ461" s="150"/>
      <c r="AR461" s="150"/>
      <c r="AS461" s="150"/>
      <c r="AT461" s="150"/>
      <c r="AU461" s="150"/>
      <c r="AV461" s="150"/>
      <c r="BA461" s="150"/>
      <c r="BB461" s="151"/>
      <c r="BC461" s="151"/>
      <c r="BD461" s="152"/>
    </row>
    <row r="462" spans="5:56" ht="15.75" customHeight="1" x14ac:dyDescent="0.2">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c r="AA462" s="150"/>
      <c r="AB462" s="150"/>
      <c r="AC462" s="150"/>
      <c r="AD462" s="150"/>
      <c r="AE462" s="150"/>
      <c r="AF462" s="150"/>
      <c r="AG462" s="150"/>
      <c r="AH462" s="150"/>
      <c r="AI462" s="150"/>
      <c r="AJ462" s="150"/>
      <c r="AK462" s="150"/>
      <c r="AL462" s="150"/>
      <c r="AM462" s="150"/>
      <c r="AN462" s="150"/>
      <c r="AO462" s="150"/>
      <c r="AP462" s="150"/>
      <c r="AQ462" s="150"/>
      <c r="AR462" s="150"/>
      <c r="AS462" s="150"/>
      <c r="AT462" s="150"/>
      <c r="AU462" s="150"/>
      <c r="AV462" s="150"/>
      <c r="BA462" s="150"/>
      <c r="BB462" s="151"/>
      <c r="BC462" s="151"/>
      <c r="BD462" s="152"/>
    </row>
    <row r="463" spans="5:56" ht="15.75" customHeight="1" x14ac:dyDescent="0.2">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c r="AA463" s="150"/>
      <c r="AB463" s="150"/>
      <c r="AC463" s="150"/>
      <c r="AD463" s="150"/>
      <c r="AE463" s="150"/>
      <c r="AF463" s="150"/>
      <c r="AG463" s="150"/>
      <c r="AH463" s="150"/>
      <c r="AI463" s="150"/>
      <c r="AJ463" s="150"/>
      <c r="AK463" s="150"/>
      <c r="AL463" s="150"/>
      <c r="AM463" s="150"/>
      <c r="AN463" s="150"/>
      <c r="AO463" s="150"/>
      <c r="AP463" s="150"/>
      <c r="AQ463" s="150"/>
      <c r="AR463" s="150"/>
      <c r="AS463" s="150"/>
      <c r="AT463" s="150"/>
      <c r="AU463" s="150"/>
      <c r="AV463" s="150"/>
      <c r="BA463" s="150"/>
      <c r="BB463" s="151"/>
      <c r="BC463" s="151"/>
      <c r="BD463" s="152"/>
    </row>
    <row r="464" spans="5:56" ht="15.75" customHeight="1" x14ac:dyDescent="0.2">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c r="AA464" s="150"/>
      <c r="AB464" s="150"/>
      <c r="AC464" s="150"/>
      <c r="AD464" s="150"/>
      <c r="AE464" s="150"/>
      <c r="AF464" s="150"/>
      <c r="AG464" s="150"/>
      <c r="AH464" s="150"/>
      <c r="AI464" s="150"/>
      <c r="AJ464" s="150"/>
      <c r="AK464" s="150"/>
      <c r="AL464" s="150"/>
      <c r="AM464" s="150"/>
      <c r="AN464" s="150"/>
      <c r="AO464" s="150"/>
      <c r="AP464" s="150"/>
      <c r="AQ464" s="150"/>
      <c r="AR464" s="150"/>
      <c r="AS464" s="150"/>
      <c r="AT464" s="150"/>
      <c r="AU464" s="150"/>
      <c r="AV464" s="150"/>
      <c r="BA464" s="150"/>
      <c r="BB464" s="151"/>
      <c r="BC464" s="151"/>
      <c r="BD464" s="152"/>
    </row>
    <row r="465" spans="5:56" ht="15.75" customHeight="1" x14ac:dyDescent="0.2">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c r="AA465" s="150"/>
      <c r="AB465" s="150"/>
      <c r="AC465" s="150"/>
      <c r="AD465" s="150"/>
      <c r="AE465" s="150"/>
      <c r="AF465" s="150"/>
      <c r="AG465" s="150"/>
      <c r="AH465" s="150"/>
      <c r="AI465" s="150"/>
      <c r="AJ465" s="150"/>
      <c r="AK465" s="150"/>
      <c r="AL465" s="150"/>
      <c r="AM465" s="150"/>
      <c r="AN465" s="150"/>
      <c r="AO465" s="150"/>
      <c r="AP465" s="150"/>
      <c r="AQ465" s="150"/>
      <c r="AR465" s="150"/>
      <c r="AS465" s="150"/>
      <c r="AT465" s="150"/>
      <c r="AU465" s="150"/>
      <c r="AV465" s="150"/>
      <c r="BA465" s="150"/>
      <c r="BB465" s="151"/>
      <c r="BC465" s="151"/>
      <c r="BD465" s="152"/>
    </row>
    <row r="466" spans="5:56" ht="15.75" customHeight="1" x14ac:dyDescent="0.2">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c r="AA466" s="150"/>
      <c r="AB466" s="150"/>
      <c r="AC466" s="150"/>
      <c r="AD466" s="150"/>
      <c r="AE466" s="150"/>
      <c r="AF466" s="150"/>
      <c r="AG466" s="150"/>
      <c r="AH466" s="150"/>
      <c r="AI466" s="150"/>
      <c r="AJ466" s="150"/>
      <c r="AK466" s="150"/>
      <c r="AL466" s="150"/>
      <c r="AM466" s="150"/>
      <c r="AN466" s="150"/>
      <c r="AO466" s="150"/>
      <c r="AP466" s="150"/>
      <c r="AQ466" s="150"/>
      <c r="AR466" s="150"/>
      <c r="AS466" s="150"/>
      <c r="AT466" s="150"/>
      <c r="AU466" s="150"/>
      <c r="AV466" s="150"/>
      <c r="BA466" s="150"/>
      <c r="BB466" s="151"/>
      <c r="BC466" s="151"/>
      <c r="BD466" s="152"/>
    </row>
    <row r="467" spans="5:56" ht="15.75" customHeight="1" x14ac:dyDescent="0.2">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c r="AA467" s="150"/>
      <c r="AB467" s="150"/>
      <c r="AC467" s="150"/>
      <c r="AD467" s="150"/>
      <c r="AE467" s="150"/>
      <c r="AF467" s="150"/>
      <c r="AG467" s="150"/>
      <c r="AH467" s="150"/>
      <c r="AI467" s="150"/>
      <c r="AJ467" s="150"/>
      <c r="AK467" s="150"/>
      <c r="AL467" s="150"/>
      <c r="AM467" s="150"/>
      <c r="AN467" s="150"/>
      <c r="AO467" s="150"/>
      <c r="AP467" s="150"/>
      <c r="AQ467" s="150"/>
      <c r="AR467" s="150"/>
      <c r="AS467" s="150"/>
      <c r="AT467" s="150"/>
      <c r="AU467" s="150"/>
      <c r="AV467" s="150"/>
      <c r="BA467" s="150"/>
      <c r="BB467" s="151"/>
      <c r="BC467" s="151"/>
      <c r="BD467" s="152"/>
    </row>
    <row r="468" spans="5:56" ht="15.75" customHeight="1" x14ac:dyDescent="0.2">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c r="AA468" s="150"/>
      <c r="AB468" s="150"/>
      <c r="AC468" s="150"/>
      <c r="AD468" s="150"/>
      <c r="AE468" s="150"/>
      <c r="AF468" s="150"/>
      <c r="AG468" s="150"/>
      <c r="AH468" s="150"/>
      <c r="AI468" s="150"/>
      <c r="AJ468" s="150"/>
      <c r="AK468" s="150"/>
      <c r="AL468" s="150"/>
      <c r="AM468" s="150"/>
      <c r="AN468" s="150"/>
      <c r="AO468" s="150"/>
      <c r="AP468" s="150"/>
      <c r="AQ468" s="150"/>
      <c r="AR468" s="150"/>
      <c r="AS468" s="150"/>
      <c r="AT468" s="150"/>
      <c r="AU468" s="150"/>
      <c r="AV468" s="150"/>
      <c r="BA468" s="150"/>
      <c r="BB468" s="151"/>
      <c r="BC468" s="151"/>
      <c r="BD468" s="152"/>
    </row>
    <row r="469" spans="5:56" ht="15.75" customHeight="1" x14ac:dyDescent="0.2">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c r="AA469" s="150"/>
      <c r="AB469" s="150"/>
      <c r="AC469" s="150"/>
      <c r="AD469" s="150"/>
      <c r="AE469" s="150"/>
      <c r="AF469" s="150"/>
      <c r="AG469" s="150"/>
      <c r="AH469" s="150"/>
      <c r="AI469" s="150"/>
      <c r="AJ469" s="150"/>
      <c r="AK469" s="150"/>
      <c r="AL469" s="150"/>
      <c r="AM469" s="150"/>
      <c r="AN469" s="150"/>
      <c r="AO469" s="150"/>
      <c r="AP469" s="150"/>
      <c r="AQ469" s="150"/>
      <c r="AR469" s="150"/>
      <c r="AS469" s="150"/>
      <c r="AT469" s="150"/>
      <c r="AU469" s="150"/>
      <c r="AV469" s="150"/>
      <c r="BA469" s="150"/>
      <c r="BB469" s="151"/>
      <c r="BC469" s="151"/>
      <c r="BD469" s="152"/>
    </row>
    <row r="470" spans="5:56" ht="15.75" customHeight="1" x14ac:dyDescent="0.2">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c r="AA470" s="150"/>
      <c r="AB470" s="150"/>
      <c r="AC470" s="150"/>
      <c r="AD470" s="150"/>
      <c r="AE470" s="150"/>
      <c r="AF470" s="150"/>
      <c r="AG470" s="150"/>
      <c r="AH470" s="150"/>
      <c r="AI470" s="150"/>
      <c r="AJ470" s="150"/>
      <c r="AK470" s="150"/>
      <c r="AL470" s="150"/>
      <c r="AM470" s="150"/>
      <c r="AN470" s="150"/>
      <c r="AO470" s="150"/>
      <c r="AP470" s="150"/>
      <c r="AQ470" s="150"/>
      <c r="AR470" s="150"/>
      <c r="AS470" s="150"/>
      <c r="AT470" s="150"/>
      <c r="AU470" s="150"/>
      <c r="AV470" s="150"/>
      <c r="BA470" s="150"/>
      <c r="BB470" s="151"/>
      <c r="BC470" s="151"/>
      <c r="BD470" s="152"/>
    </row>
    <row r="471" spans="5:56" ht="15.75" customHeight="1" x14ac:dyDescent="0.2">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c r="AA471" s="150"/>
      <c r="AB471" s="150"/>
      <c r="AC471" s="150"/>
      <c r="AD471" s="150"/>
      <c r="AE471" s="150"/>
      <c r="AF471" s="150"/>
      <c r="AG471" s="150"/>
      <c r="AH471" s="150"/>
      <c r="AI471" s="150"/>
      <c r="AJ471" s="150"/>
      <c r="AK471" s="150"/>
      <c r="AL471" s="150"/>
      <c r="AM471" s="150"/>
      <c r="AN471" s="150"/>
      <c r="AO471" s="150"/>
      <c r="AP471" s="150"/>
      <c r="AQ471" s="150"/>
      <c r="AR471" s="150"/>
      <c r="AS471" s="150"/>
      <c r="AT471" s="150"/>
      <c r="AU471" s="150"/>
      <c r="AV471" s="150"/>
      <c r="BA471" s="150"/>
      <c r="BB471" s="151"/>
      <c r="BC471" s="151"/>
      <c r="BD471" s="152"/>
    </row>
    <row r="472" spans="5:56" ht="15.75" customHeight="1" x14ac:dyDescent="0.2">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c r="AA472" s="150"/>
      <c r="AB472" s="150"/>
      <c r="AC472" s="150"/>
      <c r="AD472" s="150"/>
      <c r="AE472" s="150"/>
      <c r="AF472" s="150"/>
      <c r="AG472" s="150"/>
      <c r="AH472" s="150"/>
      <c r="AI472" s="150"/>
      <c r="AJ472" s="150"/>
      <c r="AK472" s="150"/>
      <c r="AL472" s="150"/>
      <c r="AM472" s="150"/>
      <c r="AN472" s="150"/>
      <c r="AO472" s="150"/>
      <c r="AP472" s="150"/>
      <c r="AQ472" s="150"/>
      <c r="AR472" s="150"/>
      <c r="AS472" s="150"/>
      <c r="AT472" s="150"/>
      <c r="AU472" s="150"/>
      <c r="AV472" s="150"/>
      <c r="BA472" s="150"/>
      <c r="BB472" s="151"/>
      <c r="BC472" s="151"/>
      <c r="BD472" s="152"/>
    </row>
    <row r="473" spans="5:56" ht="15.75" customHeight="1" x14ac:dyDescent="0.2">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c r="AA473" s="150"/>
      <c r="AB473" s="150"/>
      <c r="AC473" s="150"/>
      <c r="AD473" s="150"/>
      <c r="AE473" s="150"/>
      <c r="AF473" s="150"/>
      <c r="AG473" s="150"/>
      <c r="AH473" s="150"/>
      <c r="AI473" s="150"/>
      <c r="AJ473" s="150"/>
      <c r="AK473" s="150"/>
      <c r="AL473" s="150"/>
      <c r="AM473" s="150"/>
      <c r="AN473" s="150"/>
      <c r="AO473" s="150"/>
      <c r="AP473" s="150"/>
      <c r="AQ473" s="150"/>
      <c r="AR473" s="150"/>
      <c r="AS473" s="150"/>
      <c r="AT473" s="150"/>
      <c r="AU473" s="150"/>
      <c r="AV473" s="150"/>
      <c r="BA473" s="150"/>
      <c r="BB473" s="151"/>
      <c r="BC473" s="151"/>
      <c r="BD473" s="152"/>
    </row>
    <row r="474" spans="5:56" ht="15.75" customHeight="1" x14ac:dyDescent="0.2">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c r="AA474" s="150"/>
      <c r="AB474" s="150"/>
      <c r="AC474" s="150"/>
      <c r="AD474" s="150"/>
      <c r="AE474" s="150"/>
      <c r="AF474" s="150"/>
      <c r="AG474" s="150"/>
      <c r="AH474" s="150"/>
      <c r="AI474" s="150"/>
      <c r="AJ474" s="150"/>
      <c r="AK474" s="150"/>
      <c r="AL474" s="150"/>
      <c r="AM474" s="150"/>
      <c r="AN474" s="150"/>
      <c r="AO474" s="150"/>
      <c r="AP474" s="150"/>
      <c r="AQ474" s="150"/>
      <c r="AR474" s="150"/>
      <c r="AS474" s="150"/>
      <c r="AT474" s="150"/>
      <c r="AU474" s="150"/>
      <c r="AV474" s="150"/>
      <c r="BA474" s="150"/>
      <c r="BB474" s="151"/>
      <c r="BC474" s="151"/>
      <c r="BD474" s="152"/>
    </row>
    <row r="475" spans="5:56" ht="15.75" customHeight="1" x14ac:dyDescent="0.2">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c r="AA475" s="150"/>
      <c r="AB475" s="150"/>
      <c r="AC475" s="150"/>
      <c r="AD475" s="150"/>
      <c r="AE475" s="150"/>
      <c r="AF475" s="150"/>
      <c r="AG475" s="150"/>
      <c r="AH475" s="150"/>
      <c r="AI475" s="150"/>
      <c r="AJ475" s="150"/>
      <c r="AK475" s="150"/>
      <c r="AL475" s="150"/>
      <c r="AM475" s="150"/>
      <c r="AN475" s="150"/>
      <c r="AO475" s="150"/>
      <c r="AP475" s="150"/>
      <c r="AQ475" s="150"/>
      <c r="AR475" s="150"/>
      <c r="AS475" s="150"/>
      <c r="AT475" s="150"/>
      <c r="AU475" s="150"/>
      <c r="AV475" s="150"/>
      <c r="BA475" s="150"/>
      <c r="BB475" s="151"/>
      <c r="BC475" s="151"/>
      <c r="BD475" s="152"/>
    </row>
    <row r="476" spans="5:56" ht="15.75" customHeight="1" x14ac:dyDescent="0.2">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c r="AA476" s="150"/>
      <c r="AB476" s="150"/>
      <c r="AC476" s="150"/>
      <c r="AD476" s="150"/>
      <c r="AE476" s="150"/>
      <c r="AF476" s="150"/>
      <c r="AG476" s="150"/>
      <c r="AH476" s="150"/>
      <c r="AI476" s="150"/>
      <c r="AJ476" s="150"/>
      <c r="AK476" s="150"/>
      <c r="AL476" s="150"/>
      <c r="AM476" s="150"/>
      <c r="AN476" s="150"/>
      <c r="AO476" s="150"/>
      <c r="AP476" s="150"/>
      <c r="AQ476" s="150"/>
      <c r="AR476" s="150"/>
      <c r="AS476" s="150"/>
      <c r="AT476" s="150"/>
      <c r="AU476" s="150"/>
      <c r="AV476" s="150"/>
      <c r="BA476" s="150"/>
      <c r="BB476" s="151"/>
      <c r="BC476" s="151"/>
      <c r="BD476" s="152"/>
    </row>
    <row r="477" spans="5:56" ht="15.75" customHeight="1" x14ac:dyDescent="0.2">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c r="AA477" s="150"/>
      <c r="AB477" s="150"/>
      <c r="AC477" s="150"/>
      <c r="AD477" s="150"/>
      <c r="AE477" s="150"/>
      <c r="AF477" s="150"/>
      <c r="AG477" s="150"/>
      <c r="AH477" s="150"/>
      <c r="AI477" s="150"/>
      <c r="AJ477" s="150"/>
      <c r="AK477" s="150"/>
      <c r="AL477" s="150"/>
      <c r="AM477" s="150"/>
      <c r="AN477" s="150"/>
      <c r="AO477" s="150"/>
      <c r="AP477" s="150"/>
      <c r="AQ477" s="150"/>
      <c r="AR477" s="150"/>
      <c r="AS477" s="150"/>
      <c r="AT477" s="150"/>
      <c r="AU477" s="150"/>
      <c r="AV477" s="150"/>
      <c r="BA477" s="150"/>
      <c r="BB477" s="151"/>
      <c r="BC477" s="151"/>
      <c r="BD477" s="152"/>
    </row>
    <row r="478" spans="5:56" ht="15.75" customHeight="1" x14ac:dyDescent="0.2">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c r="AA478" s="150"/>
      <c r="AB478" s="150"/>
      <c r="AC478" s="150"/>
      <c r="AD478" s="150"/>
      <c r="AE478" s="150"/>
      <c r="AF478" s="150"/>
      <c r="AG478" s="150"/>
      <c r="AH478" s="150"/>
      <c r="AI478" s="150"/>
      <c r="AJ478" s="150"/>
      <c r="AK478" s="150"/>
      <c r="AL478" s="150"/>
      <c r="AM478" s="150"/>
      <c r="AN478" s="150"/>
      <c r="AO478" s="150"/>
      <c r="AP478" s="150"/>
      <c r="AQ478" s="150"/>
      <c r="AR478" s="150"/>
      <c r="AS478" s="150"/>
      <c r="AT478" s="150"/>
      <c r="AU478" s="150"/>
      <c r="AV478" s="150"/>
      <c r="BA478" s="150"/>
      <c r="BB478" s="151"/>
      <c r="BC478" s="151"/>
      <c r="BD478" s="152"/>
    </row>
    <row r="479" spans="5:56" ht="15.75" customHeight="1" x14ac:dyDescent="0.2">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c r="AA479" s="150"/>
      <c r="AB479" s="150"/>
      <c r="AC479" s="150"/>
      <c r="AD479" s="150"/>
      <c r="AE479" s="150"/>
      <c r="AF479" s="150"/>
      <c r="AG479" s="150"/>
      <c r="AH479" s="150"/>
      <c r="AI479" s="150"/>
      <c r="AJ479" s="150"/>
      <c r="AK479" s="150"/>
      <c r="AL479" s="150"/>
      <c r="AM479" s="150"/>
      <c r="AN479" s="150"/>
      <c r="AO479" s="150"/>
      <c r="AP479" s="150"/>
      <c r="AQ479" s="150"/>
      <c r="AR479" s="150"/>
      <c r="AS479" s="150"/>
      <c r="AT479" s="150"/>
      <c r="AU479" s="150"/>
      <c r="AV479" s="150"/>
      <c r="BA479" s="150"/>
      <c r="BB479" s="151"/>
      <c r="BC479" s="151"/>
      <c r="BD479" s="152"/>
    </row>
    <row r="480" spans="5:56" ht="15.75" customHeight="1" x14ac:dyDescent="0.2">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c r="AA480" s="150"/>
      <c r="AB480" s="150"/>
      <c r="AC480" s="150"/>
      <c r="AD480" s="150"/>
      <c r="AE480" s="150"/>
      <c r="AF480" s="150"/>
      <c r="AG480" s="150"/>
      <c r="AH480" s="150"/>
      <c r="AI480" s="150"/>
      <c r="AJ480" s="150"/>
      <c r="AK480" s="150"/>
      <c r="AL480" s="150"/>
      <c r="AM480" s="150"/>
      <c r="AN480" s="150"/>
      <c r="AO480" s="150"/>
      <c r="AP480" s="150"/>
      <c r="AQ480" s="150"/>
      <c r="AR480" s="150"/>
      <c r="AS480" s="150"/>
      <c r="AT480" s="150"/>
      <c r="AU480" s="150"/>
      <c r="AV480" s="150"/>
      <c r="BA480" s="150"/>
      <c r="BB480" s="151"/>
      <c r="BC480" s="151"/>
      <c r="BD480" s="152"/>
    </row>
    <row r="481" spans="5:56" ht="15.75" customHeight="1" x14ac:dyDescent="0.2">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c r="AA481" s="150"/>
      <c r="AB481" s="150"/>
      <c r="AC481" s="150"/>
      <c r="AD481" s="150"/>
      <c r="AE481" s="150"/>
      <c r="AF481" s="150"/>
      <c r="AG481" s="150"/>
      <c r="AH481" s="150"/>
      <c r="AI481" s="150"/>
      <c r="AJ481" s="150"/>
      <c r="AK481" s="150"/>
      <c r="AL481" s="150"/>
      <c r="AM481" s="150"/>
      <c r="AN481" s="150"/>
      <c r="AO481" s="150"/>
      <c r="AP481" s="150"/>
      <c r="AQ481" s="150"/>
      <c r="AR481" s="150"/>
      <c r="AS481" s="150"/>
      <c r="AT481" s="150"/>
      <c r="AU481" s="150"/>
      <c r="AV481" s="150"/>
      <c r="BA481" s="150"/>
      <c r="BB481" s="151"/>
      <c r="BC481" s="151"/>
      <c r="BD481" s="152"/>
    </row>
    <row r="482" spans="5:56" ht="15.75" customHeight="1" x14ac:dyDescent="0.2">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c r="AA482" s="150"/>
      <c r="AB482" s="150"/>
      <c r="AC482" s="150"/>
      <c r="AD482" s="150"/>
      <c r="AE482" s="150"/>
      <c r="AF482" s="150"/>
      <c r="AG482" s="150"/>
      <c r="AH482" s="150"/>
      <c r="AI482" s="150"/>
      <c r="AJ482" s="150"/>
      <c r="AK482" s="150"/>
      <c r="AL482" s="150"/>
      <c r="AM482" s="150"/>
      <c r="AN482" s="150"/>
      <c r="AO482" s="150"/>
      <c r="AP482" s="150"/>
      <c r="AQ482" s="150"/>
      <c r="AR482" s="150"/>
      <c r="AS482" s="150"/>
      <c r="AT482" s="150"/>
      <c r="AU482" s="150"/>
      <c r="AV482" s="150"/>
      <c r="BA482" s="150"/>
      <c r="BB482" s="151"/>
      <c r="BC482" s="151"/>
      <c r="BD482" s="152"/>
    </row>
    <row r="483" spans="5:56" ht="15.75" customHeight="1" x14ac:dyDescent="0.2">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c r="AA483" s="150"/>
      <c r="AB483" s="150"/>
      <c r="AC483" s="150"/>
      <c r="AD483" s="150"/>
      <c r="AE483" s="150"/>
      <c r="AF483" s="150"/>
      <c r="AG483" s="150"/>
      <c r="AH483" s="150"/>
      <c r="AI483" s="150"/>
      <c r="AJ483" s="150"/>
      <c r="AK483" s="150"/>
      <c r="AL483" s="150"/>
      <c r="AM483" s="150"/>
      <c r="AN483" s="150"/>
      <c r="AO483" s="150"/>
      <c r="AP483" s="150"/>
      <c r="AQ483" s="150"/>
      <c r="AR483" s="150"/>
      <c r="AS483" s="150"/>
      <c r="AT483" s="150"/>
      <c r="AU483" s="150"/>
      <c r="AV483" s="150"/>
      <c r="BA483" s="150"/>
      <c r="BB483" s="151"/>
      <c r="BC483" s="151"/>
      <c r="BD483" s="152"/>
    </row>
    <row r="484" spans="5:56" ht="15.75" customHeight="1" x14ac:dyDescent="0.2">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c r="AA484" s="150"/>
      <c r="AB484" s="150"/>
      <c r="AC484" s="150"/>
      <c r="AD484" s="150"/>
      <c r="AE484" s="150"/>
      <c r="AF484" s="150"/>
      <c r="AG484" s="150"/>
      <c r="AH484" s="150"/>
      <c r="AI484" s="150"/>
      <c r="AJ484" s="150"/>
      <c r="AK484" s="150"/>
      <c r="AL484" s="150"/>
      <c r="AM484" s="150"/>
      <c r="AN484" s="150"/>
      <c r="AO484" s="150"/>
      <c r="AP484" s="150"/>
      <c r="AQ484" s="150"/>
      <c r="AR484" s="150"/>
      <c r="AS484" s="150"/>
      <c r="AT484" s="150"/>
      <c r="AU484" s="150"/>
      <c r="AV484" s="150"/>
      <c r="BA484" s="150"/>
      <c r="BB484" s="151"/>
      <c r="BC484" s="151"/>
      <c r="BD484" s="152"/>
    </row>
    <row r="485" spans="5:56" ht="15.75" customHeight="1" x14ac:dyDescent="0.2">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c r="AA485" s="150"/>
      <c r="AB485" s="150"/>
      <c r="AC485" s="150"/>
      <c r="AD485" s="150"/>
      <c r="AE485" s="150"/>
      <c r="AF485" s="150"/>
      <c r="AG485" s="150"/>
      <c r="AH485" s="150"/>
      <c r="AI485" s="150"/>
      <c r="AJ485" s="150"/>
      <c r="AK485" s="150"/>
      <c r="AL485" s="150"/>
      <c r="AM485" s="150"/>
      <c r="AN485" s="150"/>
      <c r="AO485" s="150"/>
      <c r="AP485" s="150"/>
      <c r="AQ485" s="150"/>
      <c r="AR485" s="150"/>
      <c r="AS485" s="150"/>
      <c r="AT485" s="150"/>
      <c r="AU485" s="150"/>
      <c r="AV485" s="150"/>
      <c r="BA485" s="150"/>
      <c r="BB485" s="151"/>
      <c r="BC485" s="151"/>
      <c r="BD485" s="152"/>
    </row>
    <row r="486" spans="5:56" ht="15.75" customHeight="1" x14ac:dyDescent="0.2">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c r="AA486" s="150"/>
      <c r="AB486" s="150"/>
      <c r="AC486" s="150"/>
      <c r="AD486" s="150"/>
      <c r="AE486" s="150"/>
      <c r="AF486" s="150"/>
      <c r="AG486" s="150"/>
      <c r="AH486" s="150"/>
      <c r="AI486" s="150"/>
      <c r="AJ486" s="150"/>
      <c r="AK486" s="150"/>
      <c r="AL486" s="150"/>
      <c r="AM486" s="150"/>
      <c r="AN486" s="150"/>
      <c r="AO486" s="150"/>
      <c r="AP486" s="150"/>
      <c r="AQ486" s="150"/>
      <c r="AR486" s="150"/>
      <c r="AS486" s="150"/>
      <c r="AT486" s="150"/>
      <c r="AU486" s="150"/>
      <c r="AV486" s="150"/>
      <c r="BA486" s="150"/>
      <c r="BB486" s="151"/>
      <c r="BC486" s="151"/>
      <c r="BD486" s="152"/>
    </row>
    <row r="487" spans="5:56" ht="15.75" customHeight="1" x14ac:dyDescent="0.2">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c r="AA487" s="150"/>
      <c r="AB487" s="150"/>
      <c r="AC487" s="150"/>
      <c r="AD487" s="150"/>
      <c r="AE487" s="150"/>
      <c r="AF487" s="150"/>
      <c r="AG487" s="150"/>
      <c r="AH487" s="150"/>
      <c r="AI487" s="150"/>
      <c r="AJ487" s="150"/>
      <c r="AK487" s="150"/>
      <c r="AL487" s="150"/>
      <c r="AM487" s="150"/>
      <c r="AN487" s="150"/>
      <c r="AO487" s="150"/>
      <c r="AP487" s="150"/>
      <c r="AQ487" s="150"/>
      <c r="AR487" s="150"/>
      <c r="AS487" s="150"/>
      <c r="AT487" s="150"/>
      <c r="AU487" s="150"/>
      <c r="AV487" s="150"/>
      <c r="BA487" s="150"/>
      <c r="BB487" s="151"/>
      <c r="BC487" s="151"/>
      <c r="BD487" s="152"/>
    </row>
    <row r="488" spans="5:56" ht="15.75" customHeight="1" x14ac:dyDescent="0.2">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c r="AA488" s="150"/>
      <c r="AB488" s="150"/>
      <c r="AC488" s="150"/>
      <c r="AD488" s="150"/>
      <c r="AE488" s="150"/>
      <c r="AF488" s="150"/>
      <c r="AG488" s="150"/>
      <c r="AH488" s="150"/>
      <c r="AI488" s="150"/>
      <c r="AJ488" s="150"/>
      <c r="AK488" s="150"/>
      <c r="AL488" s="150"/>
      <c r="AM488" s="150"/>
      <c r="AN488" s="150"/>
      <c r="AO488" s="150"/>
      <c r="AP488" s="150"/>
      <c r="AQ488" s="150"/>
      <c r="AR488" s="150"/>
      <c r="AS488" s="150"/>
      <c r="AT488" s="150"/>
      <c r="AU488" s="150"/>
      <c r="AV488" s="150"/>
      <c r="BA488" s="150"/>
      <c r="BB488" s="151"/>
      <c r="BC488" s="151"/>
      <c r="BD488" s="152"/>
    </row>
    <row r="489" spans="5:56" ht="15.75" customHeight="1" x14ac:dyDescent="0.2">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c r="AA489" s="150"/>
      <c r="AB489" s="150"/>
      <c r="AC489" s="150"/>
      <c r="AD489" s="150"/>
      <c r="AE489" s="150"/>
      <c r="AF489" s="150"/>
      <c r="AG489" s="150"/>
      <c r="AH489" s="150"/>
      <c r="AI489" s="150"/>
      <c r="AJ489" s="150"/>
      <c r="AK489" s="150"/>
      <c r="AL489" s="150"/>
      <c r="AM489" s="150"/>
      <c r="AN489" s="150"/>
      <c r="AO489" s="150"/>
      <c r="AP489" s="150"/>
      <c r="AQ489" s="150"/>
      <c r="AR489" s="150"/>
      <c r="AS489" s="150"/>
      <c r="AT489" s="150"/>
      <c r="AU489" s="150"/>
      <c r="AV489" s="150"/>
      <c r="BA489" s="150"/>
      <c r="BB489" s="151"/>
      <c r="BC489" s="151"/>
      <c r="BD489" s="152"/>
    </row>
    <row r="490" spans="5:56" ht="15.75" customHeight="1" x14ac:dyDescent="0.2">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c r="AA490" s="150"/>
      <c r="AB490" s="150"/>
      <c r="AC490" s="150"/>
      <c r="AD490" s="150"/>
      <c r="AE490" s="150"/>
      <c r="AF490" s="150"/>
      <c r="AG490" s="150"/>
      <c r="AH490" s="150"/>
      <c r="AI490" s="150"/>
      <c r="AJ490" s="150"/>
      <c r="AK490" s="150"/>
      <c r="AL490" s="150"/>
      <c r="AM490" s="150"/>
      <c r="AN490" s="150"/>
      <c r="AO490" s="150"/>
      <c r="AP490" s="150"/>
      <c r="AQ490" s="150"/>
      <c r="AR490" s="150"/>
      <c r="AS490" s="150"/>
      <c r="AT490" s="150"/>
      <c r="AU490" s="150"/>
      <c r="AV490" s="150"/>
      <c r="BA490" s="150"/>
      <c r="BB490" s="151"/>
      <c r="BC490" s="151"/>
      <c r="BD490" s="152"/>
    </row>
    <row r="491" spans="5:56" ht="15.75" customHeight="1" x14ac:dyDescent="0.2">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c r="AA491" s="150"/>
      <c r="AB491" s="150"/>
      <c r="AC491" s="150"/>
      <c r="AD491" s="150"/>
      <c r="AE491" s="150"/>
      <c r="AF491" s="150"/>
      <c r="AG491" s="150"/>
      <c r="AH491" s="150"/>
      <c r="AI491" s="150"/>
      <c r="AJ491" s="150"/>
      <c r="AK491" s="150"/>
      <c r="AL491" s="150"/>
      <c r="AM491" s="150"/>
      <c r="AN491" s="150"/>
      <c r="AO491" s="150"/>
      <c r="AP491" s="150"/>
      <c r="AQ491" s="150"/>
      <c r="AR491" s="150"/>
      <c r="AS491" s="150"/>
      <c r="AT491" s="150"/>
      <c r="AU491" s="150"/>
      <c r="AV491" s="150"/>
      <c r="BA491" s="150"/>
      <c r="BB491" s="151"/>
      <c r="BC491" s="151"/>
      <c r="BD491" s="152"/>
    </row>
    <row r="492" spans="5:56" ht="15.75" customHeight="1" x14ac:dyDescent="0.2">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c r="AA492" s="150"/>
      <c r="AB492" s="150"/>
      <c r="AC492" s="150"/>
      <c r="AD492" s="150"/>
      <c r="AE492" s="150"/>
      <c r="AF492" s="150"/>
      <c r="AG492" s="150"/>
      <c r="AH492" s="150"/>
      <c r="AI492" s="150"/>
      <c r="AJ492" s="150"/>
      <c r="AK492" s="150"/>
      <c r="AL492" s="150"/>
      <c r="AM492" s="150"/>
      <c r="AN492" s="150"/>
      <c r="AO492" s="150"/>
      <c r="AP492" s="150"/>
      <c r="AQ492" s="150"/>
      <c r="AR492" s="150"/>
      <c r="AS492" s="150"/>
      <c r="AT492" s="150"/>
      <c r="AU492" s="150"/>
      <c r="AV492" s="150"/>
      <c r="BA492" s="150"/>
      <c r="BB492" s="151"/>
      <c r="BC492" s="151"/>
      <c r="BD492" s="152"/>
    </row>
    <row r="493" spans="5:56" ht="15.75" customHeight="1" x14ac:dyDescent="0.2">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c r="AA493" s="150"/>
      <c r="AB493" s="150"/>
      <c r="AC493" s="150"/>
      <c r="AD493" s="150"/>
      <c r="AE493" s="150"/>
      <c r="AF493" s="150"/>
      <c r="AG493" s="150"/>
      <c r="AH493" s="150"/>
      <c r="AI493" s="150"/>
      <c r="AJ493" s="150"/>
      <c r="AK493" s="150"/>
      <c r="AL493" s="150"/>
      <c r="AM493" s="150"/>
      <c r="AN493" s="150"/>
      <c r="AO493" s="150"/>
      <c r="AP493" s="150"/>
      <c r="AQ493" s="150"/>
      <c r="AR493" s="150"/>
      <c r="AS493" s="150"/>
      <c r="AT493" s="150"/>
      <c r="AU493" s="150"/>
      <c r="AV493" s="150"/>
      <c r="BA493" s="150"/>
      <c r="BB493" s="151"/>
      <c r="BC493" s="151"/>
      <c r="BD493" s="152"/>
    </row>
    <row r="494" spans="5:56" ht="15.75" customHeight="1" x14ac:dyDescent="0.2">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c r="AA494" s="150"/>
      <c r="AB494" s="150"/>
      <c r="AC494" s="150"/>
      <c r="AD494" s="150"/>
      <c r="AE494" s="150"/>
      <c r="AF494" s="150"/>
      <c r="AG494" s="150"/>
      <c r="AH494" s="150"/>
      <c r="AI494" s="150"/>
      <c r="AJ494" s="150"/>
      <c r="AK494" s="150"/>
      <c r="AL494" s="150"/>
      <c r="AM494" s="150"/>
      <c r="AN494" s="150"/>
      <c r="AO494" s="150"/>
      <c r="AP494" s="150"/>
      <c r="AQ494" s="150"/>
      <c r="AR494" s="150"/>
      <c r="AS494" s="150"/>
      <c r="AT494" s="150"/>
      <c r="AU494" s="150"/>
      <c r="AV494" s="150"/>
      <c r="BA494" s="150"/>
      <c r="BB494" s="151"/>
      <c r="BC494" s="151"/>
      <c r="BD494" s="152"/>
    </row>
    <row r="495" spans="5:56" ht="15.75" customHeight="1" x14ac:dyDescent="0.2">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c r="AA495" s="150"/>
      <c r="AB495" s="150"/>
      <c r="AC495" s="150"/>
      <c r="AD495" s="150"/>
      <c r="AE495" s="150"/>
      <c r="AF495" s="150"/>
      <c r="AG495" s="150"/>
      <c r="AH495" s="150"/>
      <c r="AI495" s="150"/>
      <c r="AJ495" s="150"/>
      <c r="AK495" s="150"/>
      <c r="AL495" s="150"/>
      <c r="AM495" s="150"/>
      <c r="AN495" s="150"/>
      <c r="AO495" s="150"/>
      <c r="AP495" s="150"/>
      <c r="AQ495" s="150"/>
      <c r="AR495" s="150"/>
      <c r="AS495" s="150"/>
      <c r="AT495" s="150"/>
      <c r="AU495" s="150"/>
      <c r="AV495" s="150"/>
      <c r="BA495" s="150"/>
      <c r="BB495" s="151"/>
      <c r="BC495" s="151"/>
      <c r="BD495" s="152"/>
    </row>
    <row r="496" spans="5:56" ht="15.75" customHeight="1" x14ac:dyDescent="0.2">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c r="AA496" s="150"/>
      <c r="AB496" s="150"/>
      <c r="AC496" s="150"/>
      <c r="AD496" s="150"/>
      <c r="AE496" s="150"/>
      <c r="AF496" s="150"/>
      <c r="AG496" s="150"/>
      <c r="AH496" s="150"/>
      <c r="AI496" s="150"/>
      <c r="AJ496" s="150"/>
      <c r="AK496" s="150"/>
      <c r="AL496" s="150"/>
      <c r="AM496" s="150"/>
      <c r="AN496" s="150"/>
      <c r="AO496" s="150"/>
      <c r="AP496" s="150"/>
      <c r="AQ496" s="150"/>
      <c r="AR496" s="150"/>
      <c r="AS496" s="150"/>
      <c r="AT496" s="150"/>
      <c r="AU496" s="150"/>
      <c r="AV496" s="150"/>
      <c r="BA496" s="150"/>
      <c r="BB496" s="151"/>
      <c r="BC496" s="151"/>
      <c r="BD496" s="152"/>
    </row>
    <row r="497" spans="5:56" ht="15.75" customHeight="1" x14ac:dyDescent="0.2">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c r="AA497" s="150"/>
      <c r="AB497" s="150"/>
      <c r="AC497" s="150"/>
      <c r="AD497" s="150"/>
      <c r="AE497" s="150"/>
      <c r="AF497" s="150"/>
      <c r="AG497" s="150"/>
      <c r="AH497" s="150"/>
      <c r="AI497" s="150"/>
      <c r="AJ497" s="150"/>
      <c r="AK497" s="150"/>
      <c r="AL497" s="150"/>
      <c r="AM497" s="150"/>
      <c r="AN497" s="150"/>
      <c r="AO497" s="150"/>
      <c r="AP497" s="150"/>
      <c r="AQ497" s="150"/>
      <c r="AR497" s="150"/>
      <c r="AS497" s="150"/>
      <c r="AT497" s="150"/>
      <c r="AU497" s="150"/>
      <c r="AV497" s="150"/>
      <c r="BA497" s="150"/>
      <c r="BB497" s="151"/>
      <c r="BC497" s="151"/>
      <c r="BD497" s="152"/>
    </row>
    <row r="498" spans="5:56" ht="15.75" customHeight="1" x14ac:dyDescent="0.2">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c r="AA498" s="150"/>
      <c r="AB498" s="150"/>
      <c r="AC498" s="150"/>
      <c r="AD498" s="150"/>
      <c r="AE498" s="150"/>
      <c r="AF498" s="150"/>
      <c r="AG498" s="150"/>
      <c r="AH498" s="150"/>
      <c r="AI498" s="150"/>
      <c r="AJ498" s="150"/>
      <c r="AK498" s="150"/>
      <c r="AL498" s="150"/>
      <c r="AM498" s="150"/>
      <c r="AN498" s="150"/>
      <c r="AO498" s="150"/>
      <c r="AP498" s="150"/>
      <c r="AQ498" s="150"/>
      <c r="AR498" s="150"/>
      <c r="AS498" s="150"/>
      <c r="AT498" s="150"/>
      <c r="AU498" s="150"/>
      <c r="AV498" s="150"/>
      <c r="BA498" s="150"/>
      <c r="BB498" s="151"/>
      <c r="BC498" s="151"/>
      <c r="BD498" s="152"/>
    </row>
    <row r="499" spans="5:56" ht="15.75" customHeight="1" x14ac:dyDescent="0.2">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c r="AA499" s="150"/>
      <c r="AB499" s="150"/>
      <c r="AC499" s="150"/>
      <c r="AD499" s="150"/>
      <c r="AE499" s="150"/>
      <c r="AF499" s="150"/>
      <c r="AG499" s="150"/>
      <c r="AH499" s="150"/>
      <c r="AI499" s="150"/>
      <c r="AJ499" s="150"/>
      <c r="AK499" s="150"/>
      <c r="AL499" s="150"/>
      <c r="AM499" s="150"/>
      <c r="AN499" s="150"/>
      <c r="AO499" s="150"/>
      <c r="AP499" s="150"/>
      <c r="AQ499" s="150"/>
      <c r="AR499" s="150"/>
      <c r="AS499" s="150"/>
      <c r="AT499" s="150"/>
      <c r="AU499" s="150"/>
      <c r="AV499" s="150"/>
      <c r="BA499" s="150"/>
      <c r="BB499" s="151"/>
      <c r="BC499" s="151"/>
      <c r="BD499" s="152"/>
    </row>
    <row r="500" spans="5:56" ht="15.75" customHeight="1" x14ac:dyDescent="0.2">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c r="AA500" s="150"/>
      <c r="AB500" s="150"/>
      <c r="AC500" s="150"/>
      <c r="AD500" s="150"/>
      <c r="AE500" s="150"/>
      <c r="AF500" s="150"/>
      <c r="AG500" s="150"/>
      <c r="AH500" s="150"/>
      <c r="AI500" s="150"/>
      <c r="AJ500" s="150"/>
      <c r="AK500" s="150"/>
      <c r="AL500" s="150"/>
      <c r="AM500" s="150"/>
      <c r="AN500" s="150"/>
      <c r="AO500" s="150"/>
      <c r="AP500" s="150"/>
      <c r="AQ500" s="150"/>
      <c r="AR500" s="150"/>
      <c r="AS500" s="150"/>
      <c r="AT500" s="150"/>
      <c r="AU500" s="150"/>
      <c r="AV500" s="150"/>
      <c r="BA500" s="150"/>
      <c r="BB500" s="151"/>
      <c r="BC500" s="151"/>
      <c r="BD500" s="152"/>
    </row>
    <row r="501" spans="5:56" ht="15.75" customHeight="1" x14ac:dyDescent="0.2">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c r="AA501" s="150"/>
      <c r="AB501" s="150"/>
      <c r="AC501" s="150"/>
      <c r="AD501" s="150"/>
      <c r="AE501" s="150"/>
      <c r="AF501" s="150"/>
      <c r="AG501" s="150"/>
      <c r="AH501" s="150"/>
      <c r="AI501" s="150"/>
      <c r="AJ501" s="150"/>
      <c r="AK501" s="150"/>
      <c r="AL501" s="150"/>
      <c r="AM501" s="150"/>
      <c r="AN501" s="150"/>
      <c r="AO501" s="150"/>
      <c r="AP501" s="150"/>
      <c r="AQ501" s="150"/>
      <c r="AR501" s="150"/>
      <c r="AS501" s="150"/>
      <c r="AT501" s="150"/>
      <c r="AU501" s="150"/>
      <c r="AV501" s="150"/>
      <c r="BA501" s="150"/>
      <c r="BB501" s="151"/>
      <c r="BC501" s="151"/>
      <c r="BD501" s="152"/>
    </row>
    <row r="502" spans="5:56" ht="15.75" customHeight="1" x14ac:dyDescent="0.2">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c r="AA502" s="150"/>
      <c r="AB502" s="150"/>
      <c r="AC502" s="150"/>
      <c r="AD502" s="150"/>
      <c r="AE502" s="150"/>
      <c r="AF502" s="150"/>
      <c r="AG502" s="150"/>
      <c r="AH502" s="150"/>
      <c r="AI502" s="150"/>
      <c r="AJ502" s="150"/>
      <c r="AK502" s="150"/>
      <c r="AL502" s="150"/>
      <c r="AM502" s="150"/>
      <c r="AN502" s="150"/>
      <c r="AO502" s="150"/>
      <c r="AP502" s="150"/>
      <c r="AQ502" s="150"/>
      <c r="AR502" s="150"/>
      <c r="AS502" s="150"/>
      <c r="AT502" s="150"/>
      <c r="AU502" s="150"/>
      <c r="AV502" s="150"/>
      <c r="BA502" s="150"/>
      <c r="BB502" s="151"/>
      <c r="BC502" s="151"/>
      <c r="BD502" s="152"/>
    </row>
    <row r="503" spans="5:56" ht="15.75" customHeight="1" x14ac:dyDescent="0.2">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c r="AA503" s="150"/>
      <c r="AB503" s="150"/>
      <c r="AC503" s="150"/>
      <c r="AD503" s="150"/>
      <c r="AE503" s="150"/>
      <c r="AF503" s="150"/>
      <c r="AG503" s="150"/>
      <c r="AH503" s="150"/>
      <c r="AI503" s="150"/>
      <c r="AJ503" s="150"/>
      <c r="AK503" s="150"/>
      <c r="AL503" s="150"/>
      <c r="AM503" s="150"/>
      <c r="AN503" s="150"/>
      <c r="AO503" s="150"/>
      <c r="AP503" s="150"/>
      <c r="AQ503" s="150"/>
      <c r="AR503" s="150"/>
      <c r="AS503" s="150"/>
      <c r="AT503" s="150"/>
      <c r="AU503" s="150"/>
      <c r="AV503" s="150"/>
      <c r="BA503" s="150"/>
      <c r="BB503" s="151"/>
      <c r="BC503" s="151"/>
      <c r="BD503" s="152"/>
    </row>
    <row r="504" spans="5:56" ht="15.75" customHeight="1" x14ac:dyDescent="0.2">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c r="AA504" s="150"/>
      <c r="AB504" s="150"/>
      <c r="AC504" s="150"/>
      <c r="AD504" s="150"/>
      <c r="AE504" s="150"/>
      <c r="AF504" s="150"/>
      <c r="AG504" s="150"/>
      <c r="AH504" s="150"/>
      <c r="AI504" s="150"/>
      <c r="AJ504" s="150"/>
      <c r="AK504" s="150"/>
      <c r="AL504" s="150"/>
      <c r="AM504" s="150"/>
      <c r="AN504" s="150"/>
      <c r="AO504" s="150"/>
      <c r="AP504" s="150"/>
      <c r="AQ504" s="150"/>
      <c r="AR504" s="150"/>
      <c r="AS504" s="150"/>
      <c r="AT504" s="150"/>
      <c r="AU504" s="150"/>
      <c r="AV504" s="150"/>
      <c r="BA504" s="150"/>
      <c r="BB504" s="151"/>
      <c r="BC504" s="151"/>
      <c r="BD504" s="152"/>
    </row>
    <row r="505" spans="5:56" ht="15.75" customHeight="1" x14ac:dyDescent="0.2">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c r="AA505" s="150"/>
      <c r="AB505" s="150"/>
      <c r="AC505" s="150"/>
      <c r="AD505" s="150"/>
      <c r="AE505" s="150"/>
      <c r="AF505" s="150"/>
      <c r="AG505" s="150"/>
      <c r="AH505" s="150"/>
      <c r="AI505" s="150"/>
      <c r="AJ505" s="150"/>
      <c r="AK505" s="150"/>
      <c r="AL505" s="150"/>
      <c r="AM505" s="150"/>
      <c r="AN505" s="150"/>
      <c r="AO505" s="150"/>
      <c r="AP505" s="150"/>
      <c r="AQ505" s="150"/>
      <c r="AR505" s="150"/>
      <c r="AS505" s="150"/>
      <c r="AT505" s="150"/>
      <c r="AU505" s="150"/>
      <c r="AV505" s="150"/>
      <c r="BA505" s="150"/>
      <c r="BB505" s="151"/>
      <c r="BC505" s="151"/>
      <c r="BD505" s="152"/>
    </row>
    <row r="506" spans="5:56" ht="15.75" customHeight="1" x14ac:dyDescent="0.2">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c r="AA506" s="150"/>
      <c r="AB506" s="150"/>
      <c r="AC506" s="150"/>
      <c r="AD506" s="150"/>
      <c r="AE506" s="150"/>
      <c r="AF506" s="150"/>
      <c r="AG506" s="150"/>
      <c r="AH506" s="150"/>
      <c r="AI506" s="150"/>
      <c r="AJ506" s="150"/>
      <c r="AK506" s="150"/>
      <c r="AL506" s="150"/>
      <c r="AM506" s="150"/>
      <c r="AN506" s="150"/>
      <c r="AO506" s="150"/>
      <c r="AP506" s="150"/>
      <c r="AQ506" s="150"/>
      <c r="AR506" s="150"/>
      <c r="AS506" s="150"/>
      <c r="AT506" s="150"/>
      <c r="AU506" s="150"/>
      <c r="AV506" s="150"/>
      <c r="BA506" s="150"/>
      <c r="BB506" s="151"/>
      <c r="BC506" s="151"/>
      <c r="BD506" s="152"/>
    </row>
    <row r="507" spans="5:56" ht="15.75" customHeight="1" x14ac:dyDescent="0.2">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c r="AA507" s="150"/>
      <c r="AB507" s="150"/>
      <c r="AC507" s="150"/>
      <c r="AD507" s="150"/>
      <c r="AE507" s="150"/>
      <c r="AF507" s="150"/>
      <c r="AG507" s="150"/>
      <c r="AH507" s="150"/>
      <c r="AI507" s="150"/>
      <c r="AJ507" s="150"/>
      <c r="AK507" s="150"/>
      <c r="AL507" s="150"/>
      <c r="AM507" s="150"/>
      <c r="AN507" s="150"/>
      <c r="AO507" s="150"/>
      <c r="AP507" s="150"/>
      <c r="AQ507" s="150"/>
      <c r="AR507" s="150"/>
      <c r="AS507" s="150"/>
      <c r="AT507" s="150"/>
      <c r="AU507" s="150"/>
      <c r="AV507" s="150"/>
      <c r="BA507" s="150"/>
      <c r="BB507" s="151"/>
      <c r="BC507" s="151"/>
      <c r="BD507" s="152"/>
    </row>
    <row r="508" spans="5:56" ht="15.75" customHeight="1" x14ac:dyDescent="0.2">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c r="AA508" s="150"/>
      <c r="AB508" s="150"/>
      <c r="AC508" s="150"/>
      <c r="AD508" s="150"/>
      <c r="AE508" s="150"/>
      <c r="AF508" s="150"/>
      <c r="AG508" s="150"/>
      <c r="AH508" s="150"/>
      <c r="AI508" s="150"/>
      <c r="AJ508" s="150"/>
      <c r="AK508" s="150"/>
      <c r="AL508" s="150"/>
      <c r="AM508" s="150"/>
      <c r="AN508" s="150"/>
      <c r="AO508" s="150"/>
      <c r="AP508" s="150"/>
      <c r="AQ508" s="150"/>
      <c r="AR508" s="150"/>
      <c r="AS508" s="150"/>
      <c r="AT508" s="150"/>
      <c r="AU508" s="150"/>
      <c r="AV508" s="150"/>
      <c r="BA508" s="150"/>
      <c r="BB508" s="151"/>
      <c r="BC508" s="151"/>
      <c r="BD508" s="152"/>
    </row>
    <row r="509" spans="5:56" ht="15.75" customHeight="1" x14ac:dyDescent="0.2">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c r="AA509" s="150"/>
      <c r="AB509" s="150"/>
      <c r="AC509" s="150"/>
      <c r="AD509" s="150"/>
      <c r="AE509" s="150"/>
      <c r="AF509" s="150"/>
      <c r="AG509" s="150"/>
      <c r="AH509" s="150"/>
      <c r="AI509" s="150"/>
      <c r="AJ509" s="150"/>
      <c r="AK509" s="150"/>
      <c r="AL509" s="150"/>
      <c r="AM509" s="150"/>
      <c r="AN509" s="150"/>
      <c r="AO509" s="150"/>
      <c r="AP509" s="150"/>
      <c r="AQ509" s="150"/>
      <c r="AR509" s="150"/>
      <c r="AS509" s="150"/>
      <c r="AT509" s="150"/>
      <c r="AU509" s="150"/>
      <c r="AV509" s="150"/>
      <c r="BA509" s="150"/>
      <c r="BB509" s="151"/>
      <c r="BC509" s="151"/>
      <c r="BD509" s="152"/>
    </row>
    <row r="510" spans="5:56" ht="15.75" customHeight="1" x14ac:dyDescent="0.2">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c r="AA510" s="150"/>
      <c r="AB510" s="150"/>
      <c r="AC510" s="150"/>
      <c r="AD510" s="150"/>
      <c r="AE510" s="150"/>
      <c r="AF510" s="150"/>
      <c r="AG510" s="150"/>
      <c r="AH510" s="150"/>
      <c r="AI510" s="150"/>
      <c r="AJ510" s="150"/>
      <c r="AK510" s="150"/>
      <c r="AL510" s="150"/>
      <c r="AM510" s="150"/>
      <c r="AN510" s="150"/>
      <c r="AO510" s="150"/>
      <c r="AP510" s="150"/>
      <c r="AQ510" s="150"/>
      <c r="AR510" s="150"/>
      <c r="AS510" s="150"/>
      <c r="AT510" s="150"/>
      <c r="AU510" s="150"/>
      <c r="AV510" s="150"/>
      <c r="BA510" s="150"/>
      <c r="BB510" s="151"/>
      <c r="BC510" s="151"/>
      <c r="BD510" s="152"/>
    </row>
    <row r="511" spans="5:56" ht="15.75" customHeight="1" x14ac:dyDescent="0.2">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c r="AA511" s="150"/>
      <c r="AB511" s="150"/>
      <c r="AC511" s="150"/>
      <c r="AD511" s="150"/>
      <c r="AE511" s="150"/>
      <c r="AF511" s="150"/>
      <c r="AG511" s="150"/>
      <c r="AH511" s="150"/>
      <c r="AI511" s="150"/>
      <c r="AJ511" s="150"/>
      <c r="AK511" s="150"/>
      <c r="AL511" s="150"/>
      <c r="AM511" s="150"/>
      <c r="AN511" s="150"/>
      <c r="AO511" s="150"/>
      <c r="AP511" s="150"/>
      <c r="AQ511" s="150"/>
      <c r="AR511" s="150"/>
      <c r="AS511" s="150"/>
      <c r="AT511" s="150"/>
      <c r="AU511" s="150"/>
      <c r="AV511" s="150"/>
      <c r="BA511" s="150"/>
      <c r="BB511" s="151"/>
      <c r="BC511" s="151"/>
      <c r="BD511" s="152"/>
    </row>
    <row r="512" spans="5:56" ht="15.75" customHeight="1" x14ac:dyDescent="0.2">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c r="AA512" s="150"/>
      <c r="AB512" s="150"/>
      <c r="AC512" s="150"/>
      <c r="AD512" s="150"/>
      <c r="AE512" s="150"/>
      <c r="AF512" s="150"/>
      <c r="AG512" s="150"/>
      <c r="AH512" s="150"/>
      <c r="AI512" s="150"/>
      <c r="AJ512" s="150"/>
      <c r="AK512" s="150"/>
      <c r="AL512" s="150"/>
      <c r="AM512" s="150"/>
      <c r="AN512" s="150"/>
      <c r="AO512" s="150"/>
      <c r="AP512" s="150"/>
      <c r="AQ512" s="150"/>
      <c r="AR512" s="150"/>
      <c r="AS512" s="150"/>
      <c r="AT512" s="150"/>
      <c r="AU512" s="150"/>
      <c r="AV512" s="150"/>
      <c r="BA512" s="150"/>
      <c r="BB512" s="151"/>
      <c r="BC512" s="151"/>
      <c r="BD512" s="152"/>
    </row>
    <row r="513" spans="5:56" ht="15.75" customHeight="1" x14ac:dyDescent="0.2">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c r="AA513" s="150"/>
      <c r="AB513" s="150"/>
      <c r="AC513" s="150"/>
      <c r="AD513" s="150"/>
      <c r="AE513" s="150"/>
      <c r="AF513" s="150"/>
      <c r="AG513" s="150"/>
      <c r="AH513" s="150"/>
      <c r="AI513" s="150"/>
      <c r="AJ513" s="150"/>
      <c r="AK513" s="150"/>
      <c r="AL513" s="150"/>
      <c r="AM513" s="150"/>
      <c r="AN513" s="150"/>
      <c r="AO513" s="150"/>
      <c r="AP513" s="150"/>
      <c r="AQ513" s="150"/>
      <c r="AR513" s="150"/>
      <c r="AS513" s="150"/>
      <c r="AT513" s="150"/>
      <c r="AU513" s="150"/>
      <c r="AV513" s="150"/>
      <c r="BA513" s="150"/>
      <c r="BB513" s="151"/>
      <c r="BC513" s="151"/>
      <c r="BD513" s="152"/>
    </row>
    <row r="514" spans="5:56" ht="15.75" customHeight="1" x14ac:dyDescent="0.2">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c r="AA514" s="150"/>
      <c r="AB514" s="150"/>
      <c r="AC514" s="150"/>
      <c r="AD514" s="150"/>
      <c r="AE514" s="150"/>
      <c r="AF514" s="150"/>
      <c r="AG514" s="150"/>
      <c r="AH514" s="150"/>
      <c r="AI514" s="150"/>
      <c r="AJ514" s="150"/>
      <c r="AK514" s="150"/>
      <c r="AL514" s="150"/>
      <c r="AM514" s="150"/>
      <c r="AN514" s="150"/>
      <c r="AO514" s="150"/>
      <c r="AP514" s="150"/>
      <c r="AQ514" s="150"/>
      <c r="AR514" s="150"/>
      <c r="AS514" s="150"/>
      <c r="AT514" s="150"/>
      <c r="AU514" s="150"/>
      <c r="AV514" s="150"/>
      <c r="BA514" s="150"/>
      <c r="BB514" s="151"/>
      <c r="BC514" s="151"/>
      <c r="BD514" s="152"/>
    </row>
    <row r="515" spans="5:56" ht="15.75" customHeight="1" x14ac:dyDescent="0.2">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c r="AA515" s="150"/>
      <c r="AB515" s="150"/>
      <c r="AC515" s="150"/>
      <c r="AD515" s="150"/>
      <c r="AE515" s="150"/>
      <c r="AF515" s="150"/>
      <c r="AG515" s="150"/>
      <c r="AH515" s="150"/>
      <c r="AI515" s="150"/>
      <c r="AJ515" s="150"/>
      <c r="AK515" s="150"/>
      <c r="AL515" s="150"/>
      <c r="AM515" s="150"/>
      <c r="AN515" s="150"/>
      <c r="AO515" s="150"/>
      <c r="AP515" s="150"/>
      <c r="AQ515" s="150"/>
      <c r="AR515" s="150"/>
      <c r="AS515" s="150"/>
      <c r="AT515" s="150"/>
      <c r="AU515" s="150"/>
      <c r="AV515" s="150"/>
      <c r="BA515" s="150"/>
      <c r="BB515" s="151"/>
      <c r="BC515" s="151"/>
      <c r="BD515" s="152"/>
    </row>
    <row r="516" spans="5:56" ht="15.75" customHeight="1" x14ac:dyDescent="0.2">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c r="AA516" s="150"/>
      <c r="AB516" s="150"/>
      <c r="AC516" s="150"/>
      <c r="AD516" s="150"/>
      <c r="AE516" s="150"/>
      <c r="AF516" s="150"/>
      <c r="AG516" s="150"/>
      <c r="AH516" s="150"/>
      <c r="AI516" s="150"/>
      <c r="AJ516" s="150"/>
      <c r="AK516" s="150"/>
      <c r="AL516" s="150"/>
      <c r="AM516" s="150"/>
      <c r="AN516" s="150"/>
      <c r="AO516" s="150"/>
      <c r="AP516" s="150"/>
      <c r="AQ516" s="150"/>
      <c r="AR516" s="150"/>
      <c r="AS516" s="150"/>
      <c r="AT516" s="150"/>
      <c r="AU516" s="150"/>
      <c r="AV516" s="150"/>
      <c r="BA516" s="150"/>
      <c r="BB516" s="151"/>
      <c r="BC516" s="151"/>
      <c r="BD516" s="152"/>
    </row>
    <row r="517" spans="5:56" ht="15.75" customHeight="1" x14ac:dyDescent="0.2">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c r="AA517" s="150"/>
      <c r="AB517" s="150"/>
      <c r="AC517" s="150"/>
      <c r="AD517" s="150"/>
      <c r="AE517" s="150"/>
      <c r="AF517" s="150"/>
      <c r="AG517" s="150"/>
      <c r="AH517" s="150"/>
      <c r="AI517" s="150"/>
      <c r="AJ517" s="150"/>
      <c r="AK517" s="150"/>
      <c r="AL517" s="150"/>
      <c r="AM517" s="150"/>
      <c r="AN517" s="150"/>
      <c r="AO517" s="150"/>
      <c r="AP517" s="150"/>
      <c r="AQ517" s="150"/>
      <c r="AR517" s="150"/>
      <c r="AS517" s="150"/>
      <c r="AT517" s="150"/>
      <c r="AU517" s="150"/>
      <c r="AV517" s="150"/>
      <c r="BA517" s="150"/>
      <c r="BB517" s="151"/>
      <c r="BC517" s="151"/>
      <c r="BD517" s="152"/>
    </row>
    <row r="518" spans="5:56" ht="15.75" customHeight="1" x14ac:dyDescent="0.2">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c r="AA518" s="150"/>
      <c r="AB518" s="150"/>
      <c r="AC518" s="150"/>
      <c r="AD518" s="150"/>
      <c r="AE518" s="150"/>
      <c r="AF518" s="150"/>
      <c r="AG518" s="150"/>
      <c r="AH518" s="150"/>
      <c r="AI518" s="150"/>
      <c r="AJ518" s="150"/>
      <c r="AK518" s="150"/>
      <c r="AL518" s="150"/>
      <c r="AM518" s="150"/>
      <c r="AN518" s="150"/>
      <c r="AO518" s="150"/>
      <c r="AP518" s="150"/>
      <c r="AQ518" s="150"/>
      <c r="AR518" s="150"/>
      <c r="AS518" s="150"/>
      <c r="AT518" s="150"/>
      <c r="AU518" s="150"/>
      <c r="AV518" s="150"/>
      <c r="BA518" s="150"/>
      <c r="BB518" s="151"/>
      <c r="BC518" s="151"/>
      <c r="BD518" s="152"/>
    </row>
    <row r="519" spans="5:56" ht="15.75" customHeight="1" x14ac:dyDescent="0.2">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c r="AA519" s="150"/>
      <c r="AB519" s="150"/>
      <c r="AC519" s="150"/>
      <c r="AD519" s="150"/>
      <c r="AE519" s="150"/>
      <c r="AF519" s="150"/>
      <c r="AG519" s="150"/>
      <c r="AH519" s="150"/>
      <c r="AI519" s="150"/>
      <c r="AJ519" s="150"/>
      <c r="AK519" s="150"/>
      <c r="AL519" s="150"/>
      <c r="AM519" s="150"/>
      <c r="AN519" s="150"/>
      <c r="AO519" s="150"/>
      <c r="AP519" s="150"/>
      <c r="AQ519" s="150"/>
      <c r="AR519" s="150"/>
      <c r="AS519" s="150"/>
      <c r="AT519" s="150"/>
      <c r="AU519" s="150"/>
      <c r="AV519" s="150"/>
      <c r="BA519" s="150"/>
      <c r="BB519" s="151"/>
      <c r="BC519" s="151"/>
      <c r="BD519" s="152"/>
    </row>
    <row r="520" spans="5:56" ht="15.75" customHeight="1" x14ac:dyDescent="0.2">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c r="AA520" s="150"/>
      <c r="AB520" s="150"/>
      <c r="AC520" s="150"/>
      <c r="AD520" s="150"/>
      <c r="AE520" s="150"/>
      <c r="AF520" s="150"/>
      <c r="AG520" s="150"/>
      <c r="AH520" s="150"/>
      <c r="AI520" s="150"/>
      <c r="AJ520" s="150"/>
      <c r="AK520" s="150"/>
      <c r="AL520" s="150"/>
      <c r="AM520" s="150"/>
      <c r="AN520" s="150"/>
      <c r="AO520" s="150"/>
      <c r="AP520" s="150"/>
      <c r="AQ520" s="150"/>
      <c r="AR520" s="150"/>
      <c r="AS520" s="150"/>
      <c r="AT520" s="150"/>
      <c r="AU520" s="150"/>
      <c r="AV520" s="150"/>
      <c r="BA520" s="150"/>
      <c r="BB520" s="151"/>
      <c r="BC520" s="151"/>
      <c r="BD520" s="152"/>
    </row>
    <row r="521" spans="5:56" ht="15.75" customHeight="1" x14ac:dyDescent="0.2">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c r="AA521" s="150"/>
      <c r="AB521" s="150"/>
      <c r="AC521" s="150"/>
      <c r="AD521" s="150"/>
      <c r="AE521" s="150"/>
      <c r="AF521" s="150"/>
      <c r="AG521" s="150"/>
      <c r="AH521" s="150"/>
      <c r="AI521" s="150"/>
      <c r="AJ521" s="150"/>
      <c r="AK521" s="150"/>
      <c r="AL521" s="150"/>
      <c r="AM521" s="150"/>
      <c r="AN521" s="150"/>
      <c r="AO521" s="150"/>
      <c r="AP521" s="150"/>
      <c r="AQ521" s="150"/>
      <c r="AR521" s="150"/>
      <c r="AS521" s="150"/>
      <c r="AT521" s="150"/>
      <c r="AU521" s="150"/>
      <c r="AV521" s="150"/>
      <c r="BA521" s="150"/>
      <c r="BB521" s="151"/>
      <c r="BC521" s="151"/>
      <c r="BD521" s="152"/>
    </row>
    <row r="522" spans="5:56" ht="15.75" customHeight="1" x14ac:dyDescent="0.2">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c r="AA522" s="150"/>
      <c r="AB522" s="150"/>
      <c r="AC522" s="150"/>
      <c r="AD522" s="150"/>
      <c r="AE522" s="150"/>
      <c r="AF522" s="150"/>
      <c r="AG522" s="150"/>
      <c r="AH522" s="150"/>
      <c r="AI522" s="150"/>
      <c r="AJ522" s="150"/>
      <c r="AK522" s="150"/>
      <c r="AL522" s="150"/>
      <c r="AM522" s="150"/>
      <c r="AN522" s="150"/>
      <c r="AO522" s="150"/>
      <c r="AP522" s="150"/>
      <c r="AQ522" s="150"/>
      <c r="AR522" s="150"/>
      <c r="AS522" s="150"/>
      <c r="AT522" s="150"/>
      <c r="AU522" s="150"/>
      <c r="AV522" s="150"/>
      <c r="BA522" s="150"/>
      <c r="BB522" s="151"/>
      <c r="BC522" s="151"/>
      <c r="BD522" s="152"/>
    </row>
    <row r="523" spans="5:56" ht="15.75" customHeight="1" x14ac:dyDescent="0.2">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c r="AA523" s="150"/>
      <c r="AB523" s="150"/>
      <c r="AC523" s="150"/>
      <c r="AD523" s="150"/>
      <c r="AE523" s="150"/>
      <c r="AF523" s="150"/>
      <c r="AG523" s="150"/>
      <c r="AH523" s="150"/>
      <c r="AI523" s="150"/>
      <c r="AJ523" s="150"/>
      <c r="AK523" s="150"/>
      <c r="AL523" s="150"/>
      <c r="AM523" s="150"/>
      <c r="AN523" s="150"/>
      <c r="AO523" s="150"/>
      <c r="AP523" s="150"/>
      <c r="AQ523" s="150"/>
      <c r="AR523" s="150"/>
      <c r="AS523" s="150"/>
      <c r="AT523" s="150"/>
      <c r="AU523" s="150"/>
      <c r="AV523" s="150"/>
      <c r="BA523" s="150"/>
      <c r="BB523" s="151"/>
      <c r="BC523" s="151"/>
      <c r="BD523" s="152"/>
    </row>
    <row r="524" spans="5:56" ht="15.75" customHeight="1" x14ac:dyDescent="0.2">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c r="AA524" s="150"/>
      <c r="AB524" s="150"/>
      <c r="AC524" s="150"/>
      <c r="AD524" s="150"/>
      <c r="AE524" s="150"/>
      <c r="AF524" s="150"/>
      <c r="AG524" s="150"/>
      <c r="AH524" s="150"/>
      <c r="AI524" s="150"/>
      <c r="AJ524" s="150"/>
      <c r="AK524" s="150"/>
      <c r="AL524" s="150"/>
      <c r="AM524" s="150"/>
      <c r="AN524" s="150"/>
      <c r="AO524" s="150"/>
      <c r="AP524" s="150"/>
      <c r="AQ524" s="150"/>
      <c r="AR524" s="150"/>
      <c r="AS524" s="150"/>
      <c r="AT524" s="150"/>
      <c r="AU524" s="150"/>
      <c r="AV524" s="150"/>
      <c r="BA524" s="150"/>
      <c r="BB524" s="151"/>
      <c r="BC524" s="151"/>
      <c r="BD524" s="152"/>
    </row>
    <row r="525" spans="5:56" ht="15.75" customHeight="1" x14ac:dyDescent="0.2">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c r="AA525" s="150"/>
      <c r="AB525" s="150"/>
      <c r="AC525" s="150"/>
      <c r="AD525" s="150"/>
      <c r="AE525" s="150"/>
      <c r="AF525" s="150"/>
      <c r="AG525" s="150"/>
      <c r="AH525" s="150"/>
      <c r="AI525" s="150"/>
      <c r="AJ525" s="150"/>
      <c r="AK525" s="150"/>
      <c r="AL525" s="150"/>
      <c r="AM525" s="150"/>
      <c r="AN525" s="150"/>
      <c r="AO525" s="150"/>
      <c r="AP525" s="150"/>
      <c r="AQ525" s="150"/>
      <c r="AR525" s="150"/>
      <c r="AS525" s="150"/>
      <c r="AT525" s="150"/>
      <c r="AU525" s="150"/>
      <c r="AV525" s="150"/>
      <c r="BA525" s="150"/>
      <c r="BB525" s="151"/>
      <c r="BC525" s="151"/>
      <c r="BD525" s="152"/>
    </row>
    <row r="526" spans="5:56" ht="15.75" customHeight="1" x14ac:dyDescent="0.2">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c r="AA526" s="150"/>
      <c r="AB526" s="150"/>
      <c r="AC526" s="150"/>
      <c r="AD526" s="150"/>
      <c r="AE526" s="150"/>
      <c r="AF526" s="150"/>
      <c r="AG526" s="150"/>
      <c r="AH526" s="150"/>
      <c r="AI526" s="150"/>
      <c r="AJ526" s="150"/>
      <c r="AK526" s="150"/>
      <c r="AL526" s="150"/>
      <c r="AM526" s="150"/>
      <c r="AN526" s="150"/>
      <c r="AO526" s="150"/>
      <c r="AP526" s="150"/>
      <c r="AQ526" s="150"/>
      <c r="AR526" s="150"/>
      <c r="AS526" s="150"/>
      <c r="AT526" s="150"/>
      <c r="AU526" s="150"/>
      <c r="AV526" s="150"/>
      <c r="BA526" s="150"/>
      <c r="BB526" s="151"/>
      <c r="BC526" s="151"/>
      <c r="BD526" s="152"/>
    </row>
    <row r="527" spans="5:56" ht="15.75" customHeight="1" x14ac:dyDescent="0.2">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c r="AA527" s="150"/>
      <c r="AB527" s="150"/>
      <c r="AC527" s="150"/>
      <c r="AD527" s="150"/>
      <c r="AE527" s="150"/>
      <c r="AF527" s="150"/>
      <c r="AG527" s="150"/>
      <c r="AH527" s="150"/>
      <c r="AI527" s="150"/>
      <c r="AJ527" s="150"/>
      <c r="AK527" s="150"/>
      <c r="AL527" s="150"/>
      <c r="AM527" s="150"/>
      <c r="AN527" s="150"/>
      <c r="AO527" s="150"/>
      <c r="AP527" s="150"/>
      <c r="AQ527" s="150"/>
      <c r="AR527" s="150"/>
      <c r="AS527" s="150"/>
      <c r="AT527" s="150"/>
      <c r="AU527" s="150"/>
      <c r="AV527" s="150"/>
      <c r="BA527" s="150"/>
      <c r="BB527" s="151"/>
      <c r="BC527" s="151"/>
      <c r="BD527" s="152"/>
    </row>
    <row r="528" spans="5:56" ht="15.75" customHeight="1" x14ac:dyDescent="0.2">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c r="AA528" s="150"/>
      <c r="AB528" s="150"/>
      <c r="AC528" s="150"/>
      <c r="AD528" s="150"/>
      <c r="AE528" s="150"/>
      <c r="AF528" s="150"/>
      <c r="AG528" s="150"/>
      <c r="AH528" s="150"/>
      <c r="AI528" s="150"/>
      <c r="AJ528" s="150"/>
      <c r="AK528" s="150"/>
      <c r="AL528" s="150"/>
      <c r="AM528" s="150"/>
      <c r="AN528" s="150"/>
      <c r="AO528" s="150"/>
      <c r="AP528" s="150"/>
      <c r="AQ528" s="150"/>
      <c r="AR528" s="150"/>
      <c r="AS528" s="150"/>
      <c r="AT528" s="150"/>
      <c r="AU528" s="150"/>
      <c r="AV528" s="150"/>
      <c r="BA528" s="150"/>
      <c r="BB528" s="151"/>
      <c r="BC528" s="151"/>
      <c r="BD528" s="152"/>
    </row>
    <row r="529" spans="5:56" ht="15.75" customHeight="1" x14ac:dyDescent="0.2">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c r="AA529" s="150"/>
      <c r="AB529" s="150"/>
      <c r="AC529" s="150"/>
      <c r="AD529" s="150"/>
      <c r="AE529" s="150"/>
      <c r="AF529" s="150"/>
      <c r="AG529" s="150"/>
      <c r="AH529" s="150"/>
      <c r="AI529" s="150"/>
      <c r="AJ529" s="150"/>
      <c r="AK529" s="150"/>
      <c r="AL529" s="150"/>
      <c r="AM529" s="150"/>
      <c r="AN529" s="150"/>
      <c r="AO529" s="150"/>
      <c r="AP529" s="150"/>
      <c r="AQ529" s="150"/>
      <c r="AR529" s="150"/>
      <c r="AS529" s="150"/>
      <c r="AT529" s="150"/>
      <c r="AU529" s="150"/>
      <c r="AV529" s="150"/>
      <c r="BA529" s="150"/>
      <c r="BB529" s="151"/>
      <c r="BC529" s="151"/>
      <c r="BD529" s="152"/>
    </row>
    <row r="530" spans="5:56" ht="15.75" customHeight="1" x14ac:dyDescent="0.2">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c r="AA530" s="150"/>
      <c r="AB530" s="150"/>
      <c r="AC530" s="150"/>
      <c r="AD530" s="150"/>
      <c r="AE530" s="150"/>
      <c r="AF530" s="150"/>
      <c r="AG530" s="150"/>
      <c r="AH530" s="150"/>
      <c r="AI530" s="150"/>
      <c r="AJ530" s="150"/>
      <c r="AK530" s="150"/>
      <c r="AL530" s="150"/>
      <c r="AM530" s="150"/>
      <c r="AN530" s="150"/>
      <c r="AO530" s="150"/>
      <c r="AP530" s="150"/>
      <c r="AQ530" s="150"/>
      <c r="AR530" s="150"/>
      <c r="AS530" s="150"/>
      <c r="AT530" s="150"/>
      <c r="AU530" s="150"/>
      <c r="AV530" s="150"/>
      <c r="BA530" s="150"/>
      <c r="BB530" s="151"/>
      <c r="BC530" s="151"/>
      <c r="BD530" s="152"/>
    </row>
    <row r="531" spans="5:56" ht="15.75" customHeight="1" x14ac:dyDescent="0.2">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c r="AA531" s="150"/>
      <c r="AB531" s="150"/>
      <c r="AC531" s="150"/>
      <c r="AD531" s="150"/>
      <c r="AE531" s="150"/>
      <c r="AF531" s="150"/>
      <c r="AG531" s="150"/>
      <c r="AH531" s="150"/>
      <c r="AI531" s="150"/>
      <c r="AJ531" s="150"/>
      <c r="AK531" s="150"/>
      <c r="AL531" s="150"/>
      <c r="AM531" s="150"/>
      <c r="AN531" s="150"/>
      <c r="AO531" s="150"/>
      <c r="AP531" s="150"/>
      <c r="AQ531" s="150"/>
      <c r="AR531" s="150"/>
      <c r="AS531" s="150"/>
      <c r="AT531" s="150"/>
      <c r="AU531" s="150"/>
      <c r="AV531" s="150"/>
      <c r="BA531" s="150"/>
      <c r="BB531" s="151"/>
      <c r="BC531" s="151"/>
      <c r="BD531" s="152"/>
    </row>
    <row r="532" spans="5:56" ht="15.75" customHeight="1" x14ac:dyDescent="0.2">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c r="AA532" s="150"/>
      <c r="AB532" s="150"/>
      <c r="AC532" s="150"/>
      <c r="AD532" s="150"/>
      <c r="AE532" s="150"/>
      <c r="AF532" s="150"/>
      <c r="AG532" s="150"/>
      <c r="AH532" s="150"/>
      <c r="AI532" s="150"/>
      <c r="AJ532" s="150"/>
      <c r="AK532" s="150"/>
      <c r="AL532" s="150"/>
      <c r="AM532" s="150"/>
      <c r="AN532" s="150"/>
      <c r="AO532" s="150"/>
      <c r="AP532" s="150"/>
      <c r="AQ532" s="150"/>
      <c r="AR532" s="150"/>
      <c r="AS532" s="150"/>
      <c r="AT532" s="150"/>
      <c r="AU532" s="150"/>
      <c r="AV532" s="150"/>
      <c r="BA532" s="150"/>
      <c r="BB532" s="151"/>
      <c r="BC532" s="151"/>
      <c r="BD532" s="152"/>
    </row>
    <row r="533" spans="5:56" ht="15.75" customHeight="1" x14ac:dyDescent="0.2">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c r="AA533" s="150"/>
      <c r="AB533" s="150"/>
      <c r="AC533" s="150"/>
      <c r="AD533" s="150"/>
      <c r="AE533" s="150"/>
      <c r="AF533" s="150"/>
      <c r="AG533" s="150"/>
      <c r="AH533" s="150"/>
      <c r="AI533" s="150"/>
      <c r="AJ533" s="150"/>
      <c r="AK533" s="150"/>
      <c r="AL533" s="150"/>
      <c r="AM533" s="150"/>
      <c r="AN533" s="150"/>
      <c r="AO533" s="150"/>
      <c r="AP533" s="150"/>
      <c r="AQ533" s="150"/>
      <c r="AR533" s="150"/>
      <c r="AS533" s="150"/>
      <c r="AT533" s="150"/>
      <c r="AU533" s="150"/>
      <c r="AV533" s="150"/>
      <c r="BA533" s="150"/>
      <c r="BB533" s="151"/>
      <c r="BC533" s="151"/>
      <c r="BD533" s="152"/>
    </row>
    <row r="534" spans="5:56" ht="15.75" customHeight="1" x14ac:dyDescent="0.2">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c r="AA534" s="150"/>
      <c r="AB534" s="150"/>
      <c r="AC534" s="150"/>
      <c r="AD534" s="150"/>
      <c r="AE534" s="150"/>
      <c r="AF534" s="150"/>
      <c r="AG534" s="150"/>
      <c r="AH534" s="150"/>
      <c r="AI534" s="150"/>
      <c r="AJ534" s="150"/>
      <c r="AK534" s="150"/>
      <c r="AL534" s="150"/>
      <c r="AM534" s="150"/>
      <c r="AN534" s="150"/>
      <c r="AO534" s="150"/>
      <c r="AP534" s="150"/>
      <c r="AQ534" s="150"/>
      <c r="AR534" s="150"/>
      <c r="AS534" s="150"/>
      <c r="AT534" s="150"/>
      <c r="AU534" s="150"/>
      <c r="AV534" s="150"/>
      <c r="BA534" s="150"/>
      <c r="BB534" s="151"/>
      <c r="BC534" s="151"/>
      <c r="BD534" s="152"/>
    </row>
    <row r="535" spans="5:56" ht="15.75" customHeight="1" x14ac:dyDescent="0.2">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c r="AA535" s="150"/>
      <c r="AB535" s="150"/>
      <c r="AC535" s="150"/>
      <c r="AD535" s="150"/>
      <c r="AE535" s="150"/>
      <c r="AF535" s="150"/>
      <c r="AG535" s="150"/>
      <c r="AH535" s="150"/>
      <c r="AI535" s="150"/>
      <c r="AJ535" s="150"/>
      <c r="AK535" s="150"/>
      <c r="AL535" s="150"/>
      <c r="AM535" s="150"/>
      <c r="AN535" s="150"/>
      <c r="AO535" s="150"/>
      <c r="AP535" s="150"/>
      <c r="AQ535" s="150"/>
      <c r="AR535" s="150"/>
      <c r="AS535" s="150"/>
      <c r="AT535" s="150"/>
      <c r="AU535" s="150"/>
      <c r="AV535" s="150"/>
      <c r="BA535" s="150"/>
      <c r="BB535" s="151"/>
      <c r="BC535" s="151"/>
      <c r="BD535" s="152"/>
    </row>
    <row r="536" spans="5:56" ht="15.75" customHeight="1" x14ac:dyDescent="0.2">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c r="AA536" s="150"/>
      <c r="AB536" s="150"/>
      <c r="AC536" s="150"/>
      <c r="AD536" s="150"/>
      <c r="AE536" s="150"/>
      <c r="AF536" s="150"/>
      <c r="AG536" s="150"/>
      <c r="AH536" s="150"/>
      <c r="AI536" s="150"/>
      <c r="AJ536" s="150"/>
      <c r="AK536" s="150"/>
      <c r="AL536" s="150"/>
      <c r="AM536" s="150"/>
      <c r="AN536" s="150"/>
      <c r="AO536" s="150"/>
      <c r="AP536" s="150"/>
      <c r="AQ536" s="150"/>
      <c r="AR536" s="150"/>
      <c r="AS536" s="150"/>
      <c r="AT536" s="150"/>
      <c r="AU536" s="150"/>
      <c r="AV536" s="150"/>
      <c r="BA536" s="150"/>
      <c r="BB536" s="151"/>
      <c r="BC536" s="151"/>
      <c r="BD536" s="152"/>
    </row>
    <row r="537" spans="5:56" ht="15.75" customHeight="1" x14ac:dyDescent="0.2">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c r="AA537" s="150"/>
      <c r="AB537" s="150"/>
      <c r="AC537" s="150"/>
      <c r="AD537" s="150"/>
      <c r="AE537" s="150"/>
      <c r="AF537" s="150"/>
      <c r="AG537" s="150"/>
      <c r="AH537" s="150"/>
      <c r="AI537" s="150"/>
      <c r="AJ537" s="150"/>
      <c r="AK537" s="150"/>
      <c r="AL537" s="150"/>
      <c r="AM537" s="150"/>
      <c r="AN537" s="150"/>
      <c r="AO537" s="150"/>
      <c r="AP537" s="150"/>
      <c r="AQ537" s="150"/>
      <c r="AR537" s="150"/>
      <c r="AS537" s="150"/>
      <c r="AT537" s="150"/>
      <c r="AU537" s="150"/>
      <c r="AV537" s="150"/>
      <c r="BA537" s="150"/>
      <c r="BB537" s="151"/>
      <c r="BC537" s="151"/>
      <c r="BD537" s="152"/>
    </row>
    <row r="538" spans="5:56" ht="15.75" customHeight="1" x14ac:dyDescent="0.2">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c r="AA538" s="150"/>
      <c r="AB538" s="150"/>
      <c r="AC538" s="150"/>
      <c r="AD538" s="150"/>
      <c r="AE538" s="150"/>
      <c r="AF538" s="150"/>
      <c r="AG538" s="150"/>
      <c r="AH538" s="150"/>
      <c r="AI538" s="150"/>
      <c r="AJ538" s="150"/>
      <c r="AK538" s="150"/>
      <c r="AL538" s="150"/>
      <c r="AM538" s="150"/>
      <c r="AN538" s="150"/>
      <c r="AO538" s="150"/>
      <c r="AP538" s="150"/>
      <c r="AQ538" s="150"/>
      <c r="AR538" s="150"/>
      <c r="AS538" s="150"/>
      <c r="AT538" s="150"/>
      <c r="AU538" s="150"/>
      <c r="AV538" s="150"/>
      <c r="BA538" s="150"/>
      <c r="BB538" s="151"/>
      <c r="BC538" s="151"/>
      <c r="BD538" s="152"/>
    </row>
    <row r="539" spans="5:56" ht="15.75" customHeight="1" x14ac:dyDescent="0.2">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c r="AA539" s="150"/>
      <c r="AB539" s="150"/>
      <c r="AC539" s="150"/>
      <c r="AD539" s="150"/>
      <c r="AE539" s="150"/>
      <c r="AF539" s="150"/>
      <c r="AG539" s="150"/>
      <c r="AH539" s="150"/>
      <c r="AI539" s="150"/>
      <c r="AJ539" s="150"/>
      <c r="AK539" s="150"/>
      <c r="AL539" s="150"/>
      <c r="AM539" s="150"/>
      <c r="AN539" s="150"/>
      <c r="AO539" s="150"/>
      <c r="AP539" s="150"/>
      <c r="AQ539" s="150"/>
      <c r="AR539" s="150"/>
      <c r="AS539" s="150"/>
      <c r="AT539" s="150"/>
      <c r="AU539" s="150"/>
      <c r="AV539" s="150"/>
      <c r="BA539" s="150"/>
      <c r="BB539" s="151"/>
      <c r="BC539" s="151"/>
      <c r="BD539" s="152"/>
    </row>
    <row r="540" spans="5:56" ht="15.75" customHeight="1" x14ac:dyDescent="0.2">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c r="AA540" s="150"/>
      <c r="AB540" s="150"/>
      <c r="AC540" s="150"/>
      <c r="AD540" s="150"/>
      <c r="AE540" s="150"/>
      <c r="AF540" s="150"/>
      <c r="AG540" s="150"/>
      <c r="AH540" s="150"/>
      <c r="AI540" s="150"/>
      <c r="AJ540" s="150"/>
      <c r="AK540" s="150"/>
      <c r="AL540" s="150"/>
      <c r="AM540" s="150"/>
      <c r="AN540" s="150"/>
      <c r="AO540" s="150"/>
      <c r="AP540" s="150"/>
      <c r="AQ540" s="150"/>
      <c r="AR540" s="150"/>
      <c r="AS540" s="150"/>
      <c r="AT540" s="150"/>
      <c r="AU540" s="150"/>
      <c r="AV540" s="150"/>
      <c r="BA540" s="150"/>
      <c r="BB540" s="151"/>
      <c r="BC540" s="151"/>
      <c r="BD540" s="152"/>
    </row>
    <row r="541" spans="5:56" ht="15.75" customHeight="1" x14ac:dyDescent="0.2">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c r="AA541" s="150"/>
      <c r="AB541" s="150"/>
      <c r="AC541" s="150"/>
      <c r="AD541" s="150"/>
      <c r="AE541" s="150"/>
      <c r="AF541" s="150"/>
      <c r="AG541" s="150"/>
      <c r="AH541" s="150"/>
      <c r="AI541" s="150"/>
      <c r="AJ541" s="150"/>
      <c r="AK541" s="150"/>
      <c r="AL541" s="150"/>
      <c r="AM541" s="150"/>
      <c r="AN541" s="150"/>
      <c r="AO541" s="150"/>
      <c r="AP541" s="150"/>
      <c r="AQ541" s="150"/>
      <c r="AR541" s="150"/>
      <c r="AS541" s="150"/>
      <c r="AT541" s="150"/>
      <c r="AU541" s="150"/>
      <c r="AV541" s="150"/>
      <c r="BA541" s="150"/>
      <c r="BB541" s="151"/>
      <c r="BC541" s="151"/>
      <c r="BD541" s="152"/>
    </row>
    <row r="542" spans="5:56" ht="15.75" customHeight="1" x14ac:dyDescent="0.2">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c r="AA542" s="150"/>
      <c r="AB542" s="150"/>
      <c r="AC542" s="150"/>
      <c r="AD542" s="150"/>
      <c r="AE542" s="150"/>
      <c r="AF542" s="150"/>
      <c r="AG542" s="150"/>
      <c r="AH542" s="150"/>
      <c r="AI542" s="150"/>
      <c r="AJ542" s="150"/>
      <c r="AK542" s="150"/>
      <c r="AL542" s="150"/>
      <c r="AM542" s="150"/>
      <c r="AN542" s="150"/>
      <c r="AO542" s="150"/>
      <c r="AP542" s="150"/>
      <c r="AQ542" s="150"/>
      <c r="AR542" s="150"/>
      <c r="AS542" s="150"/>
      <c r="AT542" s="150"/>
      <c r="AU542" s="150"/>
      <c r="AV542" s="150"/>
      <c r="BA542" s="150"/>
      <c r="BB542" s="151"/>
      <c r="BC542" s="151"/>
      <c r="BD542" s="152"/>
    </row>
    <row r="543" spans="5:56" ht="15.75" customHeight="1" x14ac:dyDescent="0.2">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c r="AA543" s="150"/>
      <c r="AB543" s="150"/>
      <c r="AC543" s="150"/>
      <c r="AD543" s="150"/>
      <c r="AE543" s="150"/>
      <c r="AF543" s="150"/>
      <c r="AG543" s="150"/>
      <c r="AH543" s="150"/>
      <c r="AI543" s="150"/>
      <c r="AJ543" s="150"/>
      <c r="AK543" s="150"/>
      <c r="AL543" s="150"/>
      <c r="AM543" s="150"/>
      <c r="AN543" s="150"/>
      <c r="AO543" s="150"/>
      <c r="AP543" s="150"/>
      <c r="AQ543" s="150"/>
      <c r="AR543" s="150"/>
      <c r="AS543" s="150"/>
      <c r="AT543" s="150"/>
      <c r="AU543" s="150"/>
      <c r="AV543" s="150"/>
      <c r="BA543" s="150"/>
      <c r="BB543" s="151"/>
      <c r="BC543" s="151"/>
      <c r="BD543" s="152"/>
    </row>
    <row r="544" spans="5:56" ht="15.75" customHeight="1" x14ac:dyDescent="0.2">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c r="AA544" s="150"/>
      <c r="AB544" s="150"/>
      <c r="AC544" s="150"/>
      <c r="AD544" s="150"/>
      <c r="AE544" s="150"/>
      <c r="AF544" s="150"/>
      <c r="AG544" s="150"/>
      <c r="AH544" s="150"/>
      <c r="AI544" s="150"/>
      <c r="AJ544" s="150"/>
      <c r="AK544" s="150"/>
      <c r="AL544" s="150"/>
      <c r="AM544" s="150"/>
      <c r="AN544" s="150"/>
      <c r="AO544" s="150"/>
      <c r="AP544" s="150"/>
      <c r="AQ544" s="150"/>
      <c r="AR544" s="150"/>
      <c r="AS544" s="150"/>
      <c r="AT544" s="150"/>
      <c r="AU544" s="150"/>
      <c r="AV544" s="150"/>
      <c r="BA544" s="150"/>
      <c r="BB544" s="151"/>
      <c r="BC544" s="151"/>
      <c r="BD544" s="152"/>
    </row>
    <row r="545" spans="5:56" ht="15.75" customHeight="1" x14ac:dyDescent="0.2">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c r="AA545" s="150"/>
      <c r="AB545" s="150"/>
      <c r="AC545" s="150"/>
      <c r="AD545" s="150"/>
      <c r="AE545" s="150"/>
      <c r="AF545" s="150"/>
      <c r="AG545" s="150"/>
      <c r="AH545" s="150"/>
      <c r="AI545" s="150"/>
      <c r="AJ545" s="150"/>
      <c r="AK545" s="150"/>
      <c r="AL545" s="150"/>
      <c r="AM545" s="150"/>
      <c r="AN545" s="150"/>
      <c r="AO545" s="150"/>
      <c r="AP545" s="150"/>
      <c r="AQ545" s="150"/>
      <c r="AR545" s="150"/>
      <c r="AS545" s="150"/>
      <c r="AT545" s="150"/>
      <c r="AU545" s="150"/>
      <c r="AV545" s="150"/>
      <c r="BA545" s="150"/>
      <c r="BB545" s="151"/>
      <c r="BC545" s="151"/>
      <c r="BD545" s="152"/>
    </row>
    <row r="546" spans="5:56" ht="15.75" customHeight="1" x14ac:dyDescent="0.2">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c r="AA546" s="150"/>
      <c r="AB546" s="150"/>
      <c r="AC546" s="150"/>
      <c r="AD546" s="150"/>
      <c r="AE546" s="150"/>
      <c r="AF546" s="150"/>
      <c r="AG546" s="150"/>
      <c r="AH546" s="150"/>
      <c r="AI546" s="150"/>
      <c r="AJ546" s="150"/>
      <c r="AK546" s="150"/>
      <c r="AL546" s="150"/>
      <c r="AM546" s="150"/>
      <c r="AN546" s="150"/>
      <c r="AO546" s="150"/>
      <c r="AP546" s="150"/>
      <c r="AQ546" s="150"/>
      <c r="AR546" s="150"/>
      <c r="AS546" s="150"/>
      <c r="AT546" s="150"/>
      <c r="AU546" s="150"/>
      <c r="AV546" s="150"/>
      <c r="BA546" s="150"/>
      <c r="BB546" s="151"/>
      <c r="BC546" s="151"/>
      <c r="BD546" s="152"/>
    </row>
    <row r="547" spans="5:56" ht="15.75" customHeight="1" x14ac:dyDescent="0.2">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c r="AA547" s="150"/>
      <c r="AB547" s="150"/>
      <c r="AC547" s="150"/>
      <c r="AD547" s="150"/>
      <c r="AE547" s="150"/>
      <c r="AF547" s="150"/>
      <c r="AG547" s="150"/>
      <c r="AH547" s="150"/>
      <c r="AI547" s="150"/>
      <c r="AJ547" s="150"/>
      <c r="AK547" s="150"/>
      <c r="AL547" s="150"/>
      <c r="AM547" s="150"/>
      <c r="AN547" s="150"/>
      <c r="AO547" s="150"/>
      <c r="AP547" s="150"/>
      <c r="AQ547" s="150"/>
      <c r="AR547" s="150"/>
      <c r="AS547" s="150"/>
      <c r="AT547" s="150"/>
      <c r="AU547" s="150"/>
      <c r="AV547" s="150"/>
      <c r="BA547" s="150"/>
      <c r="BB547" s="151"/>
      <c r="BC547" s="151"/>
      <c r="BD547" s="152"/>
    </row>
    <row r="548" spans="5:56" ht="15.75" customHeight="1" x14ac:dyDescent="0.2">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c r="AA548" s="150"/>
      <c r="AB548" s="150"/>
      <c r="AC548" s="150"/>
      <c r="AD548" s="150"/>
      <c r="AE548" s="150"/>
      <c r="AF548" s="150"/>
      <c r="AG548" s="150"/>
      <c r="AH548" s="150"/>
      <c r="AI548" s="150"/>
      <c r="AJ548" s="150"/>
      <c r="AK548" s="150"/>
      <c r="AL548" s="150"/>
      <c r="AM548" s="150"/>
      <c r="AN548" s="150"/>
      <c r="AO548" s="150"/>
      <c r="AP548" s="150"/>
      <c r="AQ548" s="150"/>
      <c r="AR548" s="150"/>
      <c r="AS548" s="150"/>
      <c r="AT548" s="150"/>
      <c r="AU548" s="150"/>
      <c r="AV548" s="150"/>
      <c r="BA548" s="150"/>
      <c r="BB548" s="151"/>
      <c r="BC548" s="151"/>
      <c r="BD548" s="152"/>
    </row>
    <row r="549" spans="5:56" ht="15.75" customHeight="1" x14ac:dyDescent="0.2">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c r="AA549" s="150"/>
      <c r="AB549" s="150"/>
      <c r="AC549" s="150"/>
      <c r="AD549" s="150"/>
      <c r="AE549" s="150"/>
      <c r="AF549" s="150"/>
      <c r="AG549" s="150"/>
      <c r="AH549" s="150"/>
      <c r="AI549" s="150"/>
      <c r="AJ549" s="150"/>
      <c r="AK549" s="150"/>
      <c r="AL549" s="150"/>
      <c r="AM549" s="150"/>
      <c r="AN549" s="150"/>
      <c r="AO549" s="150"/>
      <c r="AP549" s="150"/>
      <c r="AQ549" s="150"/>
      <c r="AR549" s="150"/>
      <c r="AS549" s="150"/>
      <c r="AT549" s="150"/>
      <c r="AU549" s="150"/>
      <c r="AV549" s="150"/>
      <c r="BA549" s="150"/>
      <c r="BB549" s="151"/>
      <c r="BC549" s="151"/>
      <c r="BD549" s="152"/>
    </row>
    <row r="550" spans="5:56" ht="15.75" customHeight="1" x14ac:dyDescent="0.2">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c r="AA550" s="150"/>
      <c r="AB550" s="150"/>
      <c r="AC550" s="150"/>
      <c r="AD550" s="150"/>
      <c r="AE550" s="150"/>
      <c r="AF550" s="150"/>
      <c r="AG550" s="150"/>
      <c r="AH550" s="150"/>
      <c r="AI550" s="150"/>
      <c r="AJ550" s="150"/>
      <c r="AK550" s="150"/>
      <c r="AL550" s="150"/>
      <c r="AM550" s="150"/>
      <c r="AN550" s="150"/>
      <c r="AO550" s="150"/>
      <c r="AP550" s="150"/>
      <c r="AQ550" s="150"/>
      <c r="AR550" s="150"/>
      <c r="AS550" s="150"/>
      <c r="AT550" s="150"/>
      <c r="AU550" s="150"/>
      <c r="AV550" s="150"/>
      <c r="BA550" s="150"/>
      <c r="BB550" s="151"/>
      <c r="BC550" s="151"/>
      <c r="BD550" s="152"/>
    </row>
    <row r="551" spans="5:56" ht="15.75" customHeight="1" x14ac:dyDescent="0.2">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c r="AA551" s="150"/>
      <c r="AB551" s="150"/>
      <c r="AC551" s="150"/>
      <c r="AD551" s="150"/>
      <c r="AE551" s="150"/>
      <c r="AF551" s="150"/>
      <c r="AG551" s="150"/>
      <c r="AH551" s="150"/>
      <c r="AI551" s="150"/>
      <c r="AJ551" s="150"/>
      <c r="AK551" s="150"/>
      <c r="AL551" s="150"/>
      <c r="AM551" s="150"/>
      <c r="AN551" s="150"/>
      <c r="AO551" s="150"/>
      <c r="AP551" s="150"/>
      <c r="AQ551" s="150"/>
      <c r="AR551" s="150"/>
      <c r="AS551" s="150"/>
      <c r="AT551" s="150"/>
      <c r="AU551" s="150"/>
      <c r="AV551" s="150"/>
      <c r="BA551" s="150"/>
      <c r="BB551" s="151"/>
      <c r="BC551" s="151"/>
      <c r="BD551" s="152"/>
    </row>
    <row r="552" spans="5:56" ht="15.75" customHeight="1" x14ac:dyDescent="0.2">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c r="AA552" s="150"/>
      <c r="AB552" s="150"/>
      <c r="AC552" s="150"/>
      <c r="AD552" s="150"/>
      <c r="AE552" s="150"/>
      <c r="AF552" s="150"/>
      <c r="AG552" s="150"/>
      <c r="AH552" s="150"/>
      <c r="AI552" s="150"/>
      <c r="AJ552" s="150"/>
      <c r="AK552" s="150"/>
      <c r="AL552" s="150"/>
      <c r="AM552" s="150"/>
      <c r="AN552" s="150"/>
      <c r="AO552" s="150"/>
      <c r="AP552" s="150"/>
      <c r="AQ552" s="150"/>
      <c r="AR552" s="150"/>
      <c r="AS552" s="150"/>
      <c r="AT552" s="150"/>
      <c r="AU552" s="150"/>
      <c r="AV552" s="150"/>
      <c r="BA552" s="150"/>
      <c r="BB552" s="151"/>
      <c r="BC552" s="151"/>
      <c r="BD552" s="152"/>
    </row>
    <row r="553" spans="5:56" ht="15.75" customHeight="1" x14ac:dyDescent="0.2">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c r="AA553" s="150"/>
      <c r="AB553" s="150"/>
      <c r="AC553" s="150"/>
      <c r="AD553" s="150"/>
      <c r="AE553" s="150"/>
      <c r="AF553" s="150"/>
      <c r="AG553" s="150"/>
      <c r="AH553" s="150"/>
      <c r="AI553" s="150"/>
      <c r="AJ553" s="150"/>
      <c r="AK553" s="150"/>
      <c r="AL553" s="150"/>
      <c r="AM553" s="150"/>
      <c r="AN553" s="150"/>
      <c r="AO553" s="150"/>
      <c r="AP553" s="150"/>
      <c r="AQ553" s="150"/>
      <c r="AR553" s="150"/>
      <c r="AS553" s="150"/>
      <c r="AT553" s="150"/>
      <c r="AU553" s="150"/>
      <c r="AV553" s="150"/>
      <c r="BA553" s="150"/>
      <c r="BB553" s="151"/>
      <c r="BC553" s="151"/>
      <c r="BD553" s="152"/>
    </row>
    <row r="554" spans="5:56" ht="15.75" customHeight="1" x14ac:dyDescent="0.2">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c r="AA554" s="150"/>
      <c r="AB554" s="150"/>
      <c r="AC554" s="150"/>
      <c r="AD554" s="150"/>
      <c r="AE554" s="150"/>
      <c r="AF554" s="150"/>
      <c r="AG554" s="150"/>
      <c r="AH554" s="150"/>
      <c r="AI554" s="150"/>
      <c r="AJ554" s="150"/>
      <c r="AK554" s="150"/>
      <c r="AL554" s="150"/>
      <c r="AM554" s="150"/>
      <c r="AN554" s="150"/>
      <c r="AO554" s="150"/>
      <c r="AP554" s="150"/>
      <c r="AQ554" s="150"/>
      <c r="AR554" s="150"/>
      <c r="AS554" s="150"/>
      <c r="AT554" s="150"/>
      <c r="AU554" s="150"/>
      <c r="AV554" s="150"/>
      <c r="BA554" s="150"/>
      <c r="BB554" s="151"/>
      <c r="BC554" s="151"/>
      <c r="BD554" s="152"/>
    </row>
    <row r="555" spans="5:56" ht="15.75" customHeight="1" x14ac:dyDescent="0.2">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c r="AA555" s="150"/>
      <c r="AB555" s="150"/>
      <c r="AC555" s="150"/>
      <c r="AD555" s="150"/>
      <c r="AE555" s="150"/>
      <c r="AF555" s="150"/>
      <c r="AG555" s="150"/>
      <c r="AH555" s="150"/>
      <c r="AI555" s="150"/>
      <c r="AJ555" s="150"/>
      <c r="AK555" s="150"/>
      <c r="AL555" s="150"/>
      <c r="AM555" s="150"/>
      <c r="AN555" s="150"/>
      <c r="AO555" s="150"/>
      <c r="AP555" s="150"/>
      <c r="AQ555" s="150"/>
      <c r="AR555" s="150"/>
      <c r="AS555" s="150"/>
      <c r="AT555" s="150"/>
      <c r="AU555" s="150"/>
      <c r="AV555" s="150"/>
      <c r="BA555" s="150"/>
      <c r="BB555" s="151"/>
      <c r="BC555" s="151"/>
      <c r="BD555" s="152"/>
    </row>
    <row r="556" spans="5:56" ht="15.75" customHeight="1" x14ac:dyDescent="0.2">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c r="AA556" s="150"/>
      <c r="AB556" s="150"/>
      <c r="AC556" s="150"/>
      <c r="AD556" s="150"/>
      <c r="AE556" s="150"/>
      <c r="AF556" s="150"/>
      <c r="AG556" s="150"/>
      <c r="AH556" s="150"/>
      <c r="AI556" s="150"/>
      <c r="AJ556" s="150"/>
      <c r="AK556" s="150"/>
      <c r="AL556" s="150"/>
      <c r="AM556" s="150"/>
      <c r="AN556" s="150"/>
      <c r="AO556" s="150"/>
      <c r="AP556" s="150"/>
      <c r="AQ556" s="150"/>
      <c r="AR556" s="150"/>
      <c r="AS556" s="150"/>
      <c r="AT556" s="150"/>
      <c r="AU556" s="150"/>
      <c r="AV556" s="150"/>
      <c r="BA556" s="150"/>
      <c r="BB556" s="151"/>
      <c r="BC556" s="151"/>
      <c r="BD556" s="152"/>
    </row>
    <row r="557" spans="5:56" ht="15.75" customHeight="1" x14ac:dyDescent="0.2">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c r="AA557" s="150"/>
      <c r="AB557" s="150"/>
      <c r="AC557" s="150"/>
      <c r="AD557" s="150"/>
      <c r="AE557" s="150"/>
      <c r="AF557" s="150"/>
      <c r="AG557" s="150"/>
      <c r="AH557" s="150"/>
      <c r="AI557" s="150"/>
      <c r="AJ557" s="150"/>
      <c r="AK557" s="150"/>
      <c r="AL557" s="150"/>
      <c r="AM557" s="150"/>
      <c r="AN557" s="150"/>
      <c r="AO557" s="150"/>
      <c r="AP557" s="150"/>
      <c r="AQ557" s="150"/>
      <c r="AR557" s="150"/>
      <c r="AS557" s="150"/>
      <c r="AT557" s="150"/>
      <c r="AU557" s="150"/>
      <c r="AV557" s="150"/>
      <c r="BA557" s="150"/>
      <c r="BB557" s="151"/>
      <c r="BC557" s="151"/>
      <c r="BD557" s="152"/>
    </row>
    <row r="558" spans="5:56" ht="15.75" customHeight="1" x14ac:dyDescent="0.2">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c r="AA558" s="150"/>
      <c r="AB558" s="150"/>
      <c r="AC558" s="150"/>
      <c r="AD558" s="150"/>
      <c r="AE558" s="150"/>
      <c r="AF558" s="150"/>
      <c r="AG558" s="150"/>
      <c r="AH558" s="150"/>
      <c r="AI558" s="150"/>
      <c r="AJ558" s="150"/>
      <c r="AK558" s="150"/>
      <c r="AL558" s="150"/>
      <c r="AM558" s="150"/>
      <c r="AN558" s="150"/>
      <c r="AO558" s="150"/>
      <c r="AP558" s="150"/>
      <c r="AQ558" s="150"/>
      <c r="AR558" s="150"/>
      <c r="AS558" s="150"/>
      <c r="AT558" s="150"/>
      <c r="AU558" s="150"/>
      <c r="AV558" s="150"/>
      <c r="BA558" s="150"/>
      <c r="BB558" s="151"/>
      <c r="BC558" s="151"/>
      <c r="BD558" s="152"/>
    </row>
    <row r="559" spans="5:56" ht="15.75" customHeight="1" x14ac:dyDescent="0.2">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c r="AA559" s="150"/>
      <c r="AB559" s="150"/>
      <c r="AC559" s="150"/>
      <c r="AD559" s="150"/>
      <c r="AE559" s="150"/>
      <c r="AF559" s="150"/>
      <c r="AG559" s="150"/>
      <c r="AH559" s="150"/>
      <c r="AI559" s="150"/>
      <c r="AJ559" s="150"/>
      <c r="AK559" s="150"/>
      <c r="AL559" s="150"/>
      <c r="AM559" s="150"/>
      <c r="AN559" s="150"/>
      <c r="AO559" s="150"/>
      <c r="AP559" s="150"/>
      <c r="AQ559" s="150"/>
      <c r="AR559" s="150"/>
      <c r="AS559" s="150"/>
      <c r="AT559" s="150"/>
      <c r="AU559" s="150"/>
      <c r="AV559" s="150"/>
      <c r="BA559" s="150"/>
      <c r="BB559" s="151"/>
      <c r="BC559" s="151"/>
      <c r="BD559" s="152"/>
    </row>
    <row r="560" spans="5:56" ht="15.75" customHeight="1" x14ac:dyDescent="0.2">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c r="AA560" s="150"/>
      <c r="AB560" s="150"/>
      <c r="AC560" s="150"/>
      <c r="AD560" s="150"/>
      <c r="AE560" s="150"/>
      <c r="AF560" s="150"/>
      <c r="AG560" s="150"/>
      <c r="AH560" s="150"/>
      <c r="AI560" s="150"/>
      <c r="AJ560" s="150"/>
      <c r="AK560" s="150"/>
      <c r="AL560" s="150"/>
      <c r="AM560" s="150"/>
      <c r="AN560" s="150"/>
      <c r="AO560" s="150"/>
      <c r="AP560" s="150"/>
      <c r="AQ560" s="150"/>
      <c r="AR560" s="150"/>
      <c r="AS560" s="150"/>
      <c r="AT560" s="150"/>
      <c r="AU560" s="150"/>
      <c r="AV560" s="150"/>
      <c r="BA560" s="150"/>
      <c r="BB560" s="151"/>
      <c r="BC560" s="151"/>
      <c r="BD560" s="152"/>
    </row>
    <row r="561" spans="5:56" ht="15.75" customHeight="1" x14ac:dyDescent="0.2">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c r="AA561" s="150"/>
      <c r="AB561" s="150"/>
      <c r="AC561" s="150"/>
      <c r="AD561" s="150"/>
      <c r="AE561" s="150"/>
      <c r="AF561" s="150"/>
      <c r="AG561" s="150"/>
      <c r="AH561" s="150"/>
      <c r="AI561" s="150"/>
      <c r="AJ561" s="150"/>
      <c r="AK561" s="150"/>
      <c r="AL561" s="150"/>
      <c r="AM561" s="150"/>
      <c r="AN561" s="150"/>
      <c r="AO561" s="150"/>
      <c r="AP561" s="150"/>
      <c r="AQ561" s="150"/>
      <c r="AR561" s="150"/>
      <c r="AS561" s="150"/>
      <c r="AT561" s="150"/>
      <c r="AU561" s="150"/>
      <c r="AV561" s="150"/>
      <c r="BA561" s="150"/>
      <c r="BB561" s="151"/>
      <c r="BC561" s="151"/>
      <c r="BD561" s="152"/>
    </row>
    <row r="562" spans="5:56" ht="15.75" customHeight="1" x14ac:dyDescent="0.2">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c r="AA562" s="150"/>
      <c r="AB562" s="150"/>
      <c r="AC562" s="150"/>
      <c r="AD562" s="150"/>
      <c r="AE562" s="150"/>
      <c r="AF562" s="150"/>
      <c r="AG562" s="150"/>
      <c r="AH562" s="150"/>
      <c r="AI562" s="150"/>
      <c r="AJ562" s="150"/>
      <c r="AK562" s="150"/>
      <c r="AL562" s="150"/>
      <c r="AM562" s="150"/>
      <c r="AN562" s="150"/>
      <c r="AO562" s="150"/>
      <c r="AP562" s="150"/>
      <c r="AQ562" s="150"/>
      <c r="AR562" s="150"/>
      <c r="AS562" s="150"/>
      <c r="AT562" s="150"/>
      <c r="AU562" s="150"/>
      <c r="AV562" s="150"/>
      <c r="BA562" s="150"/>
      <c r="BB562" s="151"/>
      <c r="BC562" s="151"/>
      <c r="BD562" s="152"/>
    </row>
    <row r="563" spans="5:56" ht="15.75" customHeight="1" x14ac:dyDescent="0.2">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c r="AA563" s="150"/>
      <c r="AB563" s="150"/>
      <c r="AC563" s="150"/>
      <c r="AD563" s="150"/>
      <c r="AE563" s="150"/>
      <c r="AF563" s="150"/>
      <c r="AG563" s="150"/>
      <c r="AH563" s="150"/>
      <c r="AI563" s="150"/>
      <c r="AJ563" s="150"/>
      <c r="AK563" s="150"/>
      <c r="AL563" s="150"/>
      <c r="AM563" s="150"/>
      <c r="AN563" s="150"/>
      <c r="AO563" s="150"/>
      <c r="AP563" s="150"/>
      <c r="AQ563" s="150"/>
      <c r="AR563" s="150"/>
      <c r="AS563" s="150"/>
      <c r="AT563" s="150"/>
      <c r="AU563" s="150"/>
      <c r="AV563" s="150"/>
      <c r="BA563" s="150"/>
      <c r="BB563" s="151"/>
      <c r="BC563" s="151"/>
      <c r="BD563" s="152"/>
    </row>
    <row r="564" spans="5:56" ht="15.75" customHeight="1" x14ac:dyDescent="0.2">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c r="AA564" s="150"/>
      <c r="AB564" s="150"/>
      <c r="AC564" s="150"/>
      <c r="AD564" s="150"/>
      <c r="AE564" s="150"/>
      <c r="AF564" s="150"/>
      <c r="AG564" s="150"/>
      <c r="AH564" s="150"/>
      <c r="AI564" s="150"/>
      <c r="AJ564" s="150"/>
      <c r="AK564" s="150"/>
      <c r="AL564" s="150"/>
      <c r="AM564" s="150"/>
      <c r="AN564" s="150"/>
      <c r="AO564" s="150"/>
      <c r="AP564" s="150"/>
      <c r="AQ564" s="150"/>
      <c r="AR564" s="150"/>
      <c r="AS564" s="150"/>
      <c r="AT564" s="150"/>
      <c r="AU564" s="150"/>
      <c r="AV564" s="150"/>
      <c r="BA564" s="150"/>
      <c r="BB564" s="151"/>
      <c r="BC564" s="151"/>
      <c r="BD564" s="152"/>
    </row>
    <row r="565" spans="5:56" ht="15.75" customHeight="1" x14ac:dyDescent="0.2">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c r="AA565" s="150"/>
      <c r="AB565" s="150"/>
      <c r="AC565" s="150"/>
      <c r="AD565" s="150"/>
      <c r="AE565" s="150"/>
      <c r="AF565" s="150"/>
      <c r="AG565" s="150"/>
      <c r="AH565" s="150"/>
      <c r="AI565" s="150"/>
      <c r="AJ565" s="150"/>
      <c r="AK565" s="150"/>
      <c r="AL565" s="150"/>
      <c r="AM565" s="150"/>
      <c r="AN565" s="150"/>
      <c r="AO565" s="150"/>
      <c r="AP565" s="150"/>
      <c r="AQ565" s="150"/>
      <c r="AR565" s="150"/>
      <c r="AS565" s="150"/>
      <c r="AT565" s="150"/>
      <c r="AU565" s="150"/>
      <c r="AV565" s="150"/>
      <c r="BA565" s="150"/>
      <c r="BB565" s="151"/>
      <c r="BC565" s="151"/>
      <c r="BD565" s="152"/>
    </row>
    <row r="566" spans="5:56" ht="15.75" customHeight="1" x14ac:dyDescent="0.2">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c r="AA566" s="150"/>
      <c r="AB566" s="150"/>
      <c r="AC566" s="150"/>
      <c r="AD566" s="150"/>
      <c r="AE566" s="150"/>
      <c r="AF566" s="150"/>
      <c r="AG566" s="150"/>
      <c r="AH566" s="150"/>
      <c r="AI566" s="150"/>
      <c r="AJ566" s="150"/>
      <c r="AK566" s="150"/>
      <c r="AL566" s="150"/>
      <c r="AM566" s="150"/>
      <c r="AN566" s="150"/>
      <c r="AO566" s="150"/>
      <c r="AP566" s="150"/>
      <c r="AQ566" s="150"/>
      <c r="AR566" s="150"/>
      <c r="AS566" s="150"/>
      <c r="AT566" s="150"/>
      <c r="AU566" s="150"/>
      <c r="AV566" s="150"/>
      <c r="BA566" s="150"/>
      <c r="BB566" s="151"/>
      <c r="BC566" s="151"/>
      <c r="BD566" s="152"/>
    </row>
    <row r="567" spans="5:56" ht="15.75" customHeight="1" x14ac:dyDescent="0.2">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c r="AA567" s="150"/>
      <c r="AB567" s="150"/>
      <c r="AC567" s="150"/>
      <c r="AD567" s="150"/>
      <c r="AE567" s="150"/>
      <c r="AF567" s="150"/>
      <c r="AG567" s="150"/>
      <c r="AH567" s="150"/>
      <c r="AI567" s="150"/>
      <c r="AJ567" s="150"/>
      <c r="AK567" s="150"/>
      <c r="AL567" s="150"/>
      <c r="AM567" s="150"/>
      <c r="AN567" s="150"/>
      <c r="AO567" s="150"/>
      <c r="AP567" s="150"/>
      <c r="AQ567" s="150"/>
      <c r="AR567" s="150"/>
      <c r="AS567" s="150"/>
      <c r="AT567" s="150"/>
      <c r="AU567" s="150"/>
      <c r="AV567" s="150"/>
      <c r="BA567" s="150"/>
      <c r="BB567" s="151"/>
      <c r="BC567" s="151"/>
      <c r="BD567" s="152"/>
    </row>
    <row r="568" spans="5:56" ht="15.75" customHeight="1" x14ac:dyDescent="0.2">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c r="AA568" s="150"/>
      <c r="AB568" s="150"/>
      <c r="AC568" s="150"/>
      <c r="AD568" s="150"/>
      <c r="AE568" s="150"/>
      <c r="AF568" s="150"/>
      <c r="AG568" s="150"/>
      <c r="AH568" s="150"/>
      <c r="AI568" s="150"/>
      <c r="AJ568" s="150"/>
      <c r="AK568" s="150"/>
      <c r="AL568" s="150"/>
      <c r="AM568" s="150"/>
      <c r="AN568" s="150"/>
      <c r="AO568" s="150"/>
      <c r="AP568" s="150"/>
      <c r="AQ568" s="150"/>
      <c r="AR568" s="150"/>
      <c r="AS568" s="150"/>
      <c r="AT568" s="150"/>
      <c r="AU568" s="150"/>
      <c r="AV568" s="150"/>
      <c r="BA568" s="150"/>
      <c r="BB568" s="151"/>
      <c r="BC568" s="151"/>
      <c r="BD568" s="152"/>
    </row>
    <row r="569" spans="5:56" ht="15.75" customHeight="1" x14ac:dyDescent="0.2">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c r="AA569" s="150"/>
      <c r="AB569" s="150"/>
      <c r="AC569" s="150"/>
      <c r="AD569" s="150"/>
      <c r="AE569" s="150"/>
      <c r="AF569" s="150"/>
      <c r="AG569" s="150"/>
      <c r="AH569" s="150"/>
      <c r="AI569" s="150"/>
      <c r="AJ569" s="150"/>
      <c r="AK569" s="150"/>
      <c r="AL569" s="150"/>
      <c r="AM569" s="150"/>
      <c r="AN569" s="150"/>
      <c r="AO569" s="150"/>
      <c r="AP569" s="150"/>
      <c r="AQ569" s="150"/>
      <c r="AR569" s="150"/>
      <c r="AS569" s="150"/>
      <c r="AT569" s="150"/>
      <c r="AU569" s="150"/>
      <c r="AV569" s="150"/>
      <c r="BA569" s="150"/>
      <c r="BB569" s="151"/>
      <c r="BC569" s="151"/>
      <c r="BD569" s="152"/>
    </row>
    <row r="570" spans="5:56" ht="15.75" customHeight="1" x14ac:dyDescent="0.2">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c r="AA570" s="150"/>
      <c r="AB570" s="150"/>
      <c r="AC570" s="150"/>
      <c r="AD570" s="150"/>
      <c r="AE570" s="150"/>
      <c r="AF570" s="150"/>
      <c r="AG570" s="150"/>
      <c r="AH570" s="150"/>
      <c r="AI570" s="150"/>
      <c r="AJ570" s="150"/>
      <c r="AK570" s="150"/>
      <c r="AL570" s="150"/>
      <c r="AM570" s="150"/>
      <c r="AN570" s="150"/>
      <c r="AO570" s="150"/>
      <c r="AP570" s="150"/>
      <c r="AQ570" s="150"/>
      <c r="AR570" s="150"/>
      <c r="AS570" s="150"/>
      <c r="AT570" s="150"/>
      <c r="AU570" s="150"/>
      <c r="AV570" s="150"/>
      <c r="BA570" s="150"/>
      <c r="BB570" s="151"/>
      <c r="BC570" s="151"/>
      <c r="BD570" s="152"/>
    </row>
    <row r="571" spans="5:56" ht="15.75" customHeight="1" x14ac:dyDescent="0.2">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c r="AA571" s="150"/>
      <c r="AB571" s="150"/>
      <c r="AC571" s="150"/>
      <c r="AD571" s="150"/>
      <c r="AE571" s="150"/>
      <c r="AF571" s="150"/>
      <c r="AG571" s="150"/>
      <c r="AH571" s="150"/>
      <c r="AI571" s="150"/>
      <c r="AJ571" s="150"/>
      <c r="AK571" s="150"/>
      <c r="AL571" s="150"/>
      <c r="AM571" s="150"/>
      <c r="AN571" s="150"/>
      <c r="AO571" s="150"/>
      <c r="AP571" s="150"/>
      <c r="AQ571" s="150"/>
      <c r="AR571" s="150"/>
      <c r="AS571" s="150"/>
      <c r="AT571" s="150"/>
      <c r="AU571" s="150"/>
      <c r="AV571" s="150"/>
      <c r="BA571" s="150"/>
      <c r="BB571" s="151"/>
      <c r="BC571" s="151"/>
      <c r="BD571" s="152"/>
    </row>
    <row r="572" spans="5:56" ht="15.75" customHeight="1" x14ac:dyDescent="0.2">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c r="AA572" s="150"/>
      <c r="AB572" s="150"/>
      <c r="AC572" s="150"/>
      <c r="AD572" s="150"/>
      <c r="AE572" s="150"/>
      <c r="AF572" s="150"/>
      <c r="AG572" s="150"/>
      <c r="AH572" s="150"/>
      <c r="AI572" s="150"/>
      <c r="AJ572" s="150"/>
      <c r="AK572" s="150"/>
      <c r="AL572" s="150"/>
      <c r="AM572" s="150"/>
      <c r="AN572" s="150"/>
      <c r="AO572" s="150"/>
      <c r="AP572" s="150"/>
      <c r="AQ572" s="150"/>
      <c r="AR572" s="150"/>
      <c r="AS572" s="150"/>
      <c r="AT572" s="150"/>
      <c r="AU572" s="150"/>
      <c r="AV572" s="150"/>
      <c r="BA572" s="150"/>
      <c r="BB572" s="151"/>
      <c r="BC572" s="151"/>
      <c r="BD572" s="152"/>
    </row>
    <row r="573" spans="5:56" ht="15.75" customHeight="1" x14ac:dyDescent="0.2">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c r="AA573" s="150"/>
      <c r="AB573" s="150"/>
      <c r="AC573" s="150"/>
      <c r="AD573" s="150"/>
      <c r="AE573" s="150"/>
      <c r="AF573" s="150"/>
      <c r="AG573" s="150"/>
      <c r="AH573" s="150"/>
      <c r="AI573" s="150"/>
      <c r="AJ573" s="150"/>
      <c r="AK573" s="150"/>
      <c r="AL573" s="150"/>
      <c r="AM573" s="150"/>
      <c r="AN573" s="150"/>
      <c r="AO573" s="150"/>
      <c r="AP573" s="150"/>
      <c r="AQ573" s="150"/>
      <c r="AR573" s="150"/>
      <c r="AS573" s="150"/>
      <c r="AT573" s="150"/>
      <c r="AU573" s="150"/>
      <c r="AV573" s="150"/>
      <c r="BA573" s="150"/>
      <c r="BB573" s="151"/>
      <c r="BC573" s="151"/>
      <c r="BD573" s="152"/>
    </row>
    <row r="574" spans="5:56" ht="15.75" customHeight="1" x14ac:dyDescent="0.2">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c r="AA574" s="150"/>
      <c r="AB574" s="150"/>
      <c r="AC574" s="150"/>
      <c r="AD574" s="150"/>
      <c r="AE574" s="150"/>
      <c r="AF574" s="150"/>
      <c r="AG574" s="150"/>
      <c r="AH574" s="150"/>
      <c r="AI574" s="150"/>
      <c r="AJ574" s="150"/>
      <c r="AK574" s="150"/>
      <c r="AL574" s="150"/>
      <c r="AM574" s="150"/>
      <c r="AN574" s="150"/>
      <c r="AO574" s="150"/>
      <c r="AP574" s="150"/>
      <c r="AQ574" s="150"/>
      <c r="AR574" s="150"/>
      <c r="AS574" s="150"/>
      <c r="AT574" s="150"/>
      <c r="AU574" s="150"/>
      <c r="AV574" s="150"/>
      <c r="BA574" s="150"/>
      <c r="BB574" s="151"/>
      <c r="BC574" s="151"/>
      <c r="BD574" s="152"/>
    </row>
    <row r="575" spans="5:56" ht="15.75" customHeight="1" x14ac:dyDescent="0.2">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c r="AA575" s="150"/>
      <c r="AB575" s="150"/>
      <c r="AC575" s="150"/>
      <c r="AD575" s="150"/>
      <c r="AE575" s="150"/>
      <c r="AF575" s="150"/>
      <c r="AG575" s="150"/>
      <c r="AH575" s="150"/>
      <c r="AI575" s="150"/>
      <c r="AJ575" s="150"/>
      <c r="AK575" s="150"/>
      <c r="AL575" s="150"/>
      <c r="AM575" s="150"/>
      <c r="AN575" s="150"/>
      <c r="AO575" s="150"/>
      <c r="AP575" s="150"/>
      <c r="AQ575" s="150"/>
      <c r="AR575" s="150"/>
      <c r="AS575" s="150"/>
      <c r="AT575" s="150"/>
      <c r="AU575" s="150"/>
      <c r="AV575" s="150"/>
      <c r="BA575" s="150"/>
      <c r="BB575" s="151"/>
      <c r="BC575" s="151"/>
      <c r="BD575" s="152"/>
    </row>
    <row r="576" spans="5:56" ht="15.75" customHeight="1" x14ac:dyDescent="0.2">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c r="AA576" s="150"/>
      <c r="AB576" s="150"/>
      <c r="AC576" s="150"/>
      <c r="AD576" s="150"/>
      <c r="AE576" s="150"/>
      <c r="AF576" s="150"/>
      <c r="AG576" s="150"/>
      <c r="AH576" s="150"/>
      <c r="AI576" s="150"/>
      <c r="AJ576" s="150"/>
      <c r="AK576" s="150"/>
      <c r="AL576" s="150"/>
      <c r="AM576" s="150"/>
      <c r="AN576" s="150"/>
      <c r="AO576" s="150"/>
      <c r="AP576" s="150"/>
      <c r="AQ576" s="150"/>
      <c r="AR576" s="150"/>
      <c r="AS576" s="150"/>
      <c r="AT576" s="150"/>
      <c r="AU576" s="150"/>
      <c r="AV576" s="150"/>
      <c r="BA576" s="150"/>
      <c r="BB576" s="151"/>
      <c r="BC576" s="151"/>
      <c r="BD576" s="152"/>
    </row>
    <row r="577" spans="5:56" ht="15.75" customHeight="1" x14ac:dyDescent="0.2">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c r="AA577" s="150"/>
      <c r="AB577" s="150"/>
      <c r="AC577" s="150"/>
      <c r="AD577" s="150"/>
      <c r="AE577" s="150"/>
      <c r="AF577" s="150"/>
      <c r="AG577" s="150"/>
      <c r="AH577" s="150"/>
      <c r="AI577" s="150"/>
      <c r="AJ577" s="150"/>
      <c r="AK577" s="150"/>
      <c r="AL577" s="150"/>
      <c r="AM577" s="150"/>
      <c r="AN577" s="150"/>
      <c r="AO577" s="150"/>
      <c r="AP577" s="150"/>
      <c r="AQ577" s="150"/>
      <c r="AR577" s="150"/>
      <c r="AS577" s="150"/>
      <c r="AT577" s="150"/>
      <c r="AU577" s="150"/>
      <c r="AV577" s="150"/>
      <c r="BA577" s="150"/>
      <c r="BB577" s="151"/>
      <c r="BC577" s="151"/>
      <c r="BD577" s="152"/>
    </row>
    <row r="578" spans="5:56" ht="15.75" customHeight="1" x14ac:dyDescent="0.2">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c r="AA578" s="150"/>
      <c r="AB578" s="150"/>
      <c r="AC578" s="150"/>
      <c r="AD578" s="150"/>
      <c r="AE578" s="150"/>
      <c r="AF578" s="150"/>
      <c r="AG578" s="150"/>
      <c r="AH578" s="150"/>
      <c r="AI578" s="150"/>
      <c r="AJ578" s="150"/>
      <c r="AK578" s="150"/>
      <c r="AL578" s="150"/>
      <c r="AM578" s="150"/>
      <c r="AN578" s="150"/>
      <c r="AO578" s="150"/>
      <c r="AP578" s="150"/>
      <c r="AQ578" s="150"/>
      <c r="AR578" s="150"/>
      <c r="AS578" s="150"/>
      <c r="AT578" s="150"/>
      <c r="AU578" s="150"/>
      <c r="AV578" s="150"/>
      <c r="BA578" s="150"/>
      <c r="BB578" s="151"/>
      <c r="BC578" s="151"/>
      <c r="BD578" s="152"/>
    </row>
    <row r="579" spans="5:56" ht="15.75" customHeight="1" x14ac:dyDescent="0.2">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c r="AA579" s="150"/>
      <c r="AB579" s="150"/>
      <c r="AC579" s="150"/>
      <c r="AD579" s="150"/>
      <c r="AE579" s="150"/>
      <c r="AF579" s="150"/>
      <c r="AG579" s="150"/>
      <c r="AH579" s="150"/>
      <c r="AI579" s="150"/>
      <c r="AJ579" s="150"/>
      <c r="AK579" s="150"/>
      <c r="AL579" s="150"/>
      <c r="AM579" s="150"/>
      <c r="AN579" s="150"/>
      <c r="AO579" s="150"/>
      <c r="AP579" s="150"/>
      <c r="AQ579" s="150"/>
      <c r="AR579" s="150"/>
      <c r="AS579" s="150"/>
      <c r="AT579" s="150"/>
      <c r="AU579" s="150"/>
      <c r="AV579" s="150"/>
      <c r="BA579" s="150"/>
      <c r="BB579" s="151"/>
      <c r="BC579" s="151"/>
      <c r="BD579" s="152"/>
    </row>
    <row r="580" spans="5:56" ht="15.75" customHeight="1" x14ac:dyDescent="0.2">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c r="AA580" s="150"/>
      <c r="AB580" s="150"/>
      <c r="AC580" s="150"/>
      <c r="AD580" s="150"/>
      <c r="AE580" s="150"/>
      <c r="AF580" s="150"/>
      <c r="AG580" s="150"/>
      <c r="AH580" s="150"/>
      <c r="AI580" s="150"/>
      <c r="AJ580" s="150"/>
      <c r="AK580" s="150"/>
      <c r="AL580" s="150"/>
      <c r="AM580" s="150"/>
      <c r="AN580" s="150"/>
      <c r="AO580" s="150"/>
      <c r="AP580" s="150"/>
      <c r="AQ580" s="150"/>
      <c r="AR580" s="150"/>
      <c r="AS580" s="150"/>
      <c r="AT580" s="150"/>
      <c r="AU580" s="150"/>
      <c r="AV580" s="150"/>
      <c r="BA580" s="150"/>
      <c r="BB580" s="151"/>
      <c r="BC580" s="151"/>
      <c r="BD580" s="152"/>
    </row>
    <row r="581" spans="5:56" ht="15.75" customHeight="1" x14ac:dyDescent="0.2">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c r="AA581" s="150"/>
      <c r="AB581" s="150"/>
      <c r="AC581" s="150"/>
      <c r="AD581" s="150"/>
      <c r="AE581" s="150"/>
      <c r="AF581" s="150"/>
      <c r="AG581" s="150"/>
      <c r="AH581" s="150"/>
      <c r="AI581" s="150"/>
      <c r="AJ581" s="150"/>
      <c r="AK581" s="150"/>
      <c r="AL581" s="150"/>
      <c r="AM581" s="150"/>
      <c r="AN581" s="150"/>
      <c r="AO581" s="150"/>
      <c r="AP581" s="150"/>
      <c r="AQ581" s="150"/>
      <c r="AR581" s="150"/>
      <c r="AS581" s="150"/>
      <c r="AT581" s="150"/>
      <c r="AU581" s="150"/>
      <c r="AV581" s="150"/>
      <c r="BA581" s="150"/>
      <c r="BB581" s="151"/>
      <c r="BC581" s="151"/>
      <c r="BD581" s="152"/>
    </row>
    <row r="582" spans="5:56" ht="15.75" customHeight="1" x14ac:dyDescent="0.2">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c r="AA582" s="150"/>
      <c r="AB582" s="150"/>
      <c r="AC582" s="150"/>
      <c r="AD582" s="150"/>
      <c r="AE582" s="150"/>
      <c r="AF582" s="150"/>
      <c r="AG582" s="150"/>
      <c r="AH582" s="150"/>
      <c r="AI582" s="150"/>
      <c r="AJ582" s="150"/>
      <c r="AK582" s="150"/>
      <c r="AL582" s="150"/>
      <c r="AM582" s="150"/>
      <c r="AN582" s="150"/>
      <c r="AO582" s="150"/>
      <c r="AP582" s="150"/>
      <c r="AQ582" s="150"/>
      <c r="AR582" s="150"/>
      <c r="AS582" s="150"/>
      <c r="AT582" s="150"/>
      <c r="AU582" s="150"/>
      <c r="AV582" s="150"/>
      <c r="BA582" s="150"/>
      <c r="BB582" s="151"/>
      <c r="BC582" s="151"/>
      <c r="BD582" s="152"/>
    </row>
    <row r="583" spans="5:56" ht="15.75" customHeight="1" x14ac:dyDescent="0.2">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c r="AA583" s="150"/>
      <c r="AB583" s="150"/>
      <c r="AC583" s="150"/>
      <c r="AD583" s="150"/>
      <c r="AE583" s="150"/>
      <c r="AF583" s="150"/>
      <c r="AG583" s="150"/>
      <c r="AH583" s="150"/>
      <c r="AI583" s="150"/>
      <c r="AJ583" s="150"/>
      <c r="AK583" s="150"/>
      <c r="AL583" s="150"/>
      <c r="AM583" s="150"/>
      <c r="AN583" s="150"/>
      <c r="AO583" s="150"/>
      <c r="AP583" s="150"/>
      <c r="AQ583" s="150"/>
      <c r="AR583" s="150"/>
      <c r="AS583" s="150"/>
      <c r="AT583" s="150"/>
      <c r="AU583" s="150"/>
      <c r="AV583" s="150"/>
      <c r="BA583" s="150"/>
      <c r="BB583" s="151"/>
      <c r="BC583" s="151"/>
      <c r="BD583" s="152"/>
    </row>
    <row r="584" spans="5:56" ht="15.75" customHeight="1" x14ac:dyDescent="0.2">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c r="AA584" s="150"/>
      <c r="AB584" s="150"/>
      <c r="AC584" s="150"/>
      <c r="AD584" s="150"/>
      <c r="AE584" s="150"/>
      <c r="AF584" s="150"/>
      <c r="AG584" s="150"/>
      <c r="AH584" s="150"/>
      <c r="AI584" s="150"/>
      <c r="AJ584" s="150"/>
      <c r="AK584" s="150"/>
      <c r="AL584" s="150"/>
      <c r="AM584" s="150"/>
      <c r="AN584" s="150"/>
      <c r="AO584" s="150"/>
      <c r="AP584" s="150"/>
      <c r="AQ584" s="150"/>
      <c r="AR584" s="150"/>
      <c r="AS584" s="150"/>
      <c r="AT584" s="150"/>
      <c r="AU584" s="150"/>
      <c r="AV584" s="150"/>
      <c r="BA584" s="150"/>
      <c r="BB584" s="151"/>
      <c r="BC584" s="151"/>
      <c r="BD584" s="152"/>
    </row>
    <row r="585" spans="5:56" ht="15.75" customHeight="1" x14ac:dyDescent="0.2">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c r="AA585" s="150"/>
      <c r="AB585" s="150"/>
      <c r="AC585" s="150"/>
      <c r="AD585" s="150"/>
      <c r="AE585" s="150"/>
      <c r="AF585" s="150"/>
      <c r="AG585" s="150"/>
      <c r="AH585" s="150"/>
      <c r="AI585" s="150"/>
      <c r="AJ585" s="150"/>
      <c r="AK585" s="150"/>
      <c r="AL585" s="150"/>
      <c r="AM585" s="150"/>
      <c r="AN585" s="150"/>
      <c r="AO585" s="150"/>
      <c r="AP585" s="150"/>
      <c r="AQ585" s="150"/>
      <c r="AR585" s="150"/>
      <c r="AS585" s="150"/>
      <c r="AT585" s="150"/>
      <c r="AU585" s="150"/>
      <c r="AV585" s="150"/>
      <c r="BA585" s="150"/>
      <c r="BB585" s="151"/>
      <c r="BC585" s="151"/>
      <c r="BD585" s="152"/>
    </row>
    <row r="586" spans="5:56" ht="15.75" customHeight="1" x14ac:dyDescent="0.2">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c r="AA586" s="150"/>
      <c r="AB586" s="150"/>
      <c r="AC586" s="150"/>
      <c r="AD586" s="150"/>
      <c r="AE586" s="150"/>
      <c r="AF586" s="150"/>
      <c r="AG586" s="150"/>
      <c r="AH586" s="150"/>
      <c r="AI586" s="150"/>
      <c r="AJ586" s="150"/>
      <c r="AK586" s="150"/>
      <c r="AL586" s="150"/>
      <c r="AM586" s="150"/>
      <c r="AN586" s="150"/>
      <c r="AO586" s="150"/>
      <c r="AP586" s="150"/>
      <c r="AQ586" s="150"/>
      <c r="AR586" s="150"/>
      <c r="AS586" s="150"/>
      <c r="AT586" s="150"/>
      <c r="AU586" s="150"/>
      <c r="AV586" s="150"/>
      <c r="BA586" s="150"/>
      <c r="BB586" s="151"/>
      <c r="BC586" s="151"/>
      <c r="BD586" s="152"/>
    </row>
    <row r="587" spans="5:56" ht="15.75" customHeight="1" x14ac:dyDescent="0.2">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c r="AA587" s="150"/>
      <c r="AB587" s="150"/>
      <c r="AC587" s="150"/>
      <c r="AD587" s="150"/>
      <c r="AE587" s="150"/>
      <c r="AF587" s="150"/>
      <c r="AG587" s="150"/>
      <c r="AH587" s="150"/>
      <c r="AI587" s="150"/>
      <c r="AJ587" s="150"/>
      <c r="AK587" s="150"/>
      <c r="AL587" s="150"/>
      <c r="AM587" s="150"/>
      <c r="AN587" s="150"/>
      <c r="AO587" s="150"/>
      <c r="AP587" s="150"/>
      <c r="AQ587" s="150"/>
      <c r="AR587" s="150"/>
      <c r="AS587" s="150"/>
      <c r="AT587" s="150"/>
      <c r="AU587" s="150"/>
      <c r="AV587" s="150"/>
      <c r="BA587" s="150"/>
      <c r="BB587" s="151"/>
      <c r="BC587" s="151"/>
      <c r="BD587" s="152"/>
    </row>
    <row r="588" spans="5:56" ht="15.75" customHeight="1" x14ac:dyDescent="0.2">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c r="AA588" s="150"/>
      <c r="AB588" s="150"/>
      <c r="AC588" s="150"/>
      <c r="AD588" s="150"/>
      <c r="AE588" s="150"/>
      <c r="AF588" s="150"/>
      <c r="AG588" s="150"/>
      <c r="AH588" s="150"/>
      <c r="AI588" s="150"/>
      <c r="AJ588" s="150"/>
      <c r="AK588" s="150"/>
      <c r="AL588" s="150"/>
      <c r="AM588" s="150"/>
      <c r="AN588" s="150"/>
      <c r="AO588" s="150"/>
      <c r="AP588" s="150"/>
      <c r="AQ588" s="150"/>
      <c r="AR588" s="150"/>
      <c r="AS588" s="150"/>
      <c r="AT588" s="150"/>
      <c r="AU588" s="150"/>
      <c r="AV588" s="150"/>
      <c r="BA588" s="150"/>
      <c r="BB588" s="151"/>
      <c r="BC588" s="151"/>
      <c r="BD588" s="152"/>
    </row>
    <row r="589" spans="5:56" ht="15.75" customHeight="1" x14ac:dyDescent="0.2">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c r="AA589" s="150"/>
      <c r="AB589" s="150"/>
      <c r="AC589" s="150"/>
      <c r="AD589" s="150"/>
      <c r="AE589" s="150"/>
      <c r="AF589" s="150"/>
      <c r="AG589" s="150"/>
      <c r="AH589" s="150"/>
      <c r="AI589" s="150"/>
      <c r="AJ589" s="150"/>
      <c r="AK589" s="150"/>
      <c r="AL589" s="150"/>
      <c r="AM589" s="150"/>
      <c r="AN589" s="150"/>
      <c r="AO589" s="150"/>
      <c r="AP589" s="150"/>
      <c r="AQ589" s="150"/>
      <c r="AR589" s="150"/>
      <c r="AS589" s="150"/>
      <c r="AT589" s="150"/>
      <c r="AU589" s="150"/>
      <c r="AV589" s="150"/>
      <c r="BA589" s="150"/>
      <c r="BB589" s="151"/>
      <c r="BC589" s="151"/>
      <c r="BD589" s="152"/>
    </row>
    <row r="590" spans="5:56" ht="15.75" customHeight="1" x14ac:dyDescent="0.2">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c r="AA590" s="150"/>
      <c r="AB590" s="150"/>
      <c r="AC590" s="150"/>
      <c r="AD590" s="150"/>
      <c r="AE590" s="150"/>
      <c r="AF590" s="150"/>
      <c r="AG590" s="150"/>
      <c r="AH590" s="150"/>
      <c r="AI590" s="150"/>
      <c r="AJ590" s="150"/>
      <c r="AK590" s="150"/>
      <c r="AL590" s="150"/>
      <c r="AM590" s="150"/>
      <c r="AN590" s="150"/>
      <c r="AO590" s="150"/>
      <c r="AP590" s="150"/>
      <c r="AQ590" s="150"/>
      <c r="AR590" s="150"/>
      <c r="AS590" s="150"/>
      <c r="AT590" s="150"/>
      <c r="AU590" s="150"/>
      <c r="AV590" s="150"/>
      <c r="BA590" s="150"/>
      <c r="BB590" s="151"/>
      <c r="BC590" s="151"/>
      <c r="BD590" s="152"/>
    </row>
    <row r="591" spans="5:56" ht="15.75" customHeight="1" x14ac:dyDescent="0.2">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c r="AA591" s="150"/>
      <c r="AB591" s="150"/>
      <c r="AC591" s="150"/>
      <c r="AD591" s="150"/>
      <c r="AE591" s="150"/>
      <c r="AF591" s="150"/>
      <c r="AG591" s="150"/>
      <c r="AH591" s="150"/>
      <c r="AI591" s="150"/>
      <c r="AJ591" s="150"/>
      <c r="AK591" s="150"/>
      <c r="AL591" s="150"/>
      <c r="AM591" s="150"/>
      <c r="AN591" s="150"/>
      <c r="AO591" s="150"/>
      <c r="AP591" s="150"/>
      <c r="AQ591" s="150"/>
      <c r="AR591" s="150"/>
      <c r="AS591" s="150"/>
      <c r="AT591" s="150"/>
      <c r="AU591" s="150"/>
      <c r="AV591" s="150"/>
      <c r="BA591" s="150"/>
      <c r="BB591" s="151"/>
      <c r="BC591" s="151"/>
      <c r="BD591" s="152"/>
    </row>
    <row r="592" spans="5:56" ht="15.75" customHeight="1" x14ac:dyDescent="0.2">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c r="AA592" s="150"/>
      <c r="AB592" s="150"/>
      <c r="AC592" s="150"/>
      <c r="AD592" s="150"/>
      <c r="AE592" s="150"/>
      <c r="AF592" s="150"/>
      <c r="AG592" s="150"/>
      <c r="AH592" s="150"/>
      <c r="AI592" s="150"/>
      <c r="AJ592" s="150"/>
      <c r="AK592" s="150"/>
      <c r="AL592" s="150"/>
      <c r="AM592" s="150"/>
      <c r="AN592" s="150"/>
      <c r="AO592" s="150"/>
      <c r="AP592" s="150"/>
      <c r="AQ592" s="150"/>
      <c r="AR592" s="150"/>
      <c r="AS592" s="150"/>
      <c r="AT592" s="150"/>
      <c r="AU592" s="150"/>
      <c r="AV592" s="150"/>
      <c r="BA592" s="150"/>
      <c r="BB592" s="151"/>
      <c r="BC592" s="151"/>
      <c r="BD592" s="152"/>
    </row>
    <row r="593" spans="5:56" ht="15.75" customHeight="1" x14ac:dyDescent="0.2">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c r="AA593" s="150"/>
      <c r="AB593" s="150"/>
      <c r="AC593" s="150"/>
      <c r="AD593" s="150"/>
      <c r="AE593" s="150"/>
      <c r="AF593" s="150"/>
      <c r="AG593" s="150"/>
      <c r="AH593" s="150"/>
      <c r="AI593" s="150"/>
      <c r="AJ593" s="150"/>
      <c r="AK593" s="150"/>
      <c r="AL593" s="150"/>
      <c r="AM593" s="150"/>
      <c r="AN593" s="150"/>
      <c r="AO593" s="150"/>
      <c r="AP593" s="150"/>
      <c r="AQ593" s="150"/>
      <c r="AR593" s="150"/>
      <c r="AS593" s="150"/>
      <c r="AT593" s="150"/>
      <c r="AU593" s="150"/>
      <c r="AV593" s="150"/>
      <c r="BA593" s="150"/>
      <c r="BB593" s="151"/>
      <c r="BC593" s="151"/>
      <c r="BD593" s="152"/>
    </row>
    <row r="594" spans="5:56" ht="15.75" customHeight="1" x14ac:dyDescent="0.2">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c r="AA594" s="150"/>
      <c r="AB594" s="150"/>
      <c r="AC594" s="150"/>
      <c r="AD594" s="150"/>
      <c r="AE594" s="150"/>
      <c r="AF594" s="150"/>
      <c r="AG594" s="150"/>
      <c r="AH594" s="150"/>
      <c r="AI594" s="150"/>
      <c r="AJ594" s="150"/>
      <c r="AK594" s="150"/>
      <c r="AL594" s="150"/>
      <c r="AM594" s="150"/>
      <c r="AN594" s="150"/>
      <c r="AO594" s="150"/>
      <c r="AP594" s="150"/>
      <c r="AQ594" s="150"/>
      <c r="AR594" s="150"/>
      <c r="AS594" s="150"/>
      <c r="AT594" s="150"/>
      <c r="AU594" s="150"/>
      <c r="AV594" s="150"/>
      <c r="BA594" s="150"/>
      <c r="BB594" s="151"/>
      <c r="BC594" s="151"/>
      <c r="BD594" s="152"/>
    </row>
    <row r="595" spans="5:56" ht="15.75" customHeight="1" x14ac:dyDescent="0.2">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c r="AA595" s="150"/>
      <c r="AB595" s="150"/>
      <c r="AC595" s="150"/>
      <c r="AD595" s="150"/>
      <c r="AE595" s="150"/>
      <c r="AF595" s="150"/>
      <c r="AG595" s="150"/>
      <c r="AH595" s="150"/>
      <c r="AI595" s="150"/>
      <c r="AJ595" s="150"/>
      <c r="AK595" s="150"/>
      <c r="AL595" s="150"/>
      <c r="AM595" s="150"/>
      <c r="AN595" s="150"/>
      <c r="AO595" s="150"/>
      <c r="AP595" s="150"/>
      <c r="AQ595" s="150"/>
      <c r="AR595" s="150"/>
      <c r="AS595" s="150"/>
      <c r="AT595" s="150"/>
      <c r="AU595" s="150"/>
      <c r="AV595" s="150"/>
      <c r="BA595" s="150"/>
      <c r="BB595" s="151"/>
      <c r="BC595" s="151"/>
      <c r="BD595" s="152"/>
    </row>
    <row r="596" spans="5:56" ht="15.75" customHeight="1" x14ac:dyDescent="0.2">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c r="AA596" s="150"/>
      <c r="AB596" s="150"/>
      <c r="AC596" s="150"/>
      <c r="AD596" s="150"/>
      <c r="AE596" s="150"/>
      <c r="AF596" s="150"/>
      <c r="AG596" s="150"/>
      <c r="AH596" s="150"/>
      <c r="AI596" s="150"/>
      <c r="AJ596" s="150"/>
      <c r="AK596" s="150"/>
      <c r="AL596" s="150"/>
      <c r="AM596" s="150"/>
      <c r="AN596" s="150"/>
      <c r="AO596" s="150"/>
      <c r="AP596" s="150"/>
      <c r="AQ596" s="150"/>
      <c r="AR596" s="150"/>
      <c r="AS596" s="150"/>
      <c r="AT596" s="150"/>
      <c r="AU596" s="150"/>
      <c r="AV596" s="150"/>
      <c r="BA596" s="150"/>
      <c r="BB596" s="151"/>
      <c r="BC596" s="151"/>
      <c r="BD596" s="152"/>
    </row>
    <row r="597" spans="5:56" ht="15.75" customHeight="1" x14ac:dyDescent="0.2">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c r="AA597" s="150"/>
      <c r="AB597" s="150"/>
      <c r="AC597" s="150"/>
      <c r="AD597" s="150"/>
      <c r="AE597" s="150"/>
      <c r="AF597" s="150"/>
      <c r="AG597" s="150"/>
      <c r="AH597" s="150"/>
      <c r="AI597" s="150"/>
      <c r="AJ597" s="150"/>
      <c r="AK597" s="150"/>
      <c r="AL597" s="150"/>
      <c r="AM597" s="150"/>
      <c r="AN597" s="150"/>
      <c r="AO597" s="150"/>
      <c r="AP597" s="150"/>
      <c r="AQ597" s="150"/>
      <c r="AR597" s="150"/>
      <c r="AS597" s="150"/>
      <c r="AT597" s="150"/>
      <c r="AU597" s="150"/>
      <c r="AV597" s="150"/>
      <c r="BA597" s="150"/>
      <c r="BB597" s="151"/>
      <c r="BC597" s="151"/>
      <c r="BD597" s="152"/>
    </row>
    <row r="598" spans="5:56" ht="15.75" customHeight="1" x14ac:dyDescent="0.2">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c r="AA598" s="150"/>
      <c r="AB598" s="150"/>
      <c r="AC598" s="150"/>
      <c r="AD598" s="150"/>
      <c r="AE598" s="150"/>
      <c r="AF598" s="150"/>
      <c r="AG598" s="150"/>
      <c r="AH598" s="150"/>
      <c r="AI598" s="150"/>
      <c r="AJ598" s="150"/>
      <c r="AK598" s="150"/>
      <c r="AL598" s="150"/>
      <c r="AM598" s="150"/>
      <c r="AN598" s="150"/>
      <c r="AO598" s="150"/>
      <c r="AP598" s="150"/>
      <c r="AQ598" s="150"/>
      <c r="AR598" s="150"/>
      <c r="AS598" s="150"/>
      <c r="AT598" s="150"/>
      <c r="AU598" s="150"/>
      <c r="AV598" s="150"/>
      <c r="BA598" s="150"/>
      <c r="BB598" s="151"/>
      <c r="BC598" s="151"/>
      <c r="BD598" s="152"/>
    </row>
    <row r="599" spans="5:56" ht="15.75" customHeight="1" x14ac:dyDescent="0.2">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c r="AA599" s="150"/>
      <c r="AB599" s="150"/>
      <c r="AC599" s="150"/>
      <c r="AD599" s="150"/>
      <c r="AE599" s="150"/>
      <c r="AF599" s="150"/>
      <c r="AG599" s="150"/>
      <c r="AH599" s="150"/>
      <c r="AI599" s="150"/>
      <c r="AJ599" s="150"/>
      <c r="AK599" s="150"/>
      <c r="AL599" s="150"/>
      <c r="AM599" s="150"/>
      <c r="AN599" s="150"/>
      <c r="AO599" s="150"/>
      <c r="AP599" s="150"/>
      <c r="AQ599" s="150"/>
      <c r="AR599" s="150"/>
      <c r="AS599" s="150"/>
      <c r="AT599" s="150"/>
      <c r="AU599" s="150"/>
      <c r="AV599" s="150"/>
      <c r="BA599" s="150"/>
      <c r="BB599" s="151"/>
      <c r="BC599" s="151"/>
      <c r="BD599" s="152"/>
    </row>
    <row r="600" spans="5:56" ht="15.75" customHeight="1" x14ac:dyDescent="0.2">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c r="AA600" s="150"/>
      <c r="AB600" s="150"/>
      <c r="AC600" s="150"/>
      <c r="AD600" s="150"/>
      <c r="AE600" s="150"/>
      <c r="AF600" s="150"/>
      <c r="AG600" s="150"/>
      <c r="AH600" s="150"/>
      <c r="AI600" s="150"/>
      <c r="AJ600" s="150"/>
      <c r="AK600" s="150"/>
      <c r="AL600" s="150"/>
      <c r="AM600" s="150"/>
      <c r="AN600" s="150"/>
      <c r="AO600" s="150"/>
      <c r="AP600" s="150"/>
      <c r="AQ600" s="150"/>
      <c r="AR600" s="150"/>
      <c r="AS600" s="150"/>
      <c r="AT600" s="150"/>
      <c r="AU600" s="150"/>
      <c r="AV600" s="150"/>
      <c r="BA600" s="150"/>
      <c r="BB600" s="151"/>
      <c r="BC600" s="151"/>
      <c r="BD600" s="152"/>
    </row>
    <row r="601" spans="5:56" ht="15.75" customHeight="1" x14ac:dyDescent="0.2">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c r="AA601" s="150"/>
      <c r="AB601" s="150"/>
      <c r="AC601" s="150"/>
      <c r="AD601" s="150"/>
      <c r="AE601" s="150"/>
      <c r="AF601" s="150"/>
      <c r="AG601" s="150"/>
      <c r="AH601" s="150"/>
      <c r="AI601" s="150"/>
      <c r="AJ601" s="150"/>
      <c r="AK601" s="150"/>
      <c r="AL601" s="150"/>
      <c r="AM601" s="150"/>
      <c r="AN601" s="150"/>
      <c r="AO601" s="150"/>
      <c r="AP601" s="150"/>
      <c r="AQ601" s="150"/>
      <c r="AR601" s="150"/>
      <c r="AS601" s="150"/>
      <c r="AT601" s="150"/>
      <c r="AU601" s="150"/>
      <c r="AV601" s="150"/>
      <c r="BA601" s="150"/>
      <c r="BB601" s="151"/>
      <c r="BC601" s="151"/>
      <c r="BD601" s="152"/>
    </row>
    <row r="602" spans="5:56" ht="15.75" customHeight="1" x14ac:dyDescent="0.2">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c r="AA602" s="150"/>
      <c r="AB602" s="150"/>
      <c r="AC602" s="150"/>
      <c r="AD602" s="150"/>
      <c r="AE602" s="150"/>
      <c r="AF602" s="150"/>
      <c r="AG602" s="150"/>
      <c r="AH602" s="150"/>
      <c r="AI602" s="150"/>
      <c r="AJ602" s="150"/>
      <c r="AK602" s="150"/>
      <c r="AL602" s="150"/>
      <c r="AM602" s="150"/>
      <c r="AN602" s="150"/>
      <c r="AO602" s="150"/>
      <c r="AP602" s="150"/>
      <c r="AQ602" s="150"/>
      <c r="AR602" s="150"/>
      <c r="AS602" s="150"/>
      <c r="AT602" s="150"/>
      <c r="AU602" s="150"/>
      <c r="AV602" s="150"/>
      <c r="BA602" s="150"/>
      <c r="BB602" s="151"/>
      <c r="BC602" s="151"/>
      <c r="BD602" s="152"/>
    </row>
    <row r="603" spans="5:56" ht="15.75" customHeight="1" x14ac:dyDescent="0.2">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c r="AA603" s="150"/>
      <c r="AB603" s="150"/>
      <c r="AC603" s="150"/>
      <c r="AD603" s="150"/>
      <c r="AE603" s="150"/>
      <c r="AF603" s="150"/>
      <c r="AG603" s="150"/>
      <c r="AH603" s="150"/>
      <c r="AI603" s="150"/>
      <c r="AJ603" s="150"/>
      <c r="AK603" s="150"/>
      <c r="AL603" s="150"/>
      <c r="AM603" s="150"/>
      <c r="AN603" s="150"/>
      <c r="AO603" s="150"/>
      <c r="AP603" s="150"/>
      <c r="AQ603" s="150"/>
      <c r="AR603" s="150"/>
      <c r="AS603" s="150"/>
      <c r="AT603" s="150"/>
      <c r="AU603" s="150"/>
      <c r="AV603" s="150"/>
      <c r="BA603" s="150"/>
      <c r="BB603" s="151"/>
      <c r="BC603" s="151"/>
      <c r="BD603" s="152"/>
    </row>
    <row r="604" spans="5:56" ht="15.75" customHeight="1" x14ac:dyDescent="0.2">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c r="AA604" s="150"/>
      <c r="AB604" s="150"/>
      <c r="AC604" s="150"/>
      <c r="AD604" s="150"/>
      <c r="AE604" s="150"/>
      <c r="AF604" s="150"/>
      <c r="AG604" s="150"/>
      <c r="AH604" s="150"/>
      <c r="AI604" s="150"/>
      <c r="AJ604" s="150"/>
      <c r="AK604" s="150"/>
      <c r="AL604" s="150"/>
      <c r="AM604" s="150"/>
      <c r="AN604" s="150"/>
      <c r="AO604" s="150"/>
      <c r="AP604" s="150"/>
      <c r="AQ604" s="150"/>
      <c r="AR604" s="150"/>
      <c r="AS604" s="150"/>
      <c r="AT604" s="150"/>
      <c r="AU604" s="150"/>
      <c r="AV604" s="150"/>
      <c r="BA604" s="150"/>
      <c r="BB604" s="151"/>
      <c r="BC604" s="151"/>
      <c r="BD604" s="152"/>
    </row>
    <row r="605" spans="5:56" ht="15.75" customHeight="1" x14ac:dyDescent="0.2">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c r="AA605" s="150"/>
      <c r="AB605" s="150"/>
      <c r="AC605" s="150"/>
      <c r="AD605" s="150"/>
      <c r="AE605" s="150"/>
      <c r="AF605" s="150"/>
      <c r="AG605" s="150"/>
      <c r="AH605" s="150"/>
      <c r="AI605" s="150"/>
      <c r="AJ605" s="150"/>
      <c r="AK605" s="150"/>
      <c r="AL605" s="150"/>
      <c r="AM605" s="150"/>
      <c r="AN605" s="150"/>
      <c r="AO605" s="150"/>
      <c r="AP605" s="150"/>
      <c r="AQ605" s="150"/>
      <c r="AR605" s="150"/>
      <c r="AS605" s="150"/>
      <c r="AT605" s="150"/>
      <c r="AU605" s="150"/>
      <c r="AV605" s="150"/>
      <c r="BA605" s="150"/>
      <c r="BB605" s="151"/>
      <c r="BC605" s="151"/>
      <c r="BD605" s="152"/>
    </row>
    <row r="606" spans="5:56" ht="15.75" customHeight="1" x14ac:dyDescent="0.2">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c r="AA606" s="150"/>
      <c r="AB606" s="150"/>
      <c r="AC606" s="150"/>
      <c r="AD606" s="150"/>
      <c r="AE606" s="150"/>
      <c r="AF606" s="150"/>
      <c r="AG606" s="150"/>
      <c r="AH606" s="150"/>
      <c r="AI606" s="150"/>
      <c r="AJ606" s="150"/>
      <c r="AK606" s="150"/>
      <c r="AL606" s="150"/>
      <c r="AM606" s="150"/>
      <c r="AN606" s="150"/>
      <c r="AO606" s="150"/>
      <c r="AP606" s="150"/>
      <c r="AQ606" s="150"/>
      <c r="AR606" s="150"/>
      <c r="AS606" s="150"/>
      <c r="AT606" s="150"/>
      <c r="AU606" s="150"/>
      <c r="AV606" s="150"/>
      <c r="BA606" s="150"/>
      <c r="BB606" s="151"/>
      <c r="BC606" s="151"/>
      <c r="BD606" s="152"/>
    </row>
    <row r="607" spans="5:56" ht="15.75" customHeight="1" x14ac:dyDescent="0.2">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c r="AA607" s="150"/>
      <c r="AB607" s="150"/>
      <c r="AC607" s="150"/>
      <c r="AD607" s="150"/>
      <c r="AE607" s="150"/>
      <c r="AF607" s="150"/>
      <c r="AG607" s="150"/>
      <c r="AH607" s="150"/>
      <c r="AI607" s="150"/>
      <c r="AJ607" s="150"/>
      <c r="AK607" s="150"/>
      <c r="AL607" s="150"/>
      <c r="AM607" s="150"/>
      <c r="AN607" s="150"/>
      <c r="AO607" s="150"/>
      <c r="AP607" s="150"/>
      <c r="AQ607" s="150"/>
      <c r="AR607" s="150"/>
      <c r="AS607" s="150"/>
      <c r="AT607" s="150"/>
      <c r="AU607" s="150"/>
      <c r="AV607" s="150"/>
      <c r="BA607" s="150"/>
      <c r="BB607" s="151"/>
      <c r="BC607" s="151"/>
      <c r="BD607" s="152"/>
    </row>
    <row r="608" spans="5:56" ht="15.75" customHeight="1" x14ac:dyDescent="0.2">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c r="AA608" s="150"/>
      <c r="AB608" s="150"/>
      <c r="AC608" s="150"/>
      <c r="AD608" s="150"/>
      <c r="AE608" s="150"/>
      <c r="AF608" s="150"/>
      <c r="AG608" s="150"/>
      <c r="AH608" s="150"/>
      <c r="AI608" s="150"/>
      <c r="AJ608" s="150"/>
      <c r="AK608" s="150"/>
      <c r="AL608" s="150"/>
      <c r="AM608" s="150"/>
      <c r="AN608" s="150"/>
      <c r="AO608" s="150"/>
      <c r="AP608" s="150"/>
      <c r="AQ608" s="150"/>
      <c r="AR608" s="150"/>
      <c r="AS608" s="150"/>
      <c r="AT608" s="150"/>
      <c r="AU608" s="150"/>
      <c r="AV608" s="150"/>
      <c r="BA608" s="150"/>
      <c r="BB608" s="151"/>
      <c r="BC608" s="151"/>
      <c r="BD608" s="152"/>
    </row>
    <row r="609" spans="5:56" ht="15.75" customHeight="1" x14ac:dyDescent="0.2">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c r="AA609" s="150"/>
      <c r="AB609" s="150"/>
      <c r="AC609" s="150"/>
      <c r="AD609" s="150"/>
      <c r="AE609" s="150"/>
      <c r="AF609" s="150"/>
      <c r="AG609" s="150"/>
      <c r="AH609" s="150"/>
      <c r="AI609" s="150"/>
      <c r="AJ609" s="150"/>
      <c r="AK609" s="150"/>
      <c r="AL609" s="150"/>
      <c r="AM609" s="150"/>
      <c r="AN609" s="150"/>
      <c r="AO609" s="150"/>
      <c r="AP609" s="150"/>
      <c r="AQ609" s="150"/>
      <c r="AR609" s="150"/>
      <c r="AS609" s="150"/>
      <c r="AT609" s="150"/>
      <c r="AU609" s="150"/>
      <c r="AV609" s="150"/>
      <c r="BA609" s="150"/>
      <c r="BB609" s="151"/>
      <c r="BC609" s="151"/>
      <c r="BD609" s="152"/>
    </row>
    <row r="610" spans="5:56" ht="15.75" customHeight="1" x14ac:dyDescent="0.2">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c r="AA610" s="150"/>
      <c r="AB610" s="150"/>
      <c r="AC610" s="150"/>
      <c r="AD610" s="150"/>
      <c r="AE610" s="150"/>
      <c r="AF610" s="150"/>
      <c r="AG610" s="150"/>
      <c r="AH610" s="150"/>
      <c r="AI610" s="150"/>
      <c r="AJ610" s="150"/>
      <c r="AK610" s="150"/>
      <c r="AL610" s="150"/>
      <c r="AM610" s="150"/>
      <c r="AN610" s="150"/>
      <c r="AO610" s="150"/>
      <c r="AP610" s="150"/>
      <c r="AQ610" s="150"/>
      <c r="AR610" s="150"/>
      <c r="AS610" s="150"/>
      <c r="AT610" s="150"/>
      <c r="AU610" s="150"/>
      <c r="AV610" s="150"/>
      <c r="BA610" s="150"/>
      <c r="BB610" s="151"/>
      <c r="BC610" s="151"/>
      <c r="BD610" s="152"/>
    </row>
    <row r="611" spans="5:56" ht="15.75" customHeight="1" x14ac:dyDescent="0.2">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c r="AA611" s="150"/>
      <c r="AB611" s="150"/>
      <c r="AC611" s="150"/>
      <c r="AD611" s="150"/>
      <c r="AE611" s="150"/>
      <c r="AF611" s="150"/>
      <c r="AG611" s="150"/>
      <c r="AH611" s="150"/>
      <c r="AI611" s="150"/>
      <c r="AJ611" s="150"/>
      <c r="AK611" s="150"/>
      <c r="AL611" s="150"/>
      <c r="AM611" s="150"/>
      <c r="AN611" s="150"/>
      <c r="AO611" s="150"/>
      <c r="AP611" s="150"/>
      <c r="AQ611" s="150"/>
      <c r="AR611" s="150"/>
      <c r="AS611" s="150"/>
      <c r="AT611" s="150"/>
      <c r="AU611" s="150"/>
      <c r="AV611" s="150"/>
      <c r="BA611" s="150"/>
      <c r="BB611" s="151"/>
      <c r="BC611" s="151"/>
      <c r="BD611" s="152"/>
    </row>
    <row r="612" spans="5:56" ht="15.75" customHeight="1" x14ac:dyDescent="0.2">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c r="AA612" s="150"/>
      <c r="AB612" s="150"/>
      <c r="AC612" s="150"/>
      <c r="AD612" s="150"/>
      <c r="AE612" s="150"/>
      <c r="AF612" s="150"/>
      <c r="AG612" s="150"/>
      <c r="AH612" s="150"/>
      <c r="AI612" s="150"/>
      <c r="AJ612" s="150"/>
      <c r="AK612" s="150"/>
      <c r="AL612" s="150"/>
      <c r="AM612" s="150"/>
      <c r="AN612" s="150"/>
      <c r="AO612" s="150"/>
      <c r="AP612" s="150"/>
      <c r="AQ612" s="150"/>
      <c r="AR612" s="150"/>
      <c r="AS612" s="150"/>
      <c r="AT612" s="150"/>
      <c r="AU612" s="150"/>
      <c r="AV612" s="150"/>
      <c r="BA612" s="150"/>
      <c r="BB612" s="151"/>
      <c r="BC612" s="151"/>
      <c r="BD612" s="152"/>
    </row>
    <row r="613" spans="5:56" ht="15.75" customHeight="1" x14ac:dyDescent="0.2">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c r="AA613" s="150"/>
      <c r="AB613" s="150"/>
      <c r="AC613" s="150"/>
      <c r="AD613" s="150"/>
      <c r="AE613" s="150"/>
      <c r="AF613" s="150"/>
      <c r="AG613" s="150"/>
      <c r="AH613" s="150"/>
      <c r="AI613" s="150"/>
      <c r="AJ613" s="150"/>
      <c r="AK613" s="150"/>
      <c r="AL613" s="150"/>
      <c r="AM613" s="150"/>
      <c r="AN613" s="150"/>
      <c r="AO613" s="150"/>
      <c r="AP613" s="150"/>
      <c r="AQ613" s="150"/>
      <c r="AR613" s="150"/>
      <c r="AS613" s="150"/>
      <c r="AT613" s="150"/>
      <c r="AU613" s="150"/>
      <c r="AV613" s="150"/>
      <c r="BA613" s="150"/>
      <c r="BB613" s="151"/>
      <c r="BC613" s="151"/>
      <c r="BD613" s="152"/>
    </row>
    <row r="614" spans="5:56" ht="15.75" customHeight="1" x14ac:dyDescent="0.2">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c r="AA614" s="150"/>
      <c r="AB614" s="150"/>
      <c r="AC614" s="150"/>
      <c r="AD614" s="150"/>
      <c r="AE614" s="150"/>
      <c r="AF614" s="150"/>
      <c r="AG614" s="150"/>
      <c r="AH614" s="150"/>
      <c r="AI614" s="150"/>
      <c r="AJ614" s="150"/>
      <c r="AK614" s="150"/>
      <c r="AL614" s="150"/>
      <c r="AM614" s="150"/>
      <c r="AN614" s="150"/>
      <c r="AO614" s="150"/>
      <c r="AP614" s="150"/>
      <c r="AQ614" s="150"/>
      <c r="AR614" s="150"/>
      <c r="AS614" s="150"/>
      <c r="AT614" s="150"/>
      <c r="AU614" s="150"/>
      <c r="AV614" s="150"/>
      <c r="BA614" s="150"/>
      <c r="BB614" s="151"/>
      <c r="BC614" s="151"/>
      <c r="BD614" s="152"/>
    </row>
    <row r="615" spans="5:56" ht="15.75" customHeight="1" x14ac:dyDescent="0.2">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c r="AA615" s="150"/>
      <c r="AB615" s="150"/>
      <c r="AC615" s="150"/>
      <c r="AD615" s="150"/>
      <c r="AE615" s="150"/>
      <c r="AF615" s="150"/>
      <c r="AG615" s="150"/>
      <c r="AH615" s="150"/>
      <c r="AI615" s="150"/>
      <c r="AJ615" s="150"/>
      <c r="AK615" s="150"/>
      <c r="AL615" s="150"/>
      <c r="AM615" s="150"/>
      <c r="AN615" s="150"/>
      <c r="AO615" s="150"/>
      <c r="AP615" s="150"/>
      <c r="AQ615" s="150"/>
      <c r="AR615" s="150"/>
      <c r="AS615" s="150"/>
      <c r="AT615" s="150"/>
      <c r="AU615" s="150"/>
      <c r="AV615" s="150"/>
      <c r="BA615" s="150"/>
      <c r="BB615" s="151"/>
      <c r="BC615" s="151"/>
      <c r="BD615" s="152"/>
    </row>
    <row r="616" spans="5:56" ht="15.75" customHeight="1" x14ac:dyDescent="0.2">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c r="AA616" s="150"/>
      <c r="AB616" s="150"/>
      <c r="AC616" s="150"/>
      <c r="AD616" s="150"/>
      <c r="AE616" s="150"/>
      <c r="AF616" s="150"/>
      <c r="AG616" s="150"/>
      <c r="AH616" s="150"/>
      <c r="AI616" s="150"/>
      <c r="AJ616" s="150"/>
      <c r="AK616" s="150"/>
      <c r="AL616" s="150"/>
      <c r="AM616" s="150"/>
      <c r="AN616" s="150"/>
      <c r="AO616" s="150"/>
      <c r="AP616" s="150"/>
      <c r="AQ616" s="150"/>
      <c r="AR616" s="150"/>
      <c r="AS616" s="150"/>
      <c r="AT616" s="150"/>
      <c r="AU616" s="150"/>
      <c r="AV616" s="150"/>
      <c r="BA616" s="150"/>
      <c r="BB616" s="151"/>
      <c r="BC616" s="151"/>
      <c r="BD616" s="152"/>
    </row>
    <row r="617" spans="5:56" ht="15.75" customHeight="1" x14ac:dyDescent="0.2">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c r="AA617" s="150"/>
      <c r="AB617" s="150"/>
      <c r="AC617" s="150"/>
      <c r="AD617" s="150"/>
      <c r="AE617" s="150"/>
      <c r="AF617" s="150"/>
      <c r="AG617" s="150"/>
      <c r="AH617" s="150"/>
      <c r="AI617" s="150"/>
      <c r="AJ617" s="150"/>
      <c r="AK617" s="150"/>
      <c r="AL617" s="150"/>
      <c r="AM617" s="150"/>
      <c r="AN617" s="150"/>
      <c r="AO617" s="150"/>
      <c r="AP617" s="150"/>
      <c r="AQ617" s="150"/>
      <c r="AR617" s="150"/>
      <c r="AS617" s="150"/>
      <c r="AT617" s="150"/>
      <c r="AU617" s="150"/>
      <c r="AV617" s="150"/>
      <c r="BA617" s="150"/>
      <c r="BB617" s="151"/>
      <c r="BC617" s="151"/>
      <c r="BD617" s="152"/>
    </row>
    <row r="618" spans="5:56" ht="15.75" customHeight="1" x14ac:dyDescent="0.2">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c r="AA618" s="150"/>
      <c r="AB618" s="150"/>
      <c r="AC618" s="150"/>
      <c r="AD618" s="150"/>
      <c r="AE618" s="150"/>
      <c r="AF618" s="150"/>
      <c r="AG618" s="150"/>
      <c r="AH618" s="150"/>
      <c r="AI618" s="150"/>
      <c r="AJ618" s="150"/>
      <c r="AK618" s="150"/>
      <c r="AL618" s="150"/>
      <c r="AM618" s="150"/>
      <c r="AN618" s="150"/>
      <c r="AO618" s="150"/>
      <c r="AP618" s="150"/>
      <c r="AQ618" s="150"/>
      <c r="AR618" s="150"/>
      <c r="AS618" s="150"/>
      <c r="AT618" s="150"/>
      <c r="AU618" s="150"/>
      <c r="AV618" s="150"/>
      <c r="BA618" s="150"/>
      <c r="BB618" s="151"/>
      <c r="BC618" s="151"/>
      <c r="BD618" s="152"/>
    </row>
    <row r="619" spans="5:56" ht="15.75" customHeight="1" x14ac:dyDescent="0.2">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c r="AA619" s="150"/>
      <c r="AB619" s="150"/>
      <c r="AC619" s="150"/>
      <c r="AD619" s="150"/>
      <c r="AE619" s="150"/>
      <c r="AF619" s="150"/>
      <c r="AG619" s="150"/>
      <c r="AH619" s="150"/>
      <c r="AI619" s="150"/>
      <c r="AJ619" s="150"/>
      <c r="AK619" s="150"/>
      <c r="AL619" s="150"/>
      <c r="AM619" s="150"/>
      <c r="AN619" s="150"/>
      <c r="AO619" s="150"/>
      <c r="AP619" s="150"/>
      <c r="AQ619" s="150"/>
      <c r="AR619" s="150"/>
      <c r="AS619" s="150"/>
      <c r="AT619" s="150"/>
      <c r="AU619" s="150"/>
      <c r="AV619" s="150"/>
      <c r="BA619" s="150"/>
      <c r="BB619" s="151"/>
      <c r="BC619" s="151"/>
      <c r="BD619" s="152"/>
    </row>
    <row r="620" spans="5:56" ht="15.75" customHeight="1" x14ac:dyDescent="0.2">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c r="AA620" s="150"/>
      <c r="AB620" s="150"/>
      <c r="AC620" s="150"/>
      <c r="AD620" s="150"/>
      <c r="AE620" s="150"/>
      <c r="AF620" s="150"/>
      <c r="AG620" s="150"/>
      <c r="AH620" s="150"/>
      <c r="AI620" s="150"/>
      <c r="AJ620" s="150"/>
      <c r="AK620" s="150"/>
      <c r="AL620" s="150"/>
      <c r="AM620" s="150"/>
      <c r="AN620" s="150"/>
      <c r="AO620" s="150"/>
      <c r="AP620" s="150"/>
      <c r="AQ620" s="150"/>
      <c r="AR620" s="150"/>
      <c r="AS620" s="150"/>
      <c r="AT620" s="150"/>
      <c r="AU620" s="150"/>
      <c r="AV620" s="150"/>
      <c r="BA620" s="150"/>
      <c r="BB620" s="151"/>
      <c r="BC620" s="151"/>
      <c r="BD620" s="152"/>
    </row>
    <row r="621" spans="5:56" ht="15.75" customHeight="1" x14ac:dyDescent="0.2">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c r="AA621" s="150"/>
      <c r="AB621" s="150"/>
      <c r="AC621" s="150"/>
      <c r="AD621" s="150"/>
      <c r="AE621" s="150"/>
      <c r="AF621" s="150"/>
      <c r="AG621" s="150"/>
      <c r="AH621" s="150"/>
      <c r="AI621" s="150"/>
      <c r="AJ621" s="150"/>
      <c r="AK621" s="150"/>
      <c r="AL621" s="150"/>
      <c r="AM621" s="150"/>
      <c r="AN621" s="150"/>
      <c r="AO621" s="150"/>
      <c r="AP621" s="150"/>
      <c r="AQ621" s="150"/>
      <c r="AR621" s="150"/>
      <c r="AS621" s="150"/>
      <c r="AT621" s="150"/>
      <c r="AU621" s="150"/>
      <c r="AV621" s="150"/>
      <c r="BA621" s="150"/>
      <c r="BB621" s="151"/>
      <c r="BC621" s="151"/>
      <c r="BD621" s="152"/>
    </row>
    <row r="622" spans="5:56" ht="15.75" customHeight="1" x14ac:dyDescent="0.2">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c r="AA622" s="150"/>
      <c r="AB622" s="150"/>
      <c r="AC622" s="150"/>
      <c r="AD622" s="150"/>
      <c r="AE622" s="150"/>
      <c r="AF622" s="150"/>
      <c r="AG622" s="150"/>
      <c r="AH622" s="150"/>
      <c r="AI622" s="150"/>
      <c r="AJ622" s="150"/>
      <c r="AK622" s="150"/>
      <c r="AL622" s="150"/>
      <c r="AM622" s="150"/>
      <c r="AN622" s="150"/>
      <c r="AO622" s="150"/>
      <c r="AP622" s="150"/>
      <c r="AQ622" s="150"/>
      <c r="AR622" s="150"/>
      <c r="AS622" s="150"/>
      <c r="AT622" s="150"/>
      <c r="AU622" s="150"/>
      <c r="AV622" s="150"/>
      <c r="BA622" s="150"/>
      <c r="BB622" s="151"/>
      <c r="BC622" s="151"/>
      <c r="BD622" s="152"/>
    </row>
    <row r="623" spans="5:56" ht="15.75" customHeight="1" x14ac:dyDescent="0.2">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c r="AA623" s="150"/>
      <c r="AB623" s="150"/>
      <c r="AC623" s="150"/>
      <c r="AD623" s="150"/>
      <c r="AE623" s="150"/>
      <c r="AF623" s="150"/>
      <c r="AG623" s="150"/>
      <c r="AH623" s="150"/>
      <c r="AI623" s="150"/>
      <c r="AJ623" s="150"/>
      <c r="AK623" s="150"/>
      <c r="AL623" s="150"/>
      <c r="AM623" s="150"/>
      <c r="AN623" s="150"/>
      <c r="AO623" s="150"/>
      <c r="AP623" s="150"/>
      <c r="AQ623" s="150"/>
      <c r="AR623" s="150"/>
      <c r="AS623" s="150"/>
      <c r="AT623" s="150"/>
      <c r="AU623" s="150"/>
      <c r="AV623" s="150"/>
      <c r="BA623" s="150"/>
      <c r="BB623" s="151"/>
      <c r="BC623" s="151"/>
      <c r="BD623" s="152"/>
    </row>
    <row r="624" spans="5:56" ht="15.75" customHeight="1" x14ac:dyDescent="0.2">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c r="AA624" s="150"/>
      <c r="AB624" s="150"/>
      <c r="AC624" s="150"/>
      <c r="AD624" s="150"/>
      <c r="AE624" s="150"/>
      <c r="AF624" s="150"/>
      <c r="AG624" s="150"/>
      <c r="AH624" s="150"/>
      <c r="AI624" s="150"/>
      <c r="AJ624" s="150"/>
      <c r="AK624" s="150"/>
      <c r="AL624" s="150"/>
      <c r="AM624" s="150"/>
      <c r="AN624" s="150"/>
      <c r="AO624" s="150"/>
      <c r="AP624" s="150"/>
      <c r="AQ624" s="150"/>
      <c r="AR624" s="150"/>
      <c r="AS624" s="150"/>
      <c r="AT624" s="150"/>
      <c r="AU624" s="150"/>
      <c r="AV624" s="150"/>
      <c r="BA624" s="150"/>
      <c r="BB624" s="151"/>
      <c r="BC624" s="151"/>
      <c r="BD624" s="152"/>
    </row>
    <row r="625" spans="5:56" ht="15.75" customHeight="1" x14ac:dyDescent="0.2">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c r="AA625" s="150"/>
      <c r="AB625" s="150"/>
      <c r="AC625" s="150"/>
      <c r="AD625" s="150"/>
      <c r="AE625" s="150"/>
      <c r="AF625" s="150"/>
      <c r="AG625" s="150"/>
      <c r="AH625" s="150"/>
      <c r="AI625" s="150"/>
      <c r="AJ625" s="150"/>
      <c r="AK625" s="150"/>
      <c r="AL625" s="150"/>
      <c r="AM625" s="150"/>
      <c r="AN625" s="150"/>
      <c r="AO625" s="150"/>
      <c r="AP625" s="150"/>
      <c r="AQ625" s="150"/>
      <c r="AR625" s="150"/>
      <c r="AS625" s="150"/>
      <c r="AT625" s="150"/>
      <c r="AU625" s="150"/>
      <c r="AV625" s="150"/>
      <c r="BA625" s="150"/>
      <c r="BB625" s="151"/>
      <c r="BC625" s="151"/>
      <c r="BD625" s="152"/>
    </row>
    <row r="626" spans="5:56" ht="15.75" customHeight="1" x14ac:dyDescent="0.2">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c r="AA626" s="150"/>
      <c r="AB626" s="150"/>
      <c r="AC626" s="150"/>
      <c r="AD626" s="150"/>
      <c r="AE626" s="150"/>
      <c r="AF626" s="150"/>
      <c r="AG626" s="150"/>
      <c r="AH626" s="150"/>
      <c r="AI626" s="150"/>
      <c r="AJ626" s="150"/>
      <c r="AK626" s="150"/>
      <c r="AL626" s="150"/>
      <c r="AM626" s="150"/>
      <c r="AN626" s="150"/>
      <c r="AO626" s="150"/>
      <c r="AP626" s="150"/>
      <c r="AQ626" s="150"/>
      <c r="AR626" s="150"/>
      <c r="AS626" s="150"/>
      <c r="AT626" s="150"/>
      <c r="AU626" s="150"/>
      <c r="AV626" s="150"/>
      <c r="BA626" s="150"/>
      <c r="BB626" s="151"/>
      <c r="BC626" s="151"/>
      <c r="BD626" s="152"/>
    </row>
    <row r="627" spans="5:56" ht="15.75" customHeight="1" x14ac:dyDescent="0.2">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c r="AA627" s="150"/>
      <c r="AB627" s="150"/>
      <c r="AC627" s="150"/>
      <c r="AD627" s="150"/>
      <c r="AE627" s="150"/>
      <c r="AF627" s="150"/>
      <c r="AG627" s="150"/>
      <c r="AH627" s="150"/>
      <c r="AI627" s="150"/>
      <c r="AJ627" s="150"/>
      <c r="AK627" s="150"/>
      <c r="AL627" s="150"/>
      <c r="AM627" s="150"/>
      <c r="AN627" s="150"/>
      <c r="AO627" s="150"/>
      <c r="AP627" s="150"/>
      <c r="AQ627" s="150"/>
      <c r="AR627" s="150"/>
      <c r="AS627" s="150"/>
      <c r="AT627" s="150"/>
      <c r="AU627" s="150"/>
      <c r="AV627" s="150"/>
      <c r="BA627" s="150"/>
      <c r="BB627" s="151"/>
      <c r="BC627" s="151"/>
      <c r="BD627" s="152"/>
    </row>
    <row r="628" spans="5:56" ht="15.75" customHeight="1" x14ac:dyDescent="0.2">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c r="AA628" s="150"/>
      <c r="AB628" s="150"/>
      <c r="AC628" s="150"/>
      <c r="AD628" s="150"/>
      <c r="AE628" s="150"/>
      <c r="AF628" s="150"/>
      <c r="AG628" s="150"/>
      <c r="AH628" s="150"/>
      <c r="AI628" s="150"/>
      <c r="AJ628" s="150"/>
      <c r="AK628" s="150"/>
      <c r="AL628" s="150"/>
      <c r="AM628" s="150"/>
      <c r="AN628" s="150"/>
      <c r="AO628" s="150"/>
      <c r="AP628" s="150"/>
      <c r="AQ628" s="150"/>
      <c r="AR628" s="150"/>
      <c r="AS628" s="150"/>
      <c r="AT628" s="150"/>
      <c r="AU628" s="150"/>
      <c r="AV628" s="150"/>
      <c r="BA628" s="150"/>
      <c r="BB628" s="151"/>
      <c r="BC628" s="151"/>
      <c r="BD628" s="152"/>
    </row>
    <row r="629" spans="5:56" ht="15.75" customHeight="1" x14ac:dyDescent="0.2">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c r="AA629" s="150"/>
      <c r="AB629" s="150"/>
      <c r="AC629" s="150"/>
      <c r="AD629" s="150"/>
      <c r="AE629" s="150"/>
      <c r="AF629" s="150"/>
      <c r="AG629" s="150"/>
      <c r="AH629" s="150"/>
      <c r="AI629" s="150"/>
      <c r="AJ629" s="150"/>
      <c r="AK629" s="150"/>
      <c r="AL629" s="150"/>
      <c r="AM629" s="150"/>
      <c r="AN629" s="150"/>
      <c r="AO629" s="150"/>
      <c r="AP629" s="150"/>
      <c r="AQ629" s="150"/>
      <c r="AR629" s="150"/>
      <c r="AS629" s="150"/>
      <c r="AT629" s="150"/>
      <c r="AU629" s="150"/>
      <c r="AV629" s="150"/>
      <c r="BA629" s="150"/>
      <c r="BB629" s="151"/>
      <c r="BC629" s="151"/>
      <c r="BD629" s="152"/>
    </row>
    <row r="630" spans="5:56" ht="15.75" customHeight="1" x14ac:dyDescent="0.2">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c r="AA630" s="150"/>
      <c r="AB630" s="150"/>
      <c r="AC630" s="150"/>
      <c r="AD630" s="150"/>
      <c r="AE630" s="150"/>
      <c r="AF630" s="150"/>
      <c r="AG630" s="150"/>
      <c r="AH630" s="150"/>
      <c r="AI630" s="150"/>
      <c r="AJ630" s="150"/>
      <c r="AK630" s="150"/>
      <c r="AL630" s="150"/>
      <c r="AM630" s="150"/>
      <c r="AN630" s="150"/>
      <c r="AO630" s="150"/>
      <c r="AP630" s="150"/>
      <c r="AQ630" s="150"/>
      <c r="AR630" s="150"/>
      <c r="AS630" s="150"/>
      <c r="AT630" s="150"/>
      <c r="AU630" s="150"/>
      <c r="AV630" s="150"/>
      <c r="BA630" s="150"/>
      <c r="BB630" s="151"/>
      <c r="BC630" s="151"/>
      <c r="BD630" s="152"/>
    </row>
    <row r="631" spans="5:56" ht="15.75" customHeight="1" x14ac:dyDescent="0.2">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c r="AA631" s="150"/>
      <c r="AB631" s="150"/>
      <c r="AC631" s="150"/>
      <c r="AD631" s="150"/>
      <c r="AE631" s="150"/>
      <c r="AF631" s="150"/>
      <c r="AG631" s="150"/>
      <c r="AH631" s="150"/>
      <c r="AI631" s="150"/>
      <c r="AJ631" s="150"/>
      <c r="AK631" s="150"/>
      <c r="AL631" s="150"/>
      <c r="AM631" s="150"/>
      <c r="AN631" s="150"/>
      <c r="AO631" s="150"/>
      <c r="AP631" s="150"/>
      <c r="AQ631" s="150"/>
      <c r="AR631" s="150"/>
      <c r="AS631" s="150"/>
      <c r="AT631" s="150"/>
      <c r="AU631" s="150"/>
      <c r="AV631" s="150"/>
      <c r="BA631" s="150"/>
      <c r="BB631" s="151"/>
      <c r="BC631" s="151"/>
      <c r="BD631" s="152"/>
    </row>
    <row r="632" spans="5:56" ht="15.75" customHeight="1" x14ac:dyDescent="0.2">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c r="AA632" s="150"/>
      <c r="AB632" s="150"/>
      <c r="AC632" s="150"/>
      <c r="AD632" s="150"/>
      <c r="AE632" s="150"/>
      <c r="AF632" s="150"/>
      <c r="AG632" s="150"/>
      <c r="AH632" s="150"/>
      <c r="AI632" s="150"/>
      <c r="AJ632" s="150"/>
      <c r="AK632" s="150"/>
      <c r="AL632" s="150"/>
      <c r="AM632" s="150"/>
      <c r="AN632" s="150"/>
      <c r="AO632" s="150"/>
      <c r="AP632" s="150"/>
      <c r="AQ632" s="150"/>
      <c r="AR632" s="150"/>
      <c r="AS632" s="150"/>
      <c r="AT632" s="150"/>
      <c r="AU632" s="150"/>
      <c r="AV632" s="150"/>
      <c r="BA632" s="150"/>
      <c r="BB632" s="151"/>
      <c r="BC632" s="151"/>
      <c r="BD632" s="152"/>
    </row>
    <row r="633" spans="5:56" ht="15.75" customHeight="1" x14ac:dyDescent="0.2">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c r="AA633" s="150"/>
      <c r="AB633" s="150"/>
      <c r="AC633" s="150"/>
      <c r="AD633" s="150"/>
      <c r="AE633" s="150"/>
      <c r="AF633" s="150"/>
      <c r="AG633" s="150"/>
      <c r="AH633" s="150"/>
      <c r="AI633" s="150"/>
      <c r="AJ633" s="150"/>
      <c r="AK633" s="150"/>
      <c r="AL633" s="150"/>
      <c r="AM633" s="150"/>
      <c r="AN633" s="150"/>
      <c r="AO633" s="150"/>
      <c r="AP633" s="150"/>
      <c r="AQ633" s="150"/>
      <c r="AR633" s="150"/>
      <c r="AS633" s="150"/>
      <c r="AT633" s="150"/>
      <c r="AU633" s="150"/>
      <c r="AV633" s="150"/>
      <c r="BA633" s="150"/>
      <c r="BB633" s="151"/>
      <c r="BC633" s="151"/>
      <c r="BD633" s="152"/>
    </row>
    <row r="634" spans="5:56" ht="15.75" customHeight="1" x14ac:dyDescent="0.2">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c r="AA634" s="150"/>
      <c r="AB634" s="150"/>
      <c r="AC634" s="150"/>
      <c r="AD634" s="150"/>
      <c r="AE634" s="150"/>
      <c r="AF634" s="150"/>
      <c r="AG634" s="150"/>
      <c r="AH634" s="150"/>
      <c r="AI634" s="150"/>
      <c r="AJ634" s="150"/>
      <c r="AK634" s="150"/>
      <c r="AL634" s="150"/>
      <c r="AM634" s="150"/>
      <c r="AN634" s="150"/>
      <c r="AO634" s="150"/>
      <c r="AP634" s="150"/>
      <c r="AQ634" s="150"/>
      <c r="AR634" s="150"/>
      <c r="AS634" s="150"/>
      <c r="AT634" s="150"/>
      <c r="AU634" s="150"/>
      <c r="AV634" s="150"/>
      <c r="BA634" s="150"/>
      <c r="BB634" s="151"/>
      <c r="BC634" s="151"/>
      <c r="BD634" s="152"/>
    </row>
    <row r="635" spans="5:56" ht="15.75" customHeight="1" x14ac:dyDescent="0.2">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c r="AA635" s="150"/>
      <c r="AB635" s="150"/>
      <c r="AC635" s="150"/>
      <c r="AD635" s="150"/>
      <c r="AE635" s="150"/>
      <c r="AF635" s="150"/>
      <c r="AG635" s="150"/>
      <c r="AH635" s="150"/>
      <c r="AI635" s="150"/>
      <c r="AJ635" s="150"/>
      <c r="AK635" s="150"/>
      <c r="AL635" s="150"/>
      <c r="AM635" s="150"/>
      <c r="AN635" s="150"/>
      <c r="AO635" s="150"/>
      <c r="AP635" s="150"/>
      <c r="AQ635" s="150"/>
      <c r="AR635" s="150"/>
      <c r="AS635" s="150"/>
      <c r="AT635" s="150"/>
      <c r="AU635" s="150"/>
      <c r="AV635" s="150"/>
      <c r="BA635" s="150"/>
      <c r="BB635" s="151"/>
      <c r="BC635" s="151"/>
      <c r="BD635" s="152"/>
    </row>
    <row r="636" spans="5:56" ht="15.75" customHeight="1" x14ac:dyDescent="0.2">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c r="AA636" s="150"/>
      <c r="AB636" s="150"/>
      <c r="AC636" s="150"/>
      <c r="AD636" s="150"/>
      <c r="AE636" s="150"/>
      <c r="AF636" s="150"/>
      <c r="AG636" s="150"/>
      <c r="AH636" s="150"/>
      <c r="AI636" s="150"/>
      <c r="AJ636" s="150"/>
      <c r="AK636" s="150"/>
      <c r="AL636" s="150"/>
      <c r="AM636" s="150"/>
      <c r="AN636" s="150"/>
      <c r="AO636" s="150"/>
      <c r="AP636" s="150"/>
      <c r="AQ636" s="150"/>
      <c r="AR636" s="150"/>
      <c r="AS636" s="150"/>
      <c r="AT636" s="150"/>
      <c r="AU636" s="150"/>
      <c r="AV636" s="150"/>
      <c r="BA636" s="150"/>
      <c r="BB636" s="151"/>
      <c r="BC636" s="151"/>
      <c r="BD636" s="152"/>
    </row>
    <row r="637" spans="5:56" ht="15.75" customHeight="1" x14ac:dyDescent="0.2">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c r="AA637" s="150"/>
      <c r="AB637" s="150"/>
      <c r="AC637" s="150"/>
      <c r="AD637" s="150"/>
      <c r="AE637" s="150"/>
      <c r="AF637" s="150"/>
      <c r="AG637" s="150"/>
      <c r="AH637" s="150"/>
      <c r="AI637" s="150"/>
      <c r="AJ637" s="150"/>
      <c r="AK637" s="150"/>
      <c r="AL637" s="150"/>
      <c r="AM637" s="150"/>
      <c r="AN637" s="150"/>
      <c r="AO637" s="150"/>
      <c r="AP637" s="150"/>
      <c r="AQ637" s="150"/>
      <c r="AR637" s="150"/>
      <c r="AS637" s="150"/>
      <c r="AT637" s="150"/>
      <c r="AU637" s="150"/>
      <c r="AV637" s="150"/>
      <c r="BA637" s="150"/>
      <c r="BB637" s="151"/>
      <c r="BC637" s="151"/>
      <c r="BD637" s="152"/>
    </row>
    <row r="638" spans="5:56" ht="15.75" customHeight="1" x14ac:dyDescent="0.2">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c r="AA638" s="150"/>
      <c r="AB638" s="150"/>
      <c r="AC638" s="150"/>
      <c r="AD638" s="150"/>
      <c r="AE638" s="150"/>
      <c r="AF638" s="150"/>
      <c r="AG638" s="150"/>
      <c r="AH638" s="150"/>
      <c r="AI638" s="150"/>
      <c r="AJ638" s="150"/>
      <c r="AK638" s="150"/>
      <c r="AL638" s="150"/>
      <c r="AM638" s="150"/>
      <c r="AN638" s="150"/>
      <c r="AO638" s="150"/>
      <c r="AP638" s="150"/>
      <c r="AQ638" s="150"/>
      <c r="AR638" s="150"/>
      <c r="AS638" s="150"/>
      <c r="AT638" s="150"/>
      <c r="AU638" s="150"/>
      <c r="AV638" s="150"/>
      <c r="BA638" s="150"/>
      <c r="BB638" s="151"/>
      <c r="BC638" s="151"/>
      <c r="BD638" s="152"/>
    </row>
    <row r="639" spans="5:56" ht="15.75" customHeight="1" x14ac:dyDescent="0.2">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c r="AA639" s="150"/>
      <c r="AB639" s="150"/>
      <c r="AC639" s="150"/>
      <c r="AD639" s="150"/>
      <c r="AE639" s="150"/>
      <c r="AF639" s="150"/>
      <c r="AG639" s="150"/>
      <c r="AH639" s="150"/>
      <c r="AI639" s="150"/>
      <c r="AJ639" s="150"/>
      <c r="AK639" s="150"/>
      <c r="AL639" s="150"/>
      <c r="AM639" s="150"/>
      <c r="AN639" s="150"/>
      <c r="AO639" s="150"/>
      <c r="AP639" s="150"/>
      <c r="AQ639" s="150"/>
      <c r="AR639" s="150"/>
      <c r="AS639" s="150"/>
      <c r="AT639" s="150"/>
      <c r="AU639" s="150"/>
      <c r="AV639" s="150"/>
      <c r="BA639" s="150"/>
      <c r="BB639" s="151"/>
      <c r="BC639" s="151"/>
      <c r="BD639" s="152"/>
    </row>
    <row r="640" spans="5:56" ht="15.75" customHeight="1" x14ac:dyDescent="0.2">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c r="AA640" s="150"/>
      <c r="AB640" s="150"/>
      <c r="AC640" s="150"/>
      <c r="AD640" s="150"/>
      <c r="AE640" s="150"/>
      <c r="AF640" s="150"/>
      <c r="AG640" s="150"/>
      <c r="AH640" s="150"/>
      <c r="AI640" s="150"/>
      <c r="AJ640" s="150"/>
      <c r="AK640" s="150"/>
      <c r="AL640" s="150"/>
      <c r="AM640" s="150"/>
      <c r="AN640" s="150"/>
      <c r="AO640" s="150"/>
      <c r="AP640" s="150"/>
      <c r="AQ640" s="150"/>
      <c r="AR640" s="150"/>
      <c r="AS640" s="150"/>
      <c r="AT640" s="150"/>
      <c r="AU640" s="150"/>
      <c r="AV640" s="150"/>
      <c r="BA640" s="150"/>
      <c r="BB640" s="151"/>
      <c r="BC640" s="151"/>
      <c r="BD640" s="152"/>
    </row>
    <row r="641" spans="5:56" ht="15.75" customHeight="1" x14ac:dyDescent="0.2">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c r="AA641" s="150"/>
      <c r="AB641" s="150"/>
      <c r="AC641" s="150"/>
      <c r="AD641" s="150"/>
      <c r="AE641" s="150"/>
      <c r="AF641" s="150"/>
      <c r="AG641" s="150"/>
      <c r="AH641" s="150"/>
      <c r="AI641" s="150"/>
      <c r="AJ641" s="150"/>
      <c r="AK641" s="150"/>
      <c r="AL641" s="150"/>
      <c r="AM641" s="150"/>
      <c r="AN641" s="150"/>
      <c r="AO641" s="150"/>
      <c r="AP641" s="150"/>
      <c r="AQ641" s="150"/>
      <c r="AR641" s="150"/>
      <c r="AS641" s="150"/>
      <c r="AT641" s="150"/>
      <c r="AU641" s="150"/>
      <c r="AV641" s="150"/>
      <c r="BA641" s="150"/>
      <c r="BB641" s="151"/>
      <c r="BC641" s="151"/>
      <c r="BD641" s="152"/>
    </row>
    <row r="642" spans="5:56" ht="15.75" customHeight="1" x14ac:dyDescent="0.2">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c r="AA642" s="150"/>
      <c r="AB642" s="150"/>
      <c r="AC642" s="150"/>
      <c r="AD642" s="150"/>
      <c r="AE642" s="150"/>
      <c r="AF642" s="150"/>
      <c r="AG642" s="150"/>
      <c r="AH642" s="150"/>
      <c r="AI642" s="150"/>
      <c r="AJ642" s="150"/>
      <c r="AK642" s="150"/>
      <c r="AL642" s="150"/>
      <c r="AM642" s="150"/>
      <c r="AN642" s="150"/>
      <c r="AO642" s="150"/>
      <c r="AP642" s="150"/>
      <c r="AQ642" s="150"/>
      <c r="AR642" s="150"/>
      <c r="AS642" s="150"/>
      <c r="AT642" s="150"/>
      <c r="AU642" s="150"/>
      <c r="AV642" s="150"/>
      <c r="BA642" s="150"/>
      <c r="BB642" s="151"/>
      <c r="BC642" s="151"/>
      <c r="BD642" s="152"/>
    </row>
    <row r="643" spans="5:56" ht="15.75" customHeight="1" x14ac:dyDescent="0.2">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c r="AA643" s="150"/>
      <c r="AB643" s="150"/>
      <c r="AC643" s="150"/>
      <c r="AD643" s="150"/>
      <c r="AE643" s="150"/>
      <c r="AF643" s="150"/>
      <c r="AG643" s="150"/>
      <c r="AH643" s="150"/>
      <c r="AI643" s="150"/>
      <c r="AJ643" s="150"/>
      <c r="AK643" s="150"/>
      <c r="AL643" s="150"/>
      <c r="AM643" s="150"/>
      <c r="AN643" s="150"/>
      <c r="AO643" s="150"/>
      <c r="AP643" s="150"/>
      <c r="AQ643" s="150"/>
      <c r="AR643" s="150"/>
      <c r="AS643" s="150"/>
      <c r="AT643" s="150"/>
      <c r="AU643" s="150"/>
      <c r="AV643" s="150"/>
      <c r="BA643" s="150"/>
      <c r="BB643" s="151"/>
      <c r="BC643" s="151"/>
      <c r="BD643" s="152"/>
    </row>
    <row r="644" spans="5:56" ht="15.75" customHeight="1" x14ac:dyDescent="0.2">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c r="AA644" s="150"/>
      <c r="AB644" s="150"/>
      <c r="AC644" s="150"/>
      <c r="AD644" s="150"/>
      <c r="AE644" s="150"/>
      <c r="AF644" s="150"/>
      <c r="AG644" s="150"/>
      <c r="AH644" s="150"/>
      <c r="AI644" s="150"/>
      <c r="AJ644" s="150"/>
      <c r="AK644" s="150"/>
      <c r="AL644" s="150"/>
      <c r="AM644" s="150"/>
      <c r="AN644" s="150"/>
      <c r="AO644" s="150"/>
      <c r="AP644" s="150"/>
      <c r="AQ644" s="150"/>
      <c r="AR644" s="150"/>
      <c r="AS644" s="150"/>
      <c r="AT644" s="150"/>
      <c r="AU644" s="150"/>
      <c r="AV644" s="150"/>
      <c r="BA644" s="150"/>
      <c r="BB644" s="151"/>
      <c r="BC644" s="151"/>
      <c r="BD644" s="152"/>
    </row>
    <row r="645" spans="5:56" ht="15.75" customHeight="1" x14ac:dyDescent="0.2">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c r="AA645" s="150"/>
      <c r="AB645" s="150"/>
      <c r="AC645" s="150"/>
      <c r="AD645" s="150"/>
      <c r="AE645" s="150"/>
      <c r="AF645" s="150"/>
      <c r="AG645" s="150"/>
      <c r="AH645" s="150"/>
      <c r="AI645" s="150"/>
      <c r="AJ645" s="150"/>
      <c r="AK645" s="150"/>
      <c r="AL645" s="150"/>
      <c r="AM645" s="150"/>
      <c r="AN645" s="150"/>
      <c r="AO645" s="150"/>
      <c r="AP645" s="150"/>
      <c r="AQ645" s="150"/>
      <c r="AR645" s="150"/>
      <c r="AS645" s="150"/>
      <c r="AT645" s="150"/>
      <c r="AU645" s="150"/>
      <c r="AV645" s="150"/>
      <c r="BA645" s="150"/>
      <c r="BB645" s="151"/>
      <c r="BC645" s="151"/>
      <c r="BD645" s="152"/>
    </row>
    <row r="646" spans="5:56" ht="15.75" customHeight="1" x14ac:dyDescent="0.2">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c r="AA646" s="150"/>
      <c r="AB646" s="150"/>
      <c r="AC646" s="150"/>
      <c r="AD646" s="150"/>
      <c r="AE646" s="150"/>
      <c r="AF646" s="150"/>
      <c r="AG646" s="150"/>
      <c r="AH646" s="150"/>
      <c r="AI646" s="150"/>
      <c r="AJ646" s="150"/>
      <c r="AK646" s="150"/>
      <c r="AL646" s="150"/>
      <c r="AM646" s="150"/>
      <c r="AN646" s="150"/>
      <c r="AO646" s="150"/>
      <c r="AP646" s="150"/>
      <c r="AQ646" s="150"/>
      <c r="AR646" s="150"/>
      <c r="AS646" s="150"/>
      <c r="AT646" s="150"/>
      <c r="AU646" s="150"/>
      <c r="AV646" s="150"/>
      <c r="BA646" s="150"/>
      <c r="BB646" s="151"/>
      <c r="BC646" s="151"/>
      <c r="BD646" s="152"/>
    </row>
    <row r="647" spans="5:56" ht="15.75" customHeight="1" x14ac:dyDescent="0.2">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c r="AA647" s="150"/>
      <c r="AB647" s="150"/>
      <c r="AC647" s="150"/>
      <c r="AD647" s="150"/>
      <c r="AE647" s="150"/>
      <c r="AF647" s="150"/>
      <c r="AG647" s="150"/>
      <c r="AH647" s="150"/>
      <c r="AI647" s="150"/>
      <c r="AJ647" s="150"/>
      <c r="AK647" s="150"/>
      <c r="AL647" s="150"/>
      <c r="AM647" s="150"/>
      <c r="AN647" s="150"/>
      <c r="AO647" s="150"/>
      <c r="AP647" s="150"/>
      <c r="AQ647" s="150"/>
      <c r="AR647" s="150"/>
      <c r="AS647" s="150"/>
      <c r="AT647" s="150"/>
      <c r="AU647" s="150"/>
      <c r="AV647" s="150"/>
      <c r="BA647" s="150"/>
      <c r="BB647" s="151"/>
      <c r="BC647" s="151"/>
      <c r="BD647" s="152"/>
    </row>
    <row r="648" spans="5:56" ht="15.75" customHeight="1" x14ac:dyDescent="0.2">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c r="AA648" s="150"/>
      <c r="AB648" s="150"/>
      <c r="AC648" s="150"/>
      <c r="AD648" s="150"/>
      <c r="AE648" s="150"/>
      <c r="AF648" s="150"/>
      <c r="AG648" s="150"/>
      <c r="AH648" s="150"/>
      <c r="AI648" s="150"/>
      <c r="AJ648" s="150"/>
      <c r="AK648" s="150"/>
      <c r="AL648" s="150"/>
      <c r="AM648" s="150"/>
      <c r="AN648" s="150"/>
      <c r="AO648" s="150"/>
      <c r="AP648" s="150"/>
      <c r="AQ648" s="150"/>
      <c r="AR648" s="150"/>
      <c r="AS648" s="150"/>
      <c r="AT648" s="150"/>
      <c r="AU648" s="150"/>
      <c r="AV648" s="150"/>
      <c r="BA648" s="150"/>
      <c r="BB648" s="151"/>
      <c r="BC648" s="151"/>
      <c r="BD648" s="152"/>
    </row>
    <row r="649" spans="5:56" ht="15.75" customHeight="1" x14ac:dyDescent="0.2">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c r="AA649" s="150"/>
      <c r="AB649" s="150"/>
      <c r="AC649" s="150"/>
      <c r="AD649" s="150"/>
      <c r="AE649" s="150"/>
      <c r="AF649" s="150"/>
      <c r="AG649" s="150"/>
      <c r="AH649" s="150"/>
      <c r="AI649" s="150"/>
      <c r="AJ649" s="150"/>
      <c r="AK649" s="150"/>
      <c r="AL649" s="150"/>
      <c r="AM649" s="150"/>
      <c r="AN649" s="150"/>
      <c r="AO649" s="150"/>
      <c r="AP649" s="150"/>
      <c r="AQ649" s="150"/>
      <c r="AR649" s="150"/>
      <c r="AS649" s="150"/>
      <c r="AT649" s="150"/>
      <c r="AU649" s="150"/>
      <c r="AV649" s="150"/>
      <c r="BA649" s="150"/>
      <c r="BB649" s="151"/>
      <c r="BC649" s="151"/>
      <c r="BD649" s="152"/>
    </row>
    <row r="650" spans="5:56" ht="15.75" customHeight="1" x14ac:dyDescent="0.2">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c r="AA650" s="150"/>
      <c r="AB650" s="150"/>
      <c r="AC650" s="150"/>
      <c r="AD650" s="150"/>
      <c r="AE650" s="150"/>
      <c r="AF650" s="150"/>
      <c r="AG650" s="150"/>
      <c r="AH650" s="150"/>
      <c r="AI650" s="150"/>
      <c r="AJ650" s="150"/>
      <c r="AK650" s="150"/>
      <c r="AL650" s="150"/>
      <c r="AM650" s="150"/>
      <c r="AN650" s="150"/>
      <c r="AO650" s="150"/>
      <c r="AP650" s="150"/>
      <c r="AQ650" s="150"/>
      <c r="AR650" s="150"/>
      <c r="AS650" s="150"/>
      <c r="AT650" s="150"/>
      <c r="AU650" s="150"/>
      <c r="AV650" s="150"/>
      <c r="BA650" s="150"/>
      <c r="BB650" s="151"/>
      <c r="BC650" s="151"/>
      <c r="BD650" s="152"/>
    </row>
    <row r="651" spans="5:56" ht="15.75" customHeight="1" x14ac:dyDescent="0.2">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c r="AA651" s="150"/>
      <c r="AB651" s="150"/>
      <c r="AC651" s="150"/>
      <c r="AD651" s="150"/>
      <c r="AE651" s="150"/>
      <c r="AF651" s="150"/>
      <c r="AG651" s="150"/>
      <c r="AH651" s="150"/>
      <c r="AI651" s="150"/>
      <c r="AJ651" s="150"/>
      <c r="AK651" s="150"/>
      <c r="AL651" s="150"/>
      <c r="AM651" s="150"/>
      <c r="AN651" s="150"/>
      <c r="AO651" s="150"/>
      <c r="AP651" s="150"/>
      <c r="AQ651" s="150"/>
      <c r="AR651" s="150"/>
      <c r="AS651" s="150"/>
      <c r="AT651" s="150"/>
      <c r="AU651" s="150"/>
      <c r="AV651" s="150"/>
      <c r="BA651" s="150"/>
      <c r="BB651" s="151"/>
      <c r="BC651" s="151"/>
      <c r="BD651" s="152"/>
    </row>
    <row r="652" spans="5:56" ht="15.75" customHeight="1" x14ac:dyDescent="0.2">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c r="AA652" s="150"/>
      <c r="AB652" s="150"/>
      <c r="AC652" s="150"/>
      <c r="AD652" s="150"/>
      <c r="AE652" s="150"/>
      <c r="AF652" s="150"/>
      <c r="AG652" s="150"/>
      <c r="AH652" s="150"/>
      <c r="AI652" s="150"/>
      <c r="AJ652" s="150"/>
      <c r="AK652" s="150"/>
      <c r="AL652" s="150"/>
      <c r="AM652" s="150"/>
      <c r="AN652" s="150"/>
      <c r="AO652" s="150"/>
      <c r="AP652" s="150"/>
      <c r="AQ652" s="150"/>
      <c r="AR652" s="150"/>
      <c r="AS652" s="150"/>
      <c r="AT652" s="150"/>
      <c r="AU652" s="150"/>
      <c r="AV652" s="150"/>
      <c r="BA652" s="150"/>
      <c r="BB652" s="151"/>
      <c r="BC652" s="151"/>
      <c r="BD652" s="152"/>
    </row>
    <row r="653" spans="5:56" ht="15.75" customHeight="1" x14ac:dyDescent="0.2">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c r="AA653" s="150"/>
      <c r="AB653" s="150"/>
      <c r="AC653" s="150"/>
      <c r="AD653" s="150"/>
      <c r="AE653" s="150"/>
      <c r="AF653" s="150"/>
      <c r="AG653" s="150"/>
      <c r="AH653" s="150"/>
      <c r="AI653" s="150"/>
      <c r="AJ653" s="150"/>
      <c r="AK653" s="150"/>
      <c r="AL653" s="150"/>
      <c r="AM653" s="150"/>
      <c r="AN653" s="150"/>
      <c r="AO653" s="150"/>
      <c r="AP653" s="150"/>
      <c r="AQ653" s="150"/>
      <c r="AR653" s="150"/>
      <c r="AS653" s="150"/>
      <c r="AT653" s="150"/>
      <c r="AU653" s="150"/>
      <c r="AV653" s="150"/>
      <c r="BA653" s="150"/>
      <c r="BB653" s="151"/>
      <c r="BC653" s="151"/>
      <c r="BD653" s="152"/>
    </row>
    <row r="654" spans="5:56" ht="15.75" customHeight="1" x14ac:dyDescent="0.2">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c r="AA654" s="150"/>
      <c r="AB654" s="150"/>
      <c r="AC654" s="150"/>
      <c r="AD654" s="150"/>
      <c r="AE654" s="150"/>
      <c r="AF654" s="150"/>
      <c r="AG654" s="150"/>
      <c r="AH654" s="150"/>
      <c r="AI654" s="150"/>
      <c r="AJ654" s="150"/>
      <c r="AK654" s="150"/>
      <c r="AL654" s="150"/>
      <c r="AM654" s="150"/>
      <c r="AN654" s="150"/>
      <c r="AO654" s="150"/>
      <c r="AP654" s="150"/>
      <c r="AQ654" s="150"/>
      <c r="AR654" s="150"/>
      <c r="AS654" s="150"/>
      <c r="AT654" s="150"/>
      <c r="AU654" s="150"/>
      <c r="AV654" s="150"/>
      <c r="BA654" s="150"/>
      <c r="BB654" s="151"/>
      <c r="BC654" s="151"/>
      <c r="BD654" s="152"/>
    </row>
    <row r="655" spans="5:56" ht="15.75" customHeight="1" x14ac:dyDescent="0.2">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c r="AA655" s="150"/>
      <c r="AB655" s="150"/>
      <c r="AC655" s="150"/>
      <c r="AD655" s="150"/>
      <c r="AE655" s="150"/>
      <c r="AF655" s="150"/>
      <c r="AG655" s="150"/>
      <c r="AH655" s="150"/>
      <c r="AI655" s="150"/>
      <c r="AJ655" s="150"/>
      <c r="AK655" s="150"/>
      <c r="AL655" s="150"/>
      <c r="AM655" s="150"/>
      <c r="AN655" s="150"/>
      <c r="AO655" s="150"/>
      <c r="AP655" s="150"/>
      <c r="AQ655" s="150"/>
      <c r="AR655" s="150"/>
      <c r="AS655" s="150"/>
      <c r="AT655" s="150"/>
      <c r="AU655" s="150"/>
      <c r="AV655" s="150"/>
      <c r="BA655" s="150"/>
      <c r="BB655" s="151"/>
      <c r="BC655" s="151"/>
      <c r="BD655" s="152"/>
    </row>
    <row r="656" spans="5:56" ht="15.75" customHeight="1" x14ac:dyDescent="0.2">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c r="AA656" s="150"/>
      <c r="AB656" s="150"/>
      <c r="AC656" s="150"/>
      <c r="AD656" s="150"/>
      <c r="AE656" s="150"/>
      <c r="AF656" s="150"/>
      <c r="AG656" s="150"/>
      <c r="AH656" s="150"/>
      <c r="AI656" s="150"/>
      <c r="AJ656" s="150"/>
      <c r="AK656" s="150"/>
      <c r="AL656" s="150"/>
      <c r="AM656" s="150"/>
      <c r="AN656" s="150"/>
      <c r="AO656" s="150"/>
      <c r="AP656" s="150"/>
      <c r="AQ656" s="150"/>
      <c r="AR656" s="150"/>
      <c r="AS656" s="150"/>
      <c r="AT656" s="150"/>
      <c r="AU656" s="150"/>
      <c r="AV656" s="150"/>
      <c r="BA656" s="150"/>
      <c r="BB656" s="151"/>
      <c r="BC656" s="151"/>
      <c r="BD656" s="152"/>
    </row>
    <row r="657" spans="5:56" ht="15.75" customHeight="1" x14ac:dyDescent="0.2">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c r="AA657" s="150"/>
      <c r="AB657" s="150"/>
      <c r="AC657" s="150"/>
      <c r="AD657" s="150"/>
      <c r="AE657" s="150"/>
      <c r="AF657" s="150"/>
      <c r="AG657" s="150"/>
      <c r="AH657" s="150"/>
      <c r="AI657" s="150"/>
      <c r="AJ657" s="150"/>
      <c r="AK657" s="150"/>
      <c r="AL657" s="150"/>
      <c r="AM657" s="150"/>
      <c r="AN657" s="150"/>
      <c r="AO657" s="150"/>
      <c r="AP657" s="150"/>
      <c r="AQ657" s="150"/>
      <c r="AR657" s="150"/>
      <c r="AS657" s="150"/>
      <c r="AT657" s="150"/>
      <c r="AU657" s="150"/>
      <c r="AV657" s="150"/>
      <c r="BA657" s="150"/>
      <c r="BB657" s="151"/>
      <c r="BC657" s="151"/>
      <c r="BD657" s="152"/>
    </row>
    <row r="658" spans="5:56" ht="15.75" customHeight="1" x14ac:dyDescent="0.2">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c r="AA658" s="150"/>
      <c r="AB658" s="150"/>
      <c r="AC658" s="150"/>
      <c r="AD658" s="150"/>
      <c r="AE658" s="150"/>
      <c r="AF658" s="150"/>
      <c r="AG658" s="150"/>
      <c r="AH658" s="150"/>
      <c r="AI658" s="150"/>
      <c r="AJ658" s="150"/>
      <c r="AK658" s="150"/>
      <c r="AL658" s="150"/>
      <c r="AM658" s="150"/>
      <c r="AN658" s="150"/>
      <c r="AO658" s="150"/>
      <c r="AP658" s="150"/>
      <c r="AQ658" s="150"/>
      <c r="AR658" s="150"/>
      <c r="AS658" s="150"/>
      <c r="AT658" s="150"/>
      <c r="AU658" s="150"/>
      <c r="AV658" s="150"/>
      <c r="BA658" s="150"/>
      <c r="BB658" s="151"/>
      <c r="BC658" s="151"/>
      <c r="BD658" s="152"/>
    </row>
    <row r="659" spans="5:56" ht="15.75" customHeight="1" x14ac:dyDescent="0.2">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c r="AA659" s="150"/>
      <c r="AB659" s="150"/>
      <c r="AC659" s="150"/>
      <c r="AD659" s="150"/>
      <c r="AE659" s="150"/>
      <c r="AF659" s="150"/>
      <c r="AG659" s="150"/>
      <c r="AH659" s="150"/>
      <c r="AI659" s="150"/>
      <c r="AJ659" s="150"/>
      <c r="AK659" s="150"/>
      <c r="AL659" s="150"/>
      <c r="AM659" s="150"/>
      <c r="AN659" s="150"/>
      <c r="AO659" s="150"/>
      <c r="AP659" s="150"/>
      <c r="AQ659" s="150"/>
      <c r="AR659" s="150"/>
      <c r="AS659" s="150"/>
      <c r="AT659" s="150"/>
      <c r="AU659" s="150"/>
      <c r="AV659" s="150"/>
      <c r="BA659" s="150"/>
      <c r="BB659" s="151"/>
      <c r="BC659" s="151"/>
      <c r="BD659" s="152"/>
    </row>
    <row r="660" spans="5:56" ht="15.75" customHeight="1" x14ac:dyDescent="0.2">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c r="AA660" s="150"/>
      <c r="AB660" s="150"/>
      <c r="AC660" s="150"/>
      <c r="AD660" s="150"/>
      <c r="AE660" s="150"/>
      <c r="AF660" s="150"/>
      <c r="AG660" s="150"/>
      <c r="AH660" s="150"/>
      <c r="AI660" s="150"/>
      <c r="AJ660" s="150"/>
      <c r="AK660" s="150"/>
      <c r="AL660" s="150"/>
      <c r="AM660" s="150"/>
      <c r="AN660" s="150"/>
      <c r="AO660" s="150"/>
      <c r="AP660" s="150"/>
      <c r="AQ660" s="150"/>
      <c r="AR660" s="150"/>
      <c r="AS660" s="150"/>
      <c r="AT660" s="150"/>
      <c r="AU660" s="150"/>
      <c r="AV660" s="150"/>
      <c r="BA660" s="150"/>
      <c r="BB660" s="151"/>
      <c r="BC660" s="151"/>
      <c r="BD660" s="152"/>
    </row>
    <row r="661" spans="5:56" ht="15.75" customHeight="1" x14ac:dyDescent="0.2">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c r="AA661" s="150"/>
      <c r="AB661" s="150"/>
      <c r="AC661" s="150"/>
      <c r="AD661" s="150"/>
      <c r="AE661" s="150"/>
      <c r="AF661" s="150"/>
      <c r="AG661" s="150"/>
      <c r="AH661" s="150"/>
      <c r="AI661" s="150"/>
      <c r="AJ661" s="150"/>
      <c r="AK661" s="150"/>
      <c r="AL661" s="150"/>
      <c r="AM661" s="150"/>
      <c r="AN661" s="150"/>
      <c r="AO661" s="150"/>
      <c r="AP661" s="150"/>
      <c r="AQ661" s="150"/>
      <c r="AR661" s="150"/>
      <c r="AS661" s="150"/>
      <c r="AT661" s="150"/>
      <c r="AU661" s="150"/>
      <c r="AV661" s="150"/>
      <c r="BA661" s="150"/>
      <c r="BB661" s="151"/>
      <c r="BC661" s="151"/>
      <c r="BD661" s="152"/>
    </row>
    <row r="662" spans="5:56" ht="15.75" customHeight="1" x14ac:dyDescent="0.2">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c r="AA662" s="150"/>
      <c r="AB662" s="150"/>
      <c r="AC662" s="150"/>
      <c r="AD662" s="150"/>
      <c r="AE662" s="150"/>
      <c r="AF662" s="150"/>
      <c r="AG662" s="150"/>
      <c r="AH662" s="150"/>
      <c r="AI662" s="150"/>
      <c r="AJ662" s="150"/>
      <c r="AK662" s="150"/>
      <c r="AL662" s="150"/>
      <c r="AM662" s="150"/>
      <c r="AN662" s="150"/>
      <c r="AO662" s="150"/>
      <c r="AP662" s="150"/>
      <c r="AQ662" s="150"/>
      <c r="AR662" s="150"/>
      <c r="AS662" s="150"/>
      <c r="AT662" s="150"/>
      <c r="AU662" s="150"/>
      <c r="AV662" s="150"/>
      <c r="BA662" s="150"/>
      <c r="BB662" s="151"/>
      <c r="BC662" s="151"/>
      <c r="BD662" s="152"/>
    </row>
    <row r="663" spans="5:56" ht="15.75" customHeight="1" x14ac:dyDescent="0.2">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c r="AA663" s="150"/>
      <c r="AB663" s="150"/>
      <c r="AC663" s="150"/>
      <c r="AD663" s="150"/>
      <c r="AE663" s="150"/>
      <c r="AF663" s="150"/>
      <c r="AG663" s="150"/>
      <c r="AH663" s="150"/>
      <c r="AI663" s="150"/>
      <c r="AJ663" s="150"/>
      <c r="AK663" s="150"/>
      <c r="AL663" s="150"/>
      <c r="AM663" s="150"/>
      <c r="AN663" s="150"/>
      <c r="AO663" s="150"/>
      <c r="AP663" s="150"/>
      <c r="AQ663" s="150"/>
      <c r="AR663" s="150"/>
      <c r="AS663" s="150"/>
      <c r="AT663" s="150"/>
      <c r="AU663" s="150"/>
      <c r="AV663" s="150"/>
      <c r="BA663" s="150"/>
      <c r="BB663" s="151"/>
      <c r="BC663" s="151"/>
      <c r="BD663" s="152"/>
    </row>
    <row r="664" spans="5:56" ht="15.75" customHeight="1" x14ac:dyDescent="0.2">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c r="AA664" s="150"/>
      <c r="AB664" s="150"/>
      <c r="AC664" s="150"/>
      <c r="AD664" s="150"/>
      <c r="AE664" s="150"/>
      <c r="AF664" s="150"/>
      <c r="AG664" s="150"/>
      <c r="AH664" s="150"/>
      <c r="AI664" s="150"/>
      <c r="AJ664" s="150"/>
      <c r="AK664" s="150"/>
      <c r="AL664" s="150"/>
      <c r="AM664" s="150"/>
      <c r="AN664" s="150"/>
      <c r="AO664" s="150"/>
      <c r="AP664" s="150"/>
      <c r="AQ664" s="150"/>
      <c r="AR664" s="150"/>
      <c r="AS664" s="150"/>
      <c r="AT664" s="150"/>
      <c r="AU664" s="150"/>
      <c r="AV664" s="150"/>
      <c r="BA664" s="150"/>
      <c r="BB664" s="151"/>
      <c r="BC664" s="151"/>
      <c r="BD664" s="152"/>
    </row>
    <row r="665" spans="5:56" ht="15.75" customHeight="1" x14ac:dyDescent="0.2">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c r="AA665" s="150"/>
      <c r="AB665" s="150"/>
      <c r="AC665" s="150"/>
      <c r="AD665" s="150"/>
      <c r="AE665" s="150"/>
      <c r="AF665" s="150"/>
      <c r="AG665" s="150"/>
      <c r="AH665" s="150"/>
      <c r="AI665" s="150"/>
      <c r="AJ665" s="150"/>
      <c r="AK665" s="150"/>
      <c r="AL665" s="150"/>
      <c r="AM665" s="150"/>
      <c r="AN665" s="150"/>
      <c r="AO665" s="150"/>
      <c r="AP665" s="150"/>
      <c r="AQ665" s="150"/>
      <c r="AR665" s="150"/>
      <c r="AS665" s="150"/>
      <c r="AT665" s="150"/>
      <c r="AU665" s="150"/>
      <c r="AV665" s="150"/>
      <c r="BA665" s="150"/>
      <c r="BB665" s="151"/>
      <c r="BC665" s="151"/>
      <c r="BD665" s="152"/>
    </row>
    <row r="666" spans="5:56" ht="15.75" customHeight="1" x14ac:dyDescent="0.2">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c r="AA666" s="150"/>
      <c r="AB666" s="150"/>
      <c r="AC666" s="150"/>
      <c r="AD666" s="150"/>
      <c r="AE666" s="150"/>
      <c r="AF666" s="150"/>
      <c r="AG666" s="150"/>
      <c r="AH666" s="150"/>
      <c r="AI666" s="150"/>
      <c r="AJ666" s="150"/>
      <c r="AK666" s="150"/>
      <c r="AL666" s="150"/>
      <c r="AM666" s="150"/>
      <c r="AN666" s="150"/>
      <c r="AO666" s="150"/>
      <c r="AP666" s="150"/>
      <c r="AQ666" s="150"/>
      <c r="AR666" s="150"/>
      <c r="AS666" s="150"/>
      <c r="AT666" s="150"/>
      <c r="AU666" s="150"/>
      <c r="AV666" s="150"/>
      <c r="BA666" s="150"/>
      <c r="BB666" s="151"/>
      <c r="BC666" s="151"/>
      <c r="BD666" s="152"/>
    </row>
    <row r="667" spans="5:56" ht="15.75" customHeight="1" x14ac:dyDescent="0.2">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c r="AA667" s="150"/>
      <c r="AB667" s="150"/>
      <c r="AC667" s="150"/>
      <c r="AD667" s="150"/>
      <c r="AE667" s="150"/>
      <c r="AF667" s="150"/>
      <c r="AG667" s="150"/>
      <c r="AH667" s="150"/>
      <c r="AI667" s="150"/>
      <c r="AJ667" s="150"/>
      <c r="AK667" s="150"/>
      <c r="AL667" s="150"/>
      <c r="AM667" s="150"/>
      <c r="AN667" s="150"/>
      <c r="AO667" s="150"/>
      <c r="AP667" s="150"/>
      <c r="AQ667" s="150"/>
      <c r="AR667" s="150"/>
      <c r="AS667" s="150"/>
      <c r="AT667" s="150"/>
      <c r="AU667" s="150"/>
      <c r="AV667" s="150"/>
      <c r="BA667" s="150"/>
      <c r="BB667" s="151"/>
      <c r="BC667" s="151"/>
      <c r="BD667" s="152"/>
    </row>
    <row r="668" spans="5:56" ht="15.75" customHeight="1" x14ac:dyDescent="0.2">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c r="AA668" s="150"/>
      <c r="AB668" s="150"/>
      <c r="AC668" s="150"/>
      <c r="AD668" s="150"/>
      <c r="AE668" s="150"/>
      <c r="AF668" s="150"/>
      <c r="AG668" s="150"/>
      <c r="AH668" s="150"/>
      <c r="AI668" s="150"/>
      <c r="AJ668" s="150"/>
      <c r="AK668" s="150"/>
      <c r="AL668" s="150"/>
      <c r="AM668" s="150"/>
      <c r="AN668" s="150"/>
      <c r="AO668" s="150"/>
      <c r="AP668" s="150"/>
      <c r="AQ668" s="150"/>
      <c r="AR668" s="150"/>
      <c r="AS668" s="150"/>
      <c r="AT668" s="150"/>
      <c r="AU668" s="150"/>
      <c r="AV668" s="150"/>
      <c r="BA668" s="150"/>
      <c r="BB668" s="151"/>
      <c r="BC668" s="151"/>
      <c r="BD668" s="152"/>
    </row>
    <row r="669" spans="5:56" ht="15.75" customHeight="1" x14ac:dyDescent="0.2">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c r="AA669" s="150"/>
      <c r="AB669" s="150"/>
      <c r="AC669" s="150"/>
      <c r="AD669" s="150"/>
      <c r="AE669" s="150"/>
      <c r="AF669" s="150"/>
      <c r="AG669" s="150"/>
      <c r="AH669" s="150"/>
      <c r="AI669" s="150"/>
      <c r="AJ669" s="150"/>
      <c r="AK669" s="150"/>
      <c r="AL669" s="150"/>
      <c r="AM669" s="150"/>
      <c r="AN669" s="150"/>
      <c r="AO669" s="150"/>
      <c r="AP669" s="150"/>
      <c r="AQ669" s="150"/>
      <c r="AR669" s="150"/>
      <c r="AS669" s="150"/>
      <c r="AT669" s="150"/>
      <c r="AU669" s="150"/>
      <c r="AV669" s="150"/>
      <c r="BA669" s="150"/>
      <c r="BB669" s="151"/>
      <c r="BC669" s="151"/>
      <c r="BD669" s="152"/>
    </row>
    <row r="670" spans="5:56" ht="15.75" customHeight="1" x14ac:dyDescent="0.2">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c r="AA670" s="150"/>
      <c r="AB670" s="150"/>
      <c r="AC670" s="150"/>
      <c r="AD670" s="150"/>
      <c r="AE670" s="150"/>
      <c r="AF670" s="150"/>
      <c r="AG670" s="150"/>
      <c r="AH670" s="150"/>
      <c r="AI670" s="150"/>
      <c r="AJ670" s="150"/>
      <c r="AK670" s="150"/>
      <c r="AL670" s="150"/>
      <c r="AM670" s="150"/>
      <c r="AN670" s="150"/>
      <c r="AO670" s="150"/>
      <c r="AP670" s="150"/>
      <c r="AQ670" s="150"/>
      <c r="AR670" s="150"/>
      <c r="AS670" s="150"/>
      <c r="AT670" s="150"/>
      <c r="AU670" s="150"/>
      <c r="AV670" s="150"/>
      <c r="BA670" s="150"/>
      <c r="BB670" s="151"/>
      <c r="BC670" s="151"/>
      <c r="BD670" s="152"/>
    </row>
    <row r="671" spans="5:56" ht="15.75" customHeight="1" x14ac:dyDescent="0.2">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c r="AA671" s="150"/>
      <c r="AB671" s="150"/>
      <c r="AC671" s="150"/>
      <c r="AD671" s="150"/>
      <c r="AE671" s="150"/>
      <c r="AF671" s="150"/>
      <c r="AG671" s="150"/>
      <c r="AH671" s="150"/>
      <c r="AI671" s="150"/>
      <c r="AJ671" s="150"/>
      <c r="AK671" s="150"/>
      <c r="AL671" s="150"/>
      <c r="AM671" s="150"/>
      <c r="AN671" s="150"/>
      <c r="AO671" s="150"/>
      <c r="AP671" s="150"/>
      <c r="AQ671" s="150"/>
      <c r="AR671" s="150"/>
      <c r="AS671" s="150"/>
      <c r="AT671" s="150"/>
      <c r="AU671" s="150"/>
      <c r="AV671" s="150"/>
      <c r="BA671" s="150"/>
      <c r="BB671" s="151"/>
      <c r="BC671" s="151"/>
      <c r="BD671" s="152"/>
    </row>
    <row r="672" spans="5:56" ht="15.75" customHeight="1" x14ac:dyDescent="0.2">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c r="AA672" s="150"/>
      <c r="AB672" s="150"/>
      <c r="AC672" s="150"/>
      <c r="AD672" s="150"/>
      <c r="AE672" s="150"/>
      <c r="AF672" s="150"/>
      <c r="AG672" s="150"/>
      <c r="AH672" s="150"/>
      <c r="AI672" s="150"/>
      <c r="AJ672" s="150"/>
      <c r="AK672" s="150"/>
      <c r="AL672" s="150"/>
      <c r="AM672" s="150"/>
      <c r="AN672" s="150"/>
      <c r="AO672" s="150"/>
      <c r="AP672" s="150"/>
      <c r="AQ672" s="150"/>
      <c r="AR672" s="150"/>
      <c r="AS672" s="150"/>
      <c r="AT672" s="150"/>
      <c r="AU672" s="150"/>
      <c r="AV672" s="150"/>
      <c r="BA672" s="150"/>
      <c r="BB672" s="151"/>
      <c r="BC672" s="151"/>
      <c r="BD672" s="152"/>
    </row>
    <row r="673" spans="5:56" ht="15.75" customHeight="1" x14ac:dyDescent="0.2">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c r="AA673" s="150"/>
      <c r="AB673" s="150"/>
      <c r="AC673" s="150"/>
      <c r="AD673" s="150"/>
      <c r="AE673" s="150"/>
      <c r="AF673" s="150"/>
      <c r="AG673" s="150"/>
      <c r="AH673" s="150"/>
      <c r="AI673" s="150"/>
      <c r="AJ673" s="150"/>
      <c r="AK673" s="150"/>
      <c r="AL673" s="150"/>
      <c r="AM673" s="150"/>
      <c r="AN673" s="150"/>
      <c r="AO673" s="150"/>
      <c r="AP673" s="150"/>
      <c r="AQ673" s="150"/>
      <c r="AR673" s="150"/>
      <c r="AS673" s="150"/>
      <c r="AT673" s="150"/>
      <c r="AU673" s="150"/>
      <c r="AV673" s="150"/>
      <c r="BA673" s="150"/>
      <c r="BB673" s="151"/>
      <c r="BC673" s="151"/>
      <c r="BD673" s="152"/>
    </row>
    <row r="674" spans="5:56" ht="15.75" customHeight="1" x14ac:dyDescent="0.2">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c r="AA674" s="150"/>
      <c r="AB674" s="150"/>
      <c r="AC674" s="150"/>
      <c r="AD674" s="150"/>
      <c r="AE674" s="150"/>
      <c r="AF674" s="150"/>
      <c r="AG674" s="150"/>
      <c r="AH674" s="150"/>
      <c r="AI674" s="150"/>
      <c r="AJ674" s="150"/>
      <c r="AK674" s="150"/>
      <c r="AL674" s="150"/>
      <c r="AM674" s="150"/>
      <c r="AN674" s="150"/>
      <c r="AO674" s="150"/>
      <c r="AP674" s="150"/>
      <c r="AQ674" s="150"/>
      <c r="AR674" s="150"/>
      <c r="AS674" s="150"/>
      <c r="AT674" s="150"/>
      <c r="AU674" s="150"/>
      <c r="AV674" s="150"/>
      <c r="BA674" s="150"/>
      <c r="BB674" s="151"/>
      <c r="BC674" s="151"/>
      <c r="BD674" s="152"/>
    </row>
    <row r="675" spans="5:56" ht="15.75" customHeight="1" x14ac:dyDescent="0.2">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c r="AA675" s="150"/>
      <c r="AB675" s="150"/>
      <c r="AC675" s="150"/>
      <c r="AD675" s="150"/>
      <c r="AE675" s="150"/>
      <c r="AF675" s="150"/>
      <c r="AG675" s="150"/>
      <c r="AH675" s="150"/>
      <c r="AI675" s="150"/>
      <c r="AJ675" s="150"/>
      <c r="AK675" s="150"/>
      <c r="AL675" s="150"/>
      <c r="AM675" s="150"/>
      <c r="AN675" s="150"/>
      <c r="AO675" s="150"/>
      <c r="AP675" s="150"/>
      <c r="AQ675" s="150"/>
      <c r="AR675" s="150"/>
      <c r="AS675" s="150"/>
      <c r="AT675" s="150"/>
      <c r="AU675" s="150"/>
      <c r="AV675" s="150"/>
      <c r="BA675" s="150"/>
      <c r="BB675" s="151"/>
      <c r="BC675" s="151"/>
      <c r="BD675" s="152"/>
    </row>
    <row r="676" spans="5:56" ht="15.75" customHeight="1" x14ac:dyDescent="0.2">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c r="AA676" s="150"/>
      <c r="AB676" s="150"/>
      <c r="AC676" s="150"/>
      <c r="AD676" s="150"/>
      <c r="AE676" s="150"/>
      <c r="AF676" s="150"/>
      <c r="AG676" s="150"/>
      <c r="AH676" s="150"/>
      <c r="AI676" s="150"/>
      <c r="AJ676" s="150"/>
      <c r="AK676" s="150"/>
      <c r="AL676" s="150"/>
      <c r="AM676" s="150"/>
      <c r="AN676" s="150"/>
      <c r="AO676" s="150"/>
      <c r="AP676" s="150"/>
      <c r="AQ676" s="150"/>
      <c r="AR676" s="150"/>
      <c r="AS676" s="150"/>
      <c r="AT676" s="150"/>
      <c r="AU676" s="150"/>
      <c r="AV676" s="150"/>
      <c r="BA676" s="150"/>
      <c r="BB676" s="151"/>
      <c r="BC676" s="151"/>
      <c r="BD676" s="152"/>
    </row>
    <row r="677" spans="5:56" ht="15.75" customHeight="1" x14ac:dyDescent="0.2">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c r="AA677" s="150"/>
      <c r="AB677" s="150"/>
      <c r="AC677" s="150"/>
      <c r="AD677" s="150"/>
      <c r="AE677" s="150"/>
      <c r="AF677" s="150"/>
      <c r="AG677" s="150"/>
      <c r="AH677" s="150"/>
      <c r="AI677" s="150"/>
      <c r="AJ677" s="150"/>
      <c r="AK677" s="150"/>
      <c r="AL677" s="150"/>
      <c r="AM677" s="150"/>
      <c r="AN677" s="150"/>
      <c r="AO677" s="150"/>
      <c r="AP677" s="150"/>
      <c r="AQ677" s="150"/>
      <c r="AR677" s="150"/>
      <c r="AS677" s="150"/>
      <c r="AT677" s="150"/>
      <c r="AU677" s="150"/>
      <c r="AV677" s="150"/>
      <c r="BA677" s="150"/>
      <c r="BB677" s="151"/>
      <c r="BC677" s="151"/>
      <c r="BD677" s="152"/>
    </row>
    <row r="678" spans="5:56" ht="15.75" customHeight="1" x14ac:dyDescent="0.2">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c r="AA678" s="150"/>
      <c r="AB678" s="150"/>
      <c r="AC678" s="150"/>
      <c r="AD678" s="150"/>
      <c r="AE678" s="150"/>
      <c r="AF678" s="150"/>
      <c r="AG678" s="150"/>
      <c r="AH678" s="150"/>
      <c r="AI678" s="150"/>
      <c r="AJ678" s="150"/>
      <c r="AK678" s="150"/>
      <c r="AL678" s="150"/>
      <c r="AM678" s="150"/>
      <c r="AN678" s="150"/>
      <c r="AO678" s="150"/>
      <c r="AP678" s="150"/>
      <c r="AQ678" s="150"/>
      <c r="AR678" s="150"/>
      <c r="AS678" s="150"/>
      <c r="AT678" s="150"/>
      <c r="AU678" s="150"/>
      <c r="AV678" s="150"/>
      <c r="BA678" s="150"/>
      <c r="BB678" s="151"/>
      <c r="BC678" s="151"/>
      <c r="BD678" s="152"/>
    </row>
    <row r="679" spans="5:56" ht="15.75" customHeight="1" x14ac:dyDescent="0.2">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c r="AA679" s="150"/>
      <c r="AB679" s="150"/>
      <c r="AC679" s="150"/>
      <c r="AD679" s="150"/>
      <c r="AE679" s="150"/>
      <c r="AF679" s="150"/>
      <c r="AG679" s="150"/>
      <c r="AH679" s="150"/>
      <c r="AI679" s="150"/>
      <c r="AJ679" s="150"/>
      <c r="AK679" s="150"/>
      <c r="AL679" s="150"/>
      <c r="AM679" s="150"/>
      <c r="AN679" s="150"/>
      <c r="AO679" s="150"/>
      <c r="AP679" s="150"/>
      <c r="AQ679" s="150"/>
      <c r="AR679" s="150"/>
      <c r="AS679" s="150"/>
      <c r="AT679" s="150"/>
      <c r="AU679" s="150"/>
      <c r="AV679" s="150"/>
      <c r="BA679" s="150"/>
      <c r="BB679" s="151"/>
      <c r="BC679" s="151"/>
      <c r="BD679" s="152"/>
    </row>
    <row r="680" spans="5:56" ht="15.75" customHeight="1" x14ac:dyDescent="0.2">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c r="AA680" s="150"/>
      <c r="AB680" s="150"/>
      <c r="AC680" s="150"/>
      <c r="AD680" s="150"/>
      <c r="AE680" s="150"/>
      <c r="AF680" s="150"/>
      <c r="AG680" s="150"/>
      <c r="AH680" s="150"/>
      <c r="AI680" s="150"/>
      <c r="AJ680" s="150"/>
      <c r="AK680" s="150"/>
      <c r="AL680" s="150"/>
      <c r="AM680" s="150"/>
      <c r="AN680" s="150"/>
      <c r="AO680" s="150"/>
      <c r="AP680" s="150"/>
      <c r="AQ680" s="150"/>
      <c r="AR680" s="150"/>
      <c r="AS680" s="150"/>
      <c r="AT680" s="150"/>
      <c r="AU680" s="150"/>
      <c r="AV680" s="150"/>
      <c r="BA680" s="150"/>
      <c r="BB680" s="151"/>
      <c r="BC680" s="151"/>
      <c r="BD680" s="152"/>
    </row>
    <row r="681" spans="5:56" ht="15.75" customHeight="1" x14ac:dyDescent="0.2">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c r="AA681" s="150"/>
      <c r="AB681" s="150"/>
      <c r="AC681" s="150"/>
      <c r="AD681" s="150"/>
      <c r="AE681" s="150"/>
      <c r="AF681" s="150"/>
      <c r="AG681" s="150"/>
      <c r="AH681" s="150"/>
      <c r="AI681" s="150"/>
      <c r="AJ681" s="150"/>
      <c r="AK681" s="150"/>
      <c r="AL681" s="150"/>
      <c r="AM681" s="150"/>
      <c r="AN681" s="150"/>
      <c r="AO681" s="150"/>
      <c r="AP681" s="150"/>
      <c r="AQ681" s="150"/>
      <c r="AR681" s="150"/>
      <c r="AS681" s="150"/>
      <c r="AT681" s="150"/>
      <c r="AU681" s="150"/>
      <c r="AV681" s="150"/>
      <c r="BA681" s="150"/>
      <c r="BB681" s="151"/>
      <c r="BC681" s="151"/>
      <c r="BD681" s="152"/>
    </row>
    <row r="682" spans="5:56" ht="15.75" customHeight="1" x14ac:dyDescent="0.2">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c r="AA682" s="150"/>
      <c r="AB682" s="150"/>
      <c r="AC682" s="150"/>
      <c r="AD682" s="150"/>
      <c r="AE682" s="150"/>
      <c r="AF682" s="150"/>
      <c r="AG682" s="150"/>
      <c r="AH682" s="150"/>
      <c r="AI682" s="150"/>
      <c r="AJ682" s="150"/>
      <c r="AK682" s="150"/>
      <c r="AL682" s="150"/>
      <c r="AM682" s="150"/>
      <c r="AN682" s="150"/>
      <c r="AO682" s="150"/>
      <c r="AP682" s="150"/>
      <c r="AQ682" s="150"/>
      <c r="AR682" s="150"/>
      <c r="AS682" s="150"/>
      <c r="AT682" s="150"/>
      <c r="AU682" s="150"/>
      <c r="AV682" s="150"/>
      <c r="BA682" s="150"/>
      <c r="BB682" s="151"/>
      <c r="BC682" s="151"/>
      <c r="BD682" s="152"/>
    </row>
    <row r="683" spans="5:56" ht="15.75" customHeight="1" x14ac:dyDescent="0.2">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c r="AA683" s="150"/>
      <c r="AB683" s="150"/>
      <c r="AC683" s="150"/>
      <c r="AD683" s="150"/>
      <c r="AE683" s="150"/>
      <c r="AF683" s="150"/>
      <c r="AG683" s="150"/>
      <c r="AH683" s="150"/>
      <c r="AI683" s="150"/>
      <c r="AJ683" s="150"/>
      <c r="AK683" s="150"/>
      <c r="AL683" s="150"/>
      <c r="AM683" s="150"/>
      <c r="AN683" s="150"/>
      <c r="AO683" s="150"/>
      <c r="AP683" s="150"/>
      <c r="AQ683" s="150"/>
      <c r="AR683" s="150"/>
      <c r="AS683" s="150"/>
      <c r="AT683" s="150"/>
      <c r="AU683" s="150"/>
      <c r="AV683" s="150"/>
      <c r="BA683" s="150"/>
      <c r="BB683" s="151"/>
      <c r="BC683" s="151"/>
      <c r="BD683" s="152"/>
    </row>
    <row r="684" spans="5:56" ht="15.75" customHeight="1" x14ac:dyDescent="0.2">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c r="AA684" s="150"/>
      <c r="AB684" s="150"/>
      <c r="AC684" s="150"/>
      <c r="AD684" s="150"/>
      <c r="AE684" s="150"/>
      <c r="AF684" s="150"/>
      <c r="AG684" s="150"/>
      <c r="AH684" s="150"/>
      <c r="AI684" s="150"/>
      <c r="AJ684" s="150"/>
      <c r="AK684" s="150"/>
      <c r="AL684" s="150"/>
      <c r="AM684" s="150"/>
      <c r="AN684" s="150"/>
      <c r="AO684" s="150"/>
      <c r="AP684" s="150"/>
      <c r="AQ684" s="150"/>
      <c r="AR684" s="150"/>
      <c r="AS684" s="150"/>
      <c r="AT684" s="150"/>
      <c r="AU684" s="150"/>
      <c r="AV684" s="150"/>
      <c r="BA684" s="150"/>
      <c r="BB684" s="151"/>
      <c r="BC684" s="151"/>
      <c r="BD684" s="152"/>
    </row>
    <row r="685" spans="5:56" ht="15.75" customHeight="1" x14ac:dyDescent="0.2">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c r="AA685" s="150"/>
      <c r="AB685" s="150"/>
      <c r="AC685" s="150"/>
      <c r="AD685" s="150"/>
      <c r="AE685" s="150"/>
      <c r="AF685" s="150"/>
      <c r="AG685" s="150"/>
      <c r="AH685" s="150"/>
      <c r="AI685" s="150"/>
      <c r="AJ685" s="150"/>
      <c r="AK685" s="150"/>
      <c r="AL685" s="150"/>
      <c r="AM685" s="150"/>
      <c r="AN685" s="150"/>
      <c r="AO685" s="150"/>
      <c r="AP685" s="150"/>
      <c r="AQ685" s="150"/>
      <c r="AR685" s="150"/>
      <c r="AS685" s="150"/>
      <c r="AT685" s="150"/>
      <c r="AU685" s="150"/>
      <c r="AV685" s="150"/>
      <c r="BA685" s="150"/>
      <c r="BB685" s="151"/>
      <c r="BC685" s="151"/>
      <c r="BD685" s="152"/>
    </row>
    <row r="686" spans="5:56" ht="15.75" customHeight="1" x14ac:dyDescent="0.2">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c r="AA686" s="150"/>
      <c r="AB686" s="150"/>
      <c r="AC686" s="150"/>
      <c r="AD686" s="150"/>
      <c r="AE686" s="150"/>
      <c r="AF686" s="150"/>
      <c r="AG686" s="150"/>
      <c r="AH686" s="150"/>
      <c r="AI686" s="150"/>
      <c r="AJ686" s="150"/>
      <c r="AK686" s="150"/>
      <c r="AL686" s="150"/>
      <c r="AM686" s="150"/>
      <c r="AN686" s="150"/>
      <c r="AO686" s="150"/>
      <c r="AP686" s="150"/>
      <c r="AQ686" s="150"/>
      <c r="AR686" s="150"/>
      <c r="AS686" s="150"/>
      <c r="AT686" s="150"/>
      <c r="AU686" s="150"/>
      <c r="AV686" s="150"/>
      <c r="BA686" s="150"/>
      <c r="BB686" s="151"/>
      <c r="BC686" s="151"/>
      <c r="BD686" s="152"/>
    </row>
    <row r="687" spans="5:56" ht="15.75" customHeight="1" x14ac:dyDescent="0.2">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c r="AA687" s="150"/>
      <c r="AB687" s="150"/>
      <c r="AC687" s="150"/>
      <c r="AD687" s="150"/>
      <c r="AE687" s="150"/>
      <c r="AF687" s="150"/>
      <c r="AG687" s="150"/>
      <c r="AH687" s="150"/>
      <c r="AI687" s="150"/>
      <c r="AJ687" s="150"/>
      <c r="AK687" s="150"/>
      <c r="AL687" s="150"/>
      <c r="AM687" s="150"/>
      <c r="AN687" s="150"/>
      <c r="AO687" s="150"/>
      <c r="AP687" s="150"/>
      <c r="AQ687" s="150"/>
      <c r="AR687" s="150"/>
      <c r="AS687" s="150"/>
      <c r="AT687" s="150"/>
      <c r="AU687" s="150"/>
      <c r="AV687" s="150"/>
      <c r="BA687" s="150"/>
      <c r="BB687" s="151"/>
      <c r="BC687" s="151"/>
      <c r="BD687" s="152"/>
    </row>
    <row r="688" spans="5:56" ht="15.75" customHeight="1" x14ac:dyDescent="0.2">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c r="AA688" s="150"/>
      <c r="AB688" s="150"/>
      <c r="AC688" s="150"/>
      <c r="AD688" s="150"/>
      <c r="AE688" s="150"/>
      <c r="AF688" s="150"/>
      <c r="AG688" s="150"/>
      <c r="AH688" s="150"/>
      <c r="AI688" s="150"/>
      <c r="AJ688" s="150"/>
      <c r="AK688" s="150"/>
      <c r="AL688" s="150"/>
      <c r="AM688" s="150"/>
      <c r="AN688" s="150"/>
      <c r="AO688" s="150"/>
      <c r="AP688" s="150"/>
      <c r="AQ688" s="150"/>
      <c r="AR688" s="150"/>
      <c r="AS688" s="150"/>
      <c r="AT688" s="150"/>
      <c r="AU688" s="150"/>
      <c r="AV688" s="150"/>
      <c r="BA688" s="150"/>
      <c r="BB688" s="151"/>
      <c r="BC688" s="151"/>
      <c r="BD688" s="152"/>
    </row>
    <row r="689" spans="5:56" ht="15.75" customHeight="1" x14ac:dyDescent="0.2">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c r="AA689" s="150"/>
      <c r="AB689" s="150"/>
      <c r="AC689" s="150"/>
      <c r="AD689" s="150"/>
      <c r="AE689" s="150"/>
      <c r="AF689" s="150"/>
      <c r="AG689" s="150"/>
      <c r="AH689" s="150"/>
      <c r="AI689" s="150"/>
      <c r="AJ689" s="150"/>
      <c r="AK689" s="150"/>
      <c r="AL689" s="150"/>
      <c r="AM689" s="150"/>
      <c r="AN689" s="150"/>
      <c r="AO689" s="150"/>
      <c r="AP689" s="150"/>
      <c r="AQ689" s="150"/>
      <c r="AR689" s="150"/>
      <c r="AS689" s="150"/>
      <c r="AT689" s="150"/>
      <c r="AU689" s="150"/>
      <c r="AV689" s="150"/>
      <c r="BA689" s="150"/>
      <c r="BB689" s="151"/>
      <c r="BC689" s="151"/>
      <c r="BD689" s="152"/>
    </row>
    <row r="690" spans="5:56" ht="15.75" customHeight="1" x14ac:dyDescent="0.2">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c r="AA690" s="150"/>
      <c r="AB690" s="150"/>
      <c r="AC690" s="150"/>
      <c r="AD690" s="150"/>
      <c r="AE690" s="150"/>
      <c r="AF690" s="150"/>
      <c r="AG690" s="150"/>
      <c r="AH690" s="150"/>
      <c r="AI690" s="150"/>
      <c r="AJ690" s="150"/>
      <c r="AK690" s="150"/>
      <c r="AL690" s="150"/>
      <c r="AM690" s="150"/>
      <c r="AN690" s="150"/>
      <c r="AO690" s="150"/>
      <c r="AP690" s="150"/>
      <c r="AQ690" s="150"/>
      <c r="AR690" s="150"/>
      <c r="AS690" s="150"/>
      <c r="AT690" s="150"/>
      <c r="AU690" s="150"/>
      <c r="AV690" s="150"/>
      <c r="BA690" s="150"/>
      <c r="BB690" s="151"/>
      <c r="BC690" s="151"/>
      <c r="BD690" s="152"/>
    </row>
    <row r="691" spans="5:56" ht="15.75" customHeight="1" x14ac:dyDescent="0.2">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c r="AA691" s="150"/>
      <c r="AB691" s="150"/>
      <c r="AC691" s="150"/>
      <c r="AD691" s="150"/>
      <c r="AE691" s="150"/>
      <c r="AF691" s="150"/>
      <c r="AG691" s="150"/>
      <c r="AH691" s="150"/>
      <c r="AI691" s="150"/>
      <c r="AJ691" s="150"/>
      <c r="AK691" s="150"/>
      <c r="AL691" s="150"/>
      <c r="AM691" s="150"/>
      <c r="AN691" s="150"/>
      <c r="AO691" s="150"/>
      <c r="AP691" s="150"/>
      <c r="AQ691" s="150"/>
      <c r="AR691" s="150"/>
      <c r="AS691" s="150"/>
      <c r="AT691" s="150"/>
      <c r="AU691" s="150"/>
      <c r="AV691" s="150"/>
      <c r="BA691" s="150"/>
      <c r="BB691" s="151"/>
      <c r="BC691" s="151"/>
      <c r="BD691" s="152"/>
    </row>
    <row r="692" spans="5:56" ht="15.75" customHeight="1" x14ac:dyDescent="0.2">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c r="AA692" s="150"/>
      <c r="AB692" s="150"/>
      <c r="AC692" s="150"/>
      <c r="AD692" s="150"/>
      <c r="AE692" s="150"/>
      <c r="AF692" s="150"/>
      <c r="AG692" s="150"/>
      <c r="AH692" s="150"/>
      <c r="AI692" s="150"/>
      <c r="AJ692" s="150"/>
      <c r="AK692" s="150"/>
      <c r="AL692" s="150"/>
      <c r="AM692" s="150"/>
      <c r="AN692" s="150"/>
      <c r="AO692" s="150"/>
      <c r="AP692" s="150"/>
      <c r="AQ692" s="150"/>
      <c r="AR692" s="150"/>
      <c r="AS692" s="150"/>
      <c r="AT692" s="150"/>
      <c r="AU692" s="150"/>
      <c r="AV692" s="150"/>
      <c r="BA692" s="150"/>
      <c r="BB692" s="151"/>
      <c r="BC692" s="151"/>
      <c r="BD692" s="152"/>
    </row>
    <row r="693" spans="5:56" ht="15.75" customHeight="1" x14ac:dyDescent="0.2">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c r="AA693" s="150"/>
      <c r="AB693" s="150"/>
      <c r="AC693" s="150"/>
      <c r="AD693" s="150"/>
      <c r="AE693" s="150"/>
      <c r="AF693" s="150"/>
      <c r="AG693" s="150"/>
      <c r="AH693" s="150"/>
      <c r="AI693" s="150"/>
      <c r="AJ693" s="150"/>
      <c r="AK693" s="150"/>
      <c r="AL693" s="150"/>
      <c r="AM693" s="150"/>
      <c r="AN693" s="150"/>
      <c r="AO693" s="150"/>
      <c r="AP693" s="150"/>
      <c r="AQ693" s="150"/>
      <c r="AR693" s="150"/>
      <c r="AS693" s="150"/>
      <c r="AT693" s="150"/>
      <c r="AU693" s="150"/>
      <c r="AV693" s="150"/>
      <c r="BA693" s="150"/>
      <c r="BB693" s="151"/>
      <c r="BC693" s="151"/>
      <c r="BD693" s="152"/>
    </row>
    <row r="694" spans="5:56" ht="15.75" customHeight="1" x14ac:dyDescent="0.2">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c r="AA694" s="150"/>
      <c r="AB694" s="150"/>
      <c r="AC694" s="150"/>
      <c r="AD694" s="150"/>
      <c r="AE694" s="150"/>
      <c r="AF694" s="150"/>
      <c r="AG694" s="150"/>
      <c r="AH694" s="150"/>
      <c r="AI694" s="150"/>
      <c r="AJ694" s="150"/>
      <c r="AK694" s="150"/>
      <c r="AL694" s="150"/>
      <c r="AM694" s="150"/>
      <c r="AN694" s="150"/>
      <c r="AO694" s="150"/>
      <c r="AP694" s="150"/>
      <c r="AQ694" s="150"/>
      <c r="AR694" s="150"/>
      <c r="AS694" s="150"/>
      <c r="AT694" s="150"/>
      <c r="AU694" s="150"/>
      <c r="AV694" s="150"/>
      <c r="BA694" s="150"/>
      <c r="BB694" s="151"/>
      <c r="BC694" s="151"/>
      <c r="BD694" s="152"/>
    </row>
    <row r="695" spans="5:56" ht="15.75" customHeight="1" x14ac:dyDescent="0.2">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c r="AA695" s="150"/>
      <c r="AB695" s="150"/>
      <c r="AC695" s="150"/>
      <c r="AD695" s="150"/>
      <c r="AE695" s="150"/>
      <c r="AF695" s="150"/>
      <c r="AG695" s="150"/>
      <c r="AH695" s="150"/>
      <c r="AI695" s="150"/>
      <c r="AJ695" s="150"/>
      <c r="AK695" s="150"/>
      <c r="AL695" s="150"/>
      <c r="AM695" s="150"/>
      <c r="AN695" s="150"/>
      <c r="AO695" s="150"/>
      <c r="AP695" s="150"/>
      <c r="AQ695" s="150"/>
      <c r="AR695" s="150"/>
      <c r="AS695" s="150"/>
      <c r="AT695" s="150"/>
      <c r="AU695" s="150"/>
      <c r="AV695" s="150"/>
      <c r="BA695" s="150"/>
      <c r="BB695" s="151"/>
      <c r="BC695" s="151"/>
      <c r="BD695" s="152"/>
    </row>
    <row r="696" spans="5:56" ht="15.75" customHeight="1" x14ac:dyDescent="0.2">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c r="AA696" s="150"/>
      <c r="AB696" s="150"/>
      <c r="AC696" s="150"/>
      <c r="AD696" s="150"/>
      <c r="AE696" s="150"/>
      <c r="AF696" s="150"/>
      <c r="AG696" s="150"/>
      <c r="AH696" s="150"/>
      <c r="AI696" s="150"/>
      <c r="AJ696" s="150"/>
      <c r="AK696" s="150"/>
      <c r="AL696" s="150"/>
      <c r="AM696" s="150"/>
      <c r="AN696" s="150"/>
      <c r="AO696" s="150"/>
      <c r="AP696" s="150"/>
      <c r="AQ696" s="150"/>
      <c r="AR696" s="150"/>
      <c r="AS696" s="150"/>
      <c r="AT696" s="150"/>
      <c r="AU696" s="150"/>
      <c r="AV696" s="150"/>
      <c r="BA696" s="150"/>
      <c r="BB696" s="151"/>
      <c r="BC696" s="151"/>
      <c r="BD696" s="152"/>
    </row>
    <row r="697" spans="5:56" ht="15.75" customHeight="1" x14ac:dyDescent="0.2">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c r="AA697" s="150"/>
      <c r="AB697" s="150"/>
      <c r="AC697" s="150"/>
      <c r="AD697" s="150"/>
      <c r="AE697" s="150"/>
      <c r="AF697" s="150"/>
      <c r="AG697" s="150"/>
      <c r="AH697" s="150"/>
      <c r="AI697" s="150"/>
      <c r="AJ697" s="150"/>
      <c r="AK697" s="150"/>
      <c r="AL697" s="150"/>
      <c r="AM697" s="150"/>
      <c r="AN697" s="150"/>
      <c r="AO697" s="150"/>
      <c r="AP697" s="150"/>
      <c r="AQ697" s="150"/>
      <c r="AR697" s="150"/>
      <c r="AS697" s="150"/>
      <c r="AT697" s="150"/>
      <c r="AU697" s="150"/>
      <c r="AV697" s="150"/>
      <c r="BA697" s="150"/>
      <c r="BB697" s="151"/>
      <c r="BC697" s="151"/>
      <c r="BD697" s="152"/>
    </row>
    <row r="698" spans="5:56" ht="15.75" customHeight="1" x14ac:dyDescent="0.2">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c r="AA698" s="150"/>
      <c r="AB698" s="150"/>
      <c r="AC698" s="150"/>
      <c r="AD698" s="150"/>
      <c r="AE698" s="150"/>
      <c r="AF698" s="150"/>
      <c r="AG698" s="150"/>
      <c r="AH698" s="150"/>
      <c r="AI698" s="150"/>
      <c r="AJ698" s="150"/>
      <c r="AK698" s="150"/>
      <c r="AL698" s="150"/>
      <c r="AM698" s="150"/>
      <c r="AN698" s="150"/>
      <c r="AO698" s="150"/>
      <c r="AP698" s="150"/>
      <c r="AQ698" s="150"/>
      <c r="AR698" s="150"/>
      <c r="AS698" s="150"/>
      <c r="AT698" s="150"/>
      <c r="AU698" s="150"/>
      <c r="AV698" s="150"/>
      <c r="BA698" s="150"/>
      <c r="BB698" s="151"/>
      <c r="BC698" s="151"/>
      <c r="BD698" s="152"/>
    </row>
    <row r="699" spans="5:56" ht="15.75" customHeight="1" x14ac:dyDescent="0.2">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c r="AA699" s="150"/>
      <c r="AB699" s="150"/>
      <c r="AC699" s="150"/>
      <c r="AD699" s="150"/>
      <c r="AE699" s="150"/>
      <c r="AF699" s="150"/>
      <c r="AG699" s="150"/>
      <c r="AH699" s="150"/>
      <c r="AI699" s="150"/>
      <c r="AJ699" s="150"/>
      <c r="AK699" s="150"/>
      <c r="AL699" s="150"/>
      <c r="AM699" s="150"/>
      <c r="AN699" s="150"/>
      <c r="AO699" s="150"/>
      <c r="AP699" s="150"/>
      <c r="AQ699" s="150"/>
      <c r="AR699" s="150"/>
      <c r="AS699" s="150"/>
      <c r="AT699" s="150"/>
      <c r="AU699" s="150"/>
      <c r="AV699" s="150"/>
      <c r="BA699" s="150"/>
      <c r="BB699" s="151"/>
      <c r="BC699" s="151"/>
      <c r="BD699" s="152"/>
    </row>
    <row r="700" spans="5:56" ht="15.75" customHeight="1" x14ac:dyDescent="0.2">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c r="AA700" s="150"/>
      <c r="AB700" s="150"/>
      <c r="AC700" s="150"/>
      <c r="AD700" s="150"/>
      <c r="AE700" s="150"/>
      <c r="AF700" s="150"/>
      <c r="AG700" s="150"/>
      <c r="AH700" s="150"/>
      <c r="AI700" s="150"/>
      <c r="AJ700" s="150"/>
      <c r="AK700" s="150"/>
      <c r="AL700" s="150"/>
      <c r="AM700" s="150"/>
      <c r="AN700" s="150"/>
      <c r="AO700" s="150"/>
      <c r="AP700" s="150"/>
      <c r="AQ700" s="150"/>
      <c r="AR700" s="150"/>
      <c r="AS700" s="150"/>
      <c r="AT700" s="150"/>
      <c r="AU700" s="150"/>
      <c r="AV700" s="150"/>
      <c r="BA700" s="150"/>
      <c r="BB700" s="151"/>
      <c r="BC700" s="151"/>
      <c r="BD700" s="152"/>
    </row>
    <row r="701" spans="5:56" ht="15.75" customHeight="1" x14ac:dyDescent="0.2">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c r="AA701" s="150"/>
      <c r="AB701" s="150"/>
      <c r="AC701" s="150"/>
      <c r="AD701" s="150"/>
      <c r="AE701" s="150"/>
      <c r="AF701" s="150"/>
      <c r="AG701" s="150"/>
      <c r="AH701" s="150"/>
      <c r="AI701" s="150"/>
      <c r="AJ701" s="150"/>
      <c r="AK701" s="150"/>
      <c r="AL701" s="150"/>
      <c r="AM701" s="150"/>
      <c r="AN701" s="150"/>
      <c r="AO701" s="150"/>
      <c r="AP701" s="150"/>
      <c r="AQ701" s="150"/>
      <c r="AR701" s="150"/>
      <c r="AS701" s="150"/>
      <c r="AT701" s="150"/>
      <c r="AU701" s="150"/>
      <c r="AV701" s="150"/>
      <c r="BA701" s="150"/>
      <c r="BB701" s="151"/>
      <c r="BC701" s="151"/>
      <c r="BD701" s="152"/>
    </row>
    <row r="702" spans="5:56" ht="15.75" customHeight="1" x14ac:dyDescent="0.2">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c r="AA702" s="150"/>
      <c r="AB702" s="150"/>
      <c r="AC702" s="150"/>
      <c r="AD702" s="150"/>
      <c r="AE702" s="150"/>
      <c r="AF702" s="150"/>
      <c r="AG702" s="150"/>
      <c r="AH702" s="150"/>
      <c r="AI702" s="150"/>
      <c r="AJ702" s="150"/>
      <c r="AK702" s="150"/>
      <c r="AL702" s="150"/>
      <c r="AM702" s="150"/>
      <c r="AN702" s="150"/>
      <c r="AO702" s="150"/>
      <c r="AP702" s="150"/>
      <c r="AQ702" s="150"/>
      <c r="AR702" s="150"/>
      <c r="AS702" s="150"/>
      <c r="AT702" s="150"/>
      <c r="AU702" s="150"/>
      <c r="AV702" s="150"/>
      <c r="BA702" s="150"/>
      <c r="BB702" s="151"/>
      <c r="BC702" s="151"/>
      <c r="BD702" s="152"/>
    </row>
    <row r="703" spans="5:56" ht="15.75" customHeight="1" x14ac:dyDescent="0.2">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c r="AA703" s="150"/>
      <c r="AB703" s="150"/>
      <c r="AC703" s="150"/>
      <c r="AD703" s="150"/>
      <c r="AE703" s="150"/>
      <c r="AF703" s="150"/>
      <c r="AG703" s="150"/>
      <c r="AH703" s="150"/>
      <c r="AI703" s="150"/>
      <c r="AJ703" s="150"/>
      <c r="AK703" s="150"/>
      <c r="AL703" s="150"/>
      <c r="AM703" s="150"/>
      <c r="AN703" s="150"/>
      <c r="AO703" s="150"/>
      <c r="AP703" s="150"/>
      <c r="AQ703" s="150"/>
      <c r="AR703" s="150"/>
      <c r="AS703" s="150"/>
      <c r="AT703" s="150"/>
      <c r="AU703" s="150"/>
      <c r="AV703" s="150"/>
      <c r="BA703" s="150"/>
      <c r="BB703" s="151"/>
      <c r="BC703" s="151"/>
      <c r="BD703" s="152"/>
    </row>
    <row r="704" spans="5:56" ht="15.75" customHeight="1" x14ac:dyDescent="0.2">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c r="AA704" s="150"/>
      <c r="AB704" s="150"/>
      <c r="AC704" s="150"/>
      <c r="AD704" s="150"/>
      <c r="AE704" s="150"/>
      <c r="AF704" s="150"/>
      <c r="AG704" s="150"/>
      <c r="AH704" s="150"/>
      <c r="AI704" s="150"/>
      <c r="AJ704" s="150"/>
      <c r="AK704" s="150"/>
      <c r="AL704" s="150"/>
      <c r="AM704" s="150"/>
      <c r="AN704" s="150"/>
      <c r="AO704" s="150"/>
      <c r="AP704" s="150"/>
      <c r="AQ704" s="150"/>
      <c r="AR704" s="150"/>
      <c r="AS704" s="150"/>
      <c r="AT704" s="150"/>
      <c r="AU704" s="150"/>
      <c r="AV704" s="150"/>
      <c r="BA704" s="150"/>
      <c r="BB704" s="151"/>
      <c r="BC704" s="151"/>
      <c r="BD704" s="152"/>
    </row>
    <row r="705" spans="5:56" ht="15.75" customHeight="1" x14ac:dyDescent="0.2">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c r="AA705" s="150"/>
      <c r="AB705" s="150"/>
      <c r="AC705" s="150"/>
      <c r="AD705" s="150"/>
      <c r="AE705" s="150"/>
      <c r="AF705" s="150"/>
      <c r="AG705" s="150"/>
      <c r="AH705" s="150"/>
      <c r="AI705" s="150"/>
      <c r="AJ705" s="150"/>
      <c r="AK705" s="150"/>
      <c r="AL705" s="150"/>
      <c r="AM705" s="150"/>
      <c r="AN705" s="150"/>
      <c r="AO705" s="150"/>
      <c r="AP705" s="150"/>
      <c r="AQ705" s="150"/>
      <c r="AR705" s="150"/>
      <c r="AS705" s="150"/>
      <c r="AT705" s="150"/>
      <c r="AU705" s="150"/>
      <c r="AV705" s="150"/>
      <c r="BA705" s="150"/>
      <c r="BB705" s="151"/>
      <c r="BC705" s="151"/>
      <c r="BD705" s="152"/>
    </row>
    <row r="706" spans="5:56" ht="15.75" customHeight="1" x14ac:dyDescent="0.2">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c r="AA706" s="150"/>
      <c r="AB706" s="150"/>
      <c r="AC706" s="150"/>
      <c r="AD706" s="150"/>
      <c r="AE706" s="150"/>
      <c r="AF706" s="150"/>
      <c r="AG706" s="150"/>
      <c r="AH706" s="150"/>
      <c r="AI706" s="150"/>
      <c r="AJ706" s="150"/>
      <c r="AK706" s="150"/>
      <c r="AL706" s="150"/>
      <c r="AM706" s="150"/>
      <c r="AN706" s="150"/>
      <c r="AO706" s="150"/>
      <c r="AP706" s="150"/>
      <c r="AQ706" s="150"/>
      <c r="AR706" s="150"/>
      <c r="AS706" s="150"/>
      <c r="AT706" s="150"/>
      <c r="AU706" s="150"/>
      <c r="AV706" s="150"/>
      <c r="BA706" s="150"/>
      <c r="BB706" s="151"/>
      <c r="BC706" s="151"/>
      <c r="BD706" s="152"/>
    </row>
    <row r="707" spans="5:56" ht="15.75" customHeight="1" x14ac:dyDescent="0.2">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c r="AA707" s="150"/>
      <c r="AB707" s="150"/>
      <c r="AC707" s="150"/>
      <c r="AD707" s="150"/>
      <c r="AE707" s="150"/>
      <c r="AF707" s="150"/>
      <c r="AG707" s="150"/>
      <c r="AH707" s="150"/>
      <c r="AI707" s="150"/>
      <c r="AJ707" s="150"/>
      <c r="AK707" s="150"/>
      <c r="AL707" s="150"/>
      <c r="AM707" s="150"/>
      <c r="AN707" s="150"/>
      <c r="AO707" s="150"/>
      <c r="AP707" s="150"/>
      <c r="AQ707" s="150"/>
      <c r="AR707" s="150"/>
      <c r="AS707" s="150"/>
      <c r="AT707" s="150"/>
      <c r="AU707" s="150"/>
      <c r="AV707" s="150"/>
      <c r="BA707" s="150"/>
      <c r="BB707" s="151"/>
      <c r="BC707" s="151"/>
      <c r="BD707" s="152"/>
    </row>
    <row r="708" spans="5:56" ht="15.75" customHeight="1" x14ac:dyDescent="0.2">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c r="AA708" s="150"/>
      <c r="AB708" s="150"/>
      <c r="AC708" s="150"/>
      <c r="AD708" s="150"/>
      <c r="AE708" s="150"/>
      <c r="AF708" s="150"/>
      <c r="AG708" s="150"/>
      <c r="AH708" s="150"/>
      <c r="AI708" s="150"/>
      <c r="AJ708" s="150"/>
      <c r="AK708" s="150"/>
      <c r="AL708" s="150"/>
      <c r="AM708" s="150"/>
      <c r="AN708" s="150"/>
      <c r="AO708" s="150"/>
      <c r="AP708" s="150"/>
      <c r="AQ708" s="150"/>
      <c r="AR708" s="150"/>
      <c r="AS708" s="150"/>
      <c r="AT708" s="150"/>
      <c r="AU708" s="150"/>
      <c r="AV708" s="150"/>
      <c r="BA708" s="150"/>
      <c r="BB708" s="151"/>
      <c r="BC708" s="151"/>
      <c r="BD708" s="152"/>
    </row>
    <row r="709" spans="5:56" ht="15.75" customHeight="1" x14ac:dyDescent="0.2">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c r="AA709" s="150"/>
      <c r="AB709" s="150"/>
      <c r="AC709" s="150"/>
      <c r="AD709" s="150"/>
      <c r="AE709" s="150"/>
      <c r="AF709" s="150"/>
      <c r="AG709" s="150"/>
      <c r="AH709" s="150"/>
      <c r="AI709" s="150"/>
      <c r="AJ709" s="150"/>
      <c r="AK709" s="150"/>
      <c r="AL709" s="150"/>
      <c r="AM709" s="150"/>
      <c r="AN709" s="150"/>
      <c r="AO709" s="150"/>
      <c r="AP709" s="150"/>
      <c r="AQ709" s="150"/>
      <c r="AR709" s="150"/>
      <c r="AS709" s="150"/>
      <c r="AT709" s="150"/>
      <c r="AU709" s="150"/>
      <c r="AV709" s="150"/>
      <c r="BA709" s="150"/>
      <c r="BB709" s="151"/>
      <c r="BC709" s="151"/>
      <c r="BD709" s="152"/>
    </row>
    <row r="710" spans="5:56" ht="15.75" customHeight="1" x14ac:dyDescent="0.2">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c r="AA710" s="150"/>
      <c r="AB710" s="150"/>
      <c r="AC710" s="150"/>
      <c r="AD710" s="150"/>
      <c r="AE710" s="150"/>
      <c r="AF710" s="150"/>
      <c r="AG710" s="150"/>
      <c r="AH710" s="150"/>
      <c r="AI710" s="150"/>
      <c r="AJ710" s="150"/>
      <c r="AK710" s="150"/>
      <c r="AL710" s="150"/>
      <c r="AM710" s="150"/>
      <c r="AN710" s="150"/>
      <c r="AO710" s="150"/>
      <c r="AP710" s="150"/>
      <c r="AQ710" s="150"/>
      <c r="AR710" s="150"/>
      <c r="AS710" s="150"/>
      <c r="AT710" s="150"/>
      <c r="AU710" s="150"/>
      <c r="AV710" s="150"/>
      <c r="BA710" s="150"/>
      <c r="BB710" s="151"/>
      <c r="BC710" s="151"/>
      <c r="BD710" s="152"/>
    </row>
    <row r="711" spans="5:56" ht="15.75" customHeight="1" x14ac:dyDescent="0.2">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c r="AA711" s="150"/>
      <c r="AB711" s="150"/>
      <c r="AC711" s="150"/>
      <c r="AD711" s="150"/>
      <c r="AE711" s="150"/>
      <c r="AF711" s="150"/>
      <c r="AG711" s="150"/>
      <c r="AH711" s="150"/>
      <c r="AI711" s="150"/>
      <c r="AJ711" s="150"/>
      <c r="AK711" s="150"/>
      <c r="AL711" s="150"/>
      <c r="AM711" s="150"/>
      <c r="AN711" s="150"/>
      <c r="AO711" s="150"/>
      <c r="AP711" s="150"/>
      <c r="AQ711" s="150"/>
      <c r="AR711" s="150"/>
      <c r="AS711" s="150"/>
      <c r="AT711" s="150"/>
      <c r="AU711" s="150"/>
      <c r="AV711" s="150"/>
      <c r="BA711" s="150"/>
      <c r="BB711" s="151"/>
      <c r="BC711" s="151"/>
      <c r="BD711" s="152"/>
    </row>
    <row r="712" spans="5:56" ht="15.75" customHeight="1" x14ac:dyDescent="0.2">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c r="AA712" s="150"/>
      <c r="AB712" s="150"/>
      <c r="AC712" s="150"/>
      <c r="AD712" s="150"/>
      <c r="AE712" s="150"/>
      <c r="AF712" s="150"/>
      <c r="AG712" s="150"/>
      <c r="AH712" s="150"/>
      <c r="AI712" s="150"/>
      <c r="AJ712" s="150"/>
      <c r="AK712" s="150"/>
      <c r="AL712" s="150"/>
      <c r="AM712" s="150"/>
      <c r="AN712" s="150"/>
      <c r="AO712" s="150"/>
      <c r="AP712" s="150"/>
      <c r="AQ712" s="150"/>
      <c r="AR712" s="150"/>
      <c r="AS712" s="150"/>
      <c r="AT712" s="150"/>
      <c r="AU712" s="150"/>
      <c r="AV712" s="150"/>
      <c r="BA712" s="150"/>
      <c r="BB712" s="151"/>
      <c r="BC712" s="151"/>
      <c r="BD712" s="152"/>
    </row>
    <row r="713" spans="5:56" ht="15.75" customHeight="1" x14ac:dyDescent="0.2">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c r="AA713" s="150"/>
      <c r="AB713" s="150"/>
      <c r="AC713" s="150"/>
      <c r="AD713" s="150"/>
      <c r="AE713" s="150"/>
      <c r="AF713" s="150"/>
      <c r="AG713" s="150"/>
      <c r="AH713" s="150"/>
      <c r="AI713" s="150"/>
      <c r="AJ713" s="150"/>
      <c r="AK713" s="150"/>
      <c r="AL713" s="150"/>
      <c r="AM713" s="150"/>
      <c r="AN713" s="150"/>
      <c r="AO713" s="150"/>
      <c r="AP713" s="150"/>
      <c r="AQ713" s="150"/>
      <c r="AR713" s="150"/>
      <c r="AS713" s="150"/>
      <c r="AT713" s="150"/>
      <c r="AU713" s="150"/>
      <c r="AV713" s="150"/>
      <c r="BA713" s="150"/>
      <c r="BB713" s="151"/>
      <c r="BC713" s="151"/>
      <c r="BD713" s="152"/>
    </row>
    <row r="714" spans="5:56" ht="15.75" customHeight="1" x14ac:dyDescent="0.2">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c r="AA714" s="150"/>
      <c r="AB714" s="150"/>
      <c r="AC714" s="150"/>
      <c r="AD714" s="150"/>
      <c r="AE714" s="150"/>
      <c r="AF714" s="150"/>
      <c r="AG714" s="150"/>
      <c r="AH714" s="150"/>
      <c r="AI714" s="150"/>
      <c r="AJ714" s="150"/>
      <c r="AK714" s="150"/>
      <c r="AL714" s="150"/>
      <c r="AM714" s="150"/>
      <c r="AN714" s="150"/>
      <c r="AO714" s="150"/>
      <c r="AP714" s="150"/>
      <c r="AQ714" s="150"/>
      <c r="AR714" s="150"/>
      <c r="AS714" s="150"/>
      <c r="AT714" s="150"/>
      <c r="AU714" s="150"/>
      <c r="AV714" s="150"/>
      <c r="BA714" s="150"/>
      <c r="BB714" s="151"/>
      <c r="BC714" s="151"/>
      <c r="BD714" s="152"/>
    </row>
    <row r="715" spans="5:56" ht="15.75" customHeight="1" x14ac:dyDescent="0.2">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c r="AA715" s="150"/>
      <c r="AB715" s="150"/>
      <c r="AC715" s="150"/>
      <c r="AD715" s="150"/>
      <c r="AE715" s="150"/>
      <c r="AF715" s="150"/>
      <c r="AG715" s="150"/>
      <c r="AH715" s="150"/>
      <c r="AI715" s="150"/>
      <c r="AJ715" s="150"/>
      <c r="AK715" s="150"/>
      <c r="AL715" s="150"/>
      <c r="AM715" s="150"/>
      <c r="AN715" s="150"/>
      <c r="AO715" s="150"/>
      <c r="AP715" s="150"/>
      <c r="AQ715" s="150"/>
      <c r="AR715" s="150"/>
      <c r="AS715" s="150"/>
      <c r="AT715" s="150"/>
      <c r="AU715" s="150"/>
      <c r="AV715" s="150"/>
      <c r="BA715" s="150"/>
      <c r="BB715" s="151"/>
      <c r="BC715" s="151"/>
      <c r="BD715" s="152"/>
    </row>
    <row r="716" spans="5:56" ht="15.75" customHeight="1" x14ac:dyDescent="0.2">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c r="AA716" s="150"/>
      <c r="AB716" s="150"/>
      <c r="AC716" s="150"/>
      <c r="AD716" s="150"/>
      <c r="AE716" s="150"/>
      <c r="AF716" s="150"/>
      <c r="AG716" s="150"/>
      <c r="AH716" s="150"/>
      <c r="AI716" s="150"/>
      <c r="AJ716" s="150"/>
      <c r="AK716" s="150"/>
      <c r="AL716" s="150"/>
      <c r="AM716" s="150"/>
      <c r="AN716" s="150"/>
      <c r="AO716" s="150"/>
      <c r="AP716" s="150"/>
      <c r="AQ716" s="150"/>
      <c r="AR716" s="150"/>
      <c r="AS716" s="150"/>
      <c r="AT716" s="150"/>
      <c r="AU716" s="150"/>
      <c r="AV716" s="150"/>
      <c r="BA716" s="150"/>
      <c r="BB716" s="151"/>
      <c r="BC716" s="151"/>
      <c r="BD716" s="152"/>
    </row>
    <row r="717" spans="5:56" ht="15.75" customHeight="1" x14ac:dyDescent="0.2">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c r="AA717" s="150"/>
      <c r="AB717" s="150"/>
      <c r="AC717" s="150"/>
      <c r="AD717" s="150"/>
      <c r="AE717" s="150"/>
      <c r="AF717" s="150"/>
      <c r="AG717" s="150"/>
      <c r="AH717" s="150"/>
      <c r="AI717" s="150"/>
      <c r="AJ717" s="150"/>
      <c r="AK717" s="150"/>
      <c r="AL717" s="150"/>
      <c r="AM717" s="150"/>
      <c r="AN717" s="150"/>
      <c r="AO717" s="150"/>
      <c r="AP717" s="150"/>
      <c r="AQ717" s="150"/>
      <c r="AR717" s="150"/>
      <c r="AS717" s="150"/>
      <c r="AT717" s="150"/>
      <c r="AU717" s="150"/>
      <c r="AV717" s="150"/>
      <c r="BA717" s="150"/>
      <c r="BB717" s="151"/>
      <c r="BC717" s="151"/>
      <c r="BD717" s="152"/>
    </row>
    <row r="718" spans="5:56" ht="15.75" customHeight="1" x14ac:dyDescent="0.2">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c r="AA718" s="150"/>
      <c r="AB718" s="150"/>
      <c r="AC718" s="150"/>
      <c r="AD718" s="150"/>
      <c r="AE718" s="150"/>
      <c r="AF718" s="150"/>
      <c r="AG718" s="150"/>
      <c r="AH718" s="150"/>
      <c r="AI718" s="150"/>
      <c r="AJ718" s="150"/>
      <c r="AK718" s="150"/>
      <c r="AL718" s="150"/>
      <c r="AM718" s="150"/>
      <c r="AN718" s="150"/>
      <c r="AO718" s="150"/>
      <c r="AP718" s="150"/>
      <c r="AQ718" s="150"/>
      <c r="AR718" s="150"/>
      <c r="AS718" s="150"/>
      <c r="AT718" s="150"/>
      <c r="AU718" s="150"/>
      <c r="AV718" s="150"/>
      <c r="BA718" s="150"/>
      <c r="BB718" s="151"/>
      <c r="BC718" s="151"/>
      <c r="BD718" s="152"/>
    </row>
    <row r="719" spans="5:56" ht="15.75" customHeight="1" x14ac:dyDescent="0.2">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c r="AA719" s="150"/>
      <c r="AB719" s="150"/>
      <c r="AC719" s="150"/>
      <c r="AD719" s="150"/>
      <c r="AE719" s="150"/>
      <c r="AF719" s="150"/>
      <c r="AG719" s="150"/>
      <c r="AH719" s="150"/>
      <c r="AI719" s="150"/>
      <c r="AJ719" s="150"/>
      <c r="AK719" s="150"/>
      <c r="AL719" s="150"/>
      <c r="AM719" s="150"/>
      <c r="AN719" s="150"/>
      <c r="AO719" s="150"/>
      <c r="AP719" s="150"/>
      <c r="AQ719" s="150"/>
      <c r="AR719" s="150"/>
      <c r="AS719" s="150"/>
      <c r="AT719" s="150"/>
      <c r="AU719" s="150"/>
      <c r="AV719" s="150"/>
      <c r="BA719" s="150"/>
      <c r="BB719" s="151"/>
      <c r="BC719" s="151"/>
      <c r="BD719" s="152"/>
    </row>
    <row r="720" spans="5:56" ht="15.75" customHeight="1" x14ac:dyDescent="0.2">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c r="AA720" s="150"/>
      <c r="AB720" s="150"/>
      <c r="AC720" s="150"/>
      <c r="AD720" s="150"/>
      <c r="AE720" s="150"/>
      <c r="AF720" s="150"/>
      <c r="AG720" s="150"/>
      <c r="AH720" s="150"/>
      <c r="AI720" s="150"/>
      <c r="AJ720" s="150"/>
      <c r="AK720" s="150"/>
      <c r="AL720" s="150"/>
      <c r="AM720" s="150"/>
      <c r="AN720" s="150"/>
      <c r="AO720" s="150"/>
      <c r="AP720" s="150"/>
      <c r="AQ720" s="150"/>
      <c r="AR720" s="150"/>
      <c r="AS720" s="150"/>
      <c r="AT720" s="150"/>
      <c r="AU720" s="150"/>
      <c r="AV720" s="150"/>
      <c r="BA720" s="150"/>
      <c r="BB720" s="151"/>
      <c r="BC720" s="151"/>
      <c r="BD720" s="152"/>
    </row>
    <row r="721" spans="5:56" ht="15.75" customHeight="1" x14ac:dyDescent="0.2">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c r="AA721" s="150"/>
      <c r="AB721" s="150"/>
      <c r="AC721" s="150"/>
      <c r="AD721" s="150"/>
      <c r="AE721" s="150"/>
      <c r="AF721" s="150"/>
      <c r="AG721" s="150"/>
      <c r="AH721" s="150"/>
      <c r="AI721" s="150"/>
      <c r="AJ721" s="150"/>
      <c r="AK721" s="150"/>
      <c r="AL721" s="150"/>
      <c r="AM721" s="150"/>
      <c r="AN721" s="150"/>
      <c r="AO721" s="150"/>
      <c r="AP721" s="150"/>
      <c r="AQ721" s="150"/>
      <c r="AR721" s="150"/>
      <c r="AS721" s="150"/>
      <c r="AT721" s="150"/>
      <c r="AU721" s="150"/>
      <c r="AV721" s="150"/>
      <c r="BA721" s="150"/>
      <c r="BB721" s="151"/>
      <c r="BC721" s="151"/>
      <c r="BD721" s="152"/>
    </row>
    <row r="722" spans="5:56" ht="15.75" customHeight="1" x14ac:dyDescent="0.2">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c r="AA722" s="150"/>
      <c r="AB722" s="150"/>
      <c r="AC722" s="150"/>
      <c r="AD722" s="150"/>
      <c r="AE722" s="150"/>
      <c r="AF722" s="150"/>
      <c r="AG722" s="150"/>
      <c r="AH722" s="150"/>
      <c r="AI722" s="150"/>
      <c r="AJ722" s="150"/>
      <c r="AK722" s="150"/>
      <c r="AL722" s="150"/>
      <c r="AM722" s="150"/>
      <c r="AN722" s="150"/>
      <c r="AO722" s="150"/>
      <c r="AP722" s="150"/>
      <c r="AQ722" s="150"/>
      <c r="AR722" s="150"/>
      <c r="AS722" s="150"/>
      <c r="AT722" s="150"/>
      <c r="AU722" s="150"/>
      <c r="AV722" s="150"/>
      <c r="BA722" s="150"/>
      <c r="BB722" s="151"/>
      <c r="BC722" s="151"/>
      <c r="BD722" s="152"/>
    </row>
    <row r="723" spans="5:56" ht="15.75" customHeight="1" x14ac:dyDescent="0.2">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c r="AA723" s="150"/>
      <c r="AB723" s="150"/>
      <c r="AC723" s="150"/>
      <c r="AD723" s="150"/>
      <c r="AE723" s="150"/>
      <c r="AF723" s="150"/>
      <c r="AG723" s="150"/>
      <c r="AH723" s="150"/>
      <c r="AI723" s="150"/>
      <c r="AJ723" s="150"/>
      <c r="AK723" s="150"/>
      <c r="AL723" s="150"/>
      <c r="AM723" s="150"/>
      <c r="AN723" s="150"/>
      <c r="AO723" s="150"/>
      <c r="AP723" s="150"/>
      <c r="AQ723" s="150"/>
      <c r="AR723" s="150"/>
      <c r="AS723" s="150"/>
      <c r="AT723" s="150"/>
      <c r="AU723" s="150"/>
      <c r="AV723" s="150"/>
      <c r="BA723" s="150"/>
      <c r="BB723" s="151"/>
      <c r="BC723" s="151"/>
      <c r="BD723" s="152"/>
    </row>
    <row r="724" spans="5:56" ht="15.75" customHeight="1" x14ac:dyDescent="0.2">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c r="AA724" s="150"/>
      <c r="AB724" s="150"/>
      <c r="AC724" s="150"/>
      <c r="AD724" s="150"/>
      <c r="AE724" s="150"/>
      <c r="AF724" s="150"/>
      <c r="AG724" s="150"/>
      <c r="AH724" s="150"/>
      <c r="AI724" s="150"/>
      <c r="AJ724" s="150"/>
      <c r="AK724" s="150"/>
      <c r="AL724" s="150"/>
      <c r="AM724" s="150"/>
      <c r="AN724" s="150"/>
      <c r="AO724" s="150"/>
      <c r="AP724" s="150"/>
      <c r="AQ724" s="150"/>
      <c r="AR724" s="150"/>
      <c r="AS724" s="150"/>
      <c r="AT724" s="150"/>
      <c r="AU724" s="150"/>
      <c r="AV724" s="150"/>
      <c r="BA724" s="150"/>
      <c r="BB724" s="151"/>
      <c r="BC724" s="151"/>
      <c r="BD724" s="152"/>
    </row>
    <row r="725" spans="5:56" ht="15.75" customHeight="1" x14ac:dyDescent="0.2">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c r="AA725" s="150"/>
      <c r="AB725" s="150"/>
      <c r="AC725" s="150"/>
      <c r="AD725" s="150"/>
      <c r="AE725" s="150"/>
      <c r="AF725" s="150"/>
      <c r="AG725" s="150"/>
      <c r="AH725" s="150"/>
      <c r="AI725" s="150"/>
      <c r="AJ725" s="150"/>
      <c r="AK725" s="150"/>
      <c r="AL725" s="150"/>
      <c r="AM725" s="150"/>
      <c r="AN725" s="150"/>
      <c r="AO725" s="150"/>
      <c r="AP725" s="150"/>
      <c r="AQ725" s="150"/>
      <c r="AR725" s="150"/>
      <c r="AS725" s="150"/>
      <c r="AT725" s="150"/>
      <c r="AU725" s="150"/>
      <c r="AV725" s="150"/>
      <c r="BA725" s="150"/>
      <c r="BB725" s="151"/>
      <c r="BC725" s="151"/>
      <c r="BD725" s="152"/>
    </row>
    <row r="726" spans="5:56" ht="15.75" customHeight="1" x14ac:dyDescent="0.2">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c r="AA726" s="150"/>
      <c r="AB726" s="150"/>
      <c r="AC726" s="150"/>
      <c r="AD726" s="150"/>
      <c r="AE726" s="150"/>
      <c r="AF726" s="150"/>
      <c r="AG726" s="150"/>
      <c r="AH726" s="150"/>
      <c r="AI726" s="150"/>
      <c r="AJ726" s="150"/>
      <c r="AK726" s="150"/>
      <c r="AL726" s="150"/>
      <c r="AM726" s="150"/>
      <c r="AN726" s="150"/>
      <c r="AO726" s="150"/>
      <c r="AP726" s="150"/>
      <c r="AQ726" s="150"/>
      <c r="AR726" s="150"/>
      <c r="AS726" s="150"/>
      <c r="AT726" s="150"/>
      <c r="AU726" s="150"/>
      <c r="AV726" s="150"/>
      <c r="BA726" s="150"/>
      <c r="BB726" s="151"/>
      <c r="BC726" s="151"/>
      <c r="BD726" s="152"/>
    </row>
    <row r="727" spans="5:56" ht="15.75" customHeight="1" x14ac:dyDescent="0.2">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c r="AA727" s="150"/>
      <c r="AB727" s="150"/>
      <c r="AC727" s="150"/>
      <c r="AD727" s="150"/>
      <c r="AE727" s="150"/>
      <c r="AF727" s="150"/>
      <c r="AG727" s="150"/>
      <c r="AH727" s="150"/>
      <c r="AI727" s="150"/>
      <c r="AJ727" s="150"/>
      <c r="AK727" s="150"/>
      <c r="AL727" s="150"/>
      <c r="AM727" s="150"/>
      <c r="AN727" s="150"/>
      <c r="AO727" s="150"/>
      <c r="AP727" s="150"/>
      <c r="AQ727" s="150"/>
      <c r="AR727" s="150"/>
      <c r="AS727" s="150"/>
      <c r="AT727" s="150"/>
      <c r="AU727" s="150"/>
      <c r="AV727" s="150"/>
      <c r="BA727" s="150"/>
      <c r="BB727" s="151"/>
      <c r="BC727" s="151"/>
      <c r="BD727" s="152"/>
    </row>
    <row r="728" spans="5:56" ht="15.75" customHeight="1" x14ac:dyDescent="0.2">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c r="AA728" s="150"/>
      <c r="AB728" s="150"/>
      <c r="AC728" s="150"/>
      <c r="AD728" s="150"/>
      <c r="AE728" s="150"/>
      <c r="AF728" s="150"/>
      <c r="AG728" s="150"/>
      <c r="AH728" s="150"/>
      <c r="AI728" s="150"/>
      <c r="AJ728" s="150"/>
      <c r="AK728" s="150"/>
      <c r="AL728" s="150"/>
      <c r="AM728" s="150"/>
      <c r="AN728" s="150"/>
      <c r="AO728" s="150"/>
      <c r="AP728" s="150"/>
      <c r="AQ728" s="150"/>
      <c r="AR728" s="150"/>
      <c r="AS728" s="150"/>
      <c r="AT728" s="150"/>
      <c r="AU728" s="150"/>
      <c r="AV728" s="150"/>
      <c r="BA728" s="150"/>
      <c r="BB728" s="151"/>
      <c r="BC728" s="151"/>
      <c r="BD728" s="152"/>
    </row>
    <row r="729" spans="5:56" ht="15.75" customHeight="1" x14ac:dyDescent="0.2">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c r="AA729" s="150"/>
      <c r="AB729" s="150"/>
      <c r="AC729" s="150"/>
      <c r="AD729" s="150"/>
      <c r="AE729" s="150"/>
      <c r="AF729" s="150"/>
      <c r="AG729" s="150"/>
      <c r="AH729" s="150"/>
      <c r="AI729" s="150"/>
      <c r="AJ729" s="150"/>
      <c r="AK729" s="150"/>
      <c r="AL729" s="150"/>
      <c r="AM729" s="150"/>
      <c r="AN729" s="150"/>
      <c r="AO729" s="150"/>
      <c r="AP729" s="150"/>
      <c r="AQ729" s="150"/>
      <c r="AR729" s="150"/>
      <c r="AS729" s="150"/>
      <c r="AT729" s="150"/>
      <c r="AU729" s="150"/>
      <c r="AV729" s="150"/>
      <c r="BA729" s="150"/>
      <c r="BB729" s="151"/>
      <c r="BC729" s="151"/>
      <c r="BD729" s="152"/>
    </row>
    <row r="730" spans="5:56" ht="15.75" customHeight="1" x14ac:dyDescent="0.2">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c r="AA730" s="150"/>
      <c r="AB730" s="150"/>
      <c r="AC730" s="150"/>
      <c r="AD730" s="150"/>
      <c r="AE730" s="150"/>
      <c r="AF730" s="150"/>
      <c r="AG730" s="150"/>
      <c r="AH730" s="150"/>
      <c r="AI730" s="150"/>
      <c r="AJ730" s="150"/>
      <c r="AK730" s="150"/>
      <c r="AL730" s="150"/>
      <c r="AM730" s="150"/>
      <c r="AN730" s="150"/>
      <c r="AO730" s="150"/>
      <c r="AP730" s="150"/>
      <c r="AQ730" s="150"/>
      <c r="AR730" s="150"/>
      <c r="AS730" s="150"/>
      <c r="AT730" s="150"/>
      <c r="AU730" s="150"/>
      <c r="AV730" s="150"/>
      <c r="BA730" s="150"/>
      <c r="BB730" s="151"/>
      <c r="BC730" s="151"/>
      <c r="BD730" s="152"/>
    </row>
    <row r="731" spans="5:56" ht="15.75" customHeight="1" x14ac:dyDescent="0.2">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c r="AA731" s="150"/>
      <c r="AB731" s="150"/>
      <c r="AC731" s="150"/>
      <c r="AD731" s="150"/>
      <c r="AE731" s="150"/>
      <c r="AF731" s="150"/>
      <c r="AG731" s="150"/>
      <c r="AH731" s="150"/>
      <c r="AI731" s="150"/>
      <c r="AJ731" s="150"/>
      <c r="AK731" s="150"/>
      <c r="AL731" s="150"/>
      <c r="AM731" s="150"/>
      <c r="AN731" s="150"/>
      <c r="AO731" s="150"/>
      <c r="AP731" s="150"/>
      <c r="AQ731" s="150"/>
      <c r="AR731" s="150"/>
      <c r="AS731" s="150"/>
      <c r="AT731" s="150"/>
      <c r="AU731" s="150"/>
      <c r="AV731" s="150"/>
      <c r="BA731" s="150"/>
      <c r="BB731" s="151"/>
      <c r="BC731" s="151"/>
      <c r="BD731" s="152"/>
    </row>
    <row r="732" spans="5:56" ht="15.75" customHeight="1" x14ac:dyDescent="0.2">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c r="AA732" s="150"/>
      <c r="AB732" s="150"/>
      <c r="AC732" s="150"/>
      <c r="AD732" s="150"/>
      <c r="AE732" s="150"/>
      <c r="AF732" s="150"/>
      <c r="AG732" s="150"/>
      <c r="AH732" s="150"/>
      <c r="AI732" s="150"/>
      <c r="AJ732" s="150"/>
      <c r="AK732" s="150"/>
      <c r="AL732" s="150"/>
      <c r="AM732" s="150"/>
      <c r="AN732" s="150"/>
      <c r="AO732" s="150"/>
      <c r="AP732" s="150"/>
      <c r="AQ732" s="150"/>
      <c r="AR732" s="150"/>
      <c r="AS732" s="150"/>
      <c r="AT732" s="150"/>
      <c r="AU732" s="150"/>
      <c r="AV732" s="150"/>
      <c r="BA732" s="150"/>
      <c r="BB732" s="151"/>
      <c r="BC732" s="151"/>
      <c r="BD732" s="152"/>
    </row>
    <row r="733" spans="5:56" ht="15.75" customHeight="1" x14ac:dyDescent="0.2">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c r="AA733" s="150"/>
      <c r="AB733" s="150"/>
      <c r="AC733" s="150"/>
      <c r="AD733" s="150"/>
      <c r="AE733" s="150"/>
      <c r="AF733" s="150"/>
      <c r="AG733" s="150"/>
      <c r="AH733" s="150"/>
      <c r="AI733" s="150"/>
      <c r="AJ733" s="150"/>
      <c r="AK733" s="150"/>
      <c r="AL733" s="150"/>
      <c r="AM733" s="150"/>
      <c r="AN733" s="150"/>
      <c r="AO733" s="150"/>
      <c r="AP733" s="150"/>
      <c r="AQ733" s="150"/>
      <c r="AR733" s="150"/>
      <c r="AS733" s="150"/>
      <c r="AT733" s="150"/>
      <c r="AU733" s="150"/>
      <c r="AV733" s="150"/>
      <c r="BA733" s="150"/>
      <c r="BB733" s="151"/>
      <c r="BC733" s="151"/>
      <c r="BD733" s="152"/>
    </row>
    <row r="734" spans="5:56" ht="15.75" customHeight="1" x14ac:dyDescent="0.2">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c r="AA734" s="150"/>
      <c r="AB734" s="150"/>
      <c r="AC734" s="150"/>
      <c r="AD734" s="150"/>
      <c r="AE734" s="150"/>
      <c r="AF734" s="150"/>
      <c r="AG734" s="150"/>
      <c r="AH734" s="150"/>
      <c r="AI734" s="150"/>
      <c r="AJ734" s="150"/>
      <c r="AK734" s="150"/>
      <c r="AL734" s="150"/>
      <c r="AM734" s="150"/>
      <c r="AN734" s="150"/>
      <c r="AO734" s="150"/>
      <c r="AP734" s="150"/>
      <c r="AQ734" s="150"/>
      <c r="AR734" s="150"/>
      <c r="AS734" s="150"/>
      <c r="AT734" s="150"/>
      <c r="AU734" s="150"/>
      <c r="AV734" s="150"/>
      <c r="BA734" s="150"/>
      <c r="BB734" s="151"/>
      <c r="BC734" s="151"/>
      <c r="BD734" s="152"/>
    </row>
    <row r="735" spans="5:56" ht="15.75" customHeight="1" x14ac:dyDescent="0.2">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c r="AA735" s="150"/>
      <c r="AB735" s="150"/>
      <c r="AC735" s="150"/>
      <c r="AD735" s="150"/>
      <c r="AE735" s="150"/>
      <c r="AF735" s="150"/>
      <c r="AG735" s="150"/>
      <c r="AH735" s="150"/>
      <c r="AI735" s="150"/>
      <c r="AJ735" s="150"/>
      <c r="AK735" s="150"/>
      <c r="AL735" s="150"/>
      <c r="AM735" s="150"/>
      <c r="AN735" s="150"/>
      <c r="AO735" s="150"/>
      <c r="AP735" s="150"/>
      <c r="AQ735" s="150"/>
      <c r="AR735" s="150"/>
      <c r="AS735" s="150"/>
      <c r="AT735" s="150"/>
      <c r="AU735" s="150"/>
      <c r="AV735" s="150"/>
      <c r="BA735" s="150"/>
      <c r="BB735" s="151"/>
      <c r="BC735" s="151"/>
      <c r="BD735" s="152"/>
    </row>
    <row r="736" spans="5:56" ht="15.75" customHeight="1" x14ac:dyDescent="0.2">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c r="AA736" s="150"/>
      <c r="AB736" s="150"/>
      <c r="AC736" s="150"/>
      <c r="AD736" s="150"/>
      <c r="AE736" s="150"/>
      <c r="AF736" s="150"/>
      <c r="AG736" s="150"/>
      <c r="AH736" s="150"/>
      <c r="AI736" s="150"/>
      <c r="AJ736" s="150"/>
      <c r="AK736" s="150"/>
      <c r="AL736" s="150"/>
      <c r="AM736" s="150"/>
      <c r="AN736" s="150"/>
      <c r="AO736" s="150"/>
      <c r="AP736" s="150"/>
      <c r="AQ736" s="150"/>
      <c r="AR736" s="150"/>
      <c r="AS736" s="150"/>
      <c r="AT736" s="150"/>
      <c r="AU736" s="150"/>
      <c r="AV736" s="150"/>
      <c r="BA736" s="150"/>
      <c r="BB736" s="151"/>
      <c r="BC736" s="151"/>
      <c r="BD736" s="152"/>
    </row>
    <row r="737" spans="5:56" ht="15.75" customHeight="1" x14ac:dyDescent="0.2">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c r="AA737" s="150"/>
      <c r="AB737" s="150"/>
      <c r="AC737" s="150"/>
      <c r="AD737" s="150"/>
      <c r="AE737" s="150"/>
      <c r="AF737" s="150"/>
      <c r="AG737" s="150"/>
      <c r="AH737" s="150"/>
      <c r="AI737" s="150"/>
      <c r="AJ737" s="150"/>
      <c r="AK737" s="150"/>
      <c r="AL737" s="150"/>
      <c r="AM737" s="150"/>
      <c r="AN737" s="150"/>
      <c r="AO737" s="150"/>
      <c r="AP737" s="150"/>
      <c r="AQ737" s="150"/>
      <c r="AR737" s="150"/>
      <c r="AS737" s="150"/>
      <c r="AT737" s="150"/>
      <c r="AU737" s="150"/>
      <c r="AV737" s="150"/>
      <c r="BA737" s="150"/>
      <c r="BB737" s="151"/>
      <c r="BC737" s="151"/>
      <c r="BD737" s="152"/>
    </row>
    <row r="738" spans="5:56" ht="15.75" customHeight="1" x14ac:dyDescent="0.2">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c r="AA738" s="150"/>
      <c r="AB738" s="150"/>
      <c r="AC738" s="150"/>
      <c r="AD738" s="150"/>
      <c r="AE738" s="150"/>
      <c r="AF738" s="150"/>
      <c r="AG738" s="150"/>
      <c r="AH738" s="150"/>
      <c r="AI738" s="150"/>
      <c r="AJ738" s="150"/>
      <c r="AK738" s="150"/>
      <c r="AL738" s="150"/>
      <c r="AM738" s="150"/>
      <c r="AN738" s="150"/>
      <c r="AO738" s="150"/>
      <c r="AP738" s="150"/>
      <c r="AQ738" s="150"/>
      <c r="AR738" s="150"/>
      <c r="AS738" s="150"/>
      <c r="AT738" s="150"/>
      <c r="AU738" s="150"/>
      <c r="AV738" s="150"/>
      <c r="BA738" s="150"/>
      <c r="BB738" s="151"/>
      <c r="BC738" s="151"/>
      <c r="BD738" s="152"/>
    </row>
    <row r="739" spans="5:56" ht="15.75" customHeight="1" x14ac:dyDescent="0.2">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c r="AA739" s="150"/>
      <c r="AB739" s="150"/>
      <c r="AC739" s="150"/>
      <c r="AD739" s="150"/>
      <c r="AE739" s="150"/>
      <c r="AF739" s="150"/>
      <c r="AG739" s="150"/>
      <c r="AH739" s="150"/>
      <c r="AI739" s="150"/>
      <c r="AJ739" s="150"/>
      <c r="AK739" s="150"/>
      <c r="AL739" s="150"/>
      <c r="AM739" s="150"/>
      <c r="AN739" s="150"/>
      <c r="AO739" s="150"/>
      <c r="AP739" s="150"/>
      <c r="AQ739" s="150"/>
      <c r="AR739" s="150"/>
      <c r="AS739" s="150"/>
      <c r="AT739" s="150"/>
      <c r="AU739" s="150"/>
      <c r="AV739" s="150"/>
      <c r="BA739" s="150"/>
      <c r="BB739" s="151"/>
      <c r="BC739" s="151"/>
      <c r="BD739" s="152"/>
    </row>
    <row r="740" spans="5:56" ht="15.75" customHeight="1" x14ac:dyDescent="0.2">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c r="AA740" s="150"/>
      <c r="AB740" s="150"/>
      <c r="AC740" s="150"/>
      <c r="AD740" s="150"/>
      <c r="AE740" s="150"/>
      <c r="AF740" s="150"/>
      <c r="AG740" s="150"/>
      <c r="AH740" s="150"/>
      <c r="AI740" s="150"/>
      <c r="AJ740" s="150"/>
      <c r="AK740" s="150"/>
      <c r="AL740" s="150"/>
      <c r="AM740" s="150"/>
      <c r="AN740" s="150"/>
      <c r="AO740" s="150"/>
      <c r="AP740" s="150"/>
      <c r="AQ740" s="150"/>
      <c r="AR740" s="150"/>
      <c r="AS740" s="150"/>
      <c r="AT740" s="150"/>
      <c r="AU740" s="150"/>
      <c r="AV740" s="150"/>
      <c r="BA740" s="150"/>
      <c r="BB740" s="151"/>
      <c r="BC740" s="151"/>
      <c r="BD740" s="152"/>
    </row>
    <row r="741" spans="5:56" ht="15.75" customHeight="1" x14ac:dyDescent="0.2">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c r="AA741" s="150"/>
      <c r="AB741" s="150"/>
      <c r="AC741" s="150"/>
      <c r="AD741" s="150"/>
      <c r="AE741" s="150"/>
      <c r="AF741" s="150"/>
      <c r="AG741" s="150"/>
      <c r="AH741" s="150"/>
      <c r="AI741" s="150"/>
      <c r="AJ741" s="150"/>
      <c r="AK741" s="150"/>
      <c r="AL741" s="150"/>
      <c r="AM741" s="150"/>
      <c r="AN741" s="150"/>
      <c r="AO741" s="150"/>
      <c r="AP741" s="150"/>
      <c r="AQ741" s="150"/>
      <c r="AR741" s="150"/>
      <c r="AS741" s="150"/>
      <c r="AT741" s="150"/>
      <c r="AU741" s="150"/>
      <c r="AV741" s="150"/>
      <c r="BA741" s="150"/>
      <c r="BB741" s="151"/>
      <c r="BC741" s="151"/>
      <c r="BD741" s="152"/>
    </row>
    <row r="742" spans="5:56" ht="15.75" customHeight="1" x14ac:dyDescent="0.2">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c r="AA742" s="150"/>
      <c r="AB742" s="150"/>
      <c r="AC742" s="150"/>
      <c r="AD742" s="150"/>
      <c r="AE742" s="150"/>
      <c r="AF742" s="150"/>
      <c r="AG742" s="150"/>
      <c r="AH742" s="150"/>
      <c r="AI742" s="150"/>
      <c r="AJ742" s="150"/>
      <c r="AK742" s="150"/>
      <c r="AL742" s="150"/>
      <c r="AM742" s="150"/>
      <c r="AN742" s="150"/>
      <c r="AO742" s="150"/>
      <c r="AP742" s="150"/>
      <c r="AQ742" s="150"/>
      <c r="AR742" s="150"/>
      <c r="AS742" s="150"/>
      <c r="AT742" s="150"/>
      <c r="AU742" s="150"/>
      <c r="AV742" s="150"/>
      <c r="BA742" s="150"/>
      <c r="BB742" s="151"/>
      <c r="BC742" s="151"/>
      <c r="BD742" s="152"/>
    </row>
    <row r="743" spans="5:56" ht="15.75" customHeight="1" x14ac:dyDescent="0.2">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c r="AA743" s="150"/>
      <c r="AB743" s="150"/>
      <c r="AC743" s="150"/>
      <c r="AD743" s="150"/>
      <c r="AE743" s="150"/>
      <c r="AF743" s="150"/>
      <c r="AG743" s="150"/>
      <c r="AH743" s="150"/>
      <c r="AI743" s="150"/>
      <c r="AJ743" s="150"/>
      <c r="AK743" s="150"/>
      <c r="AL743" s="150"/>
      <c r="AM743" s="150"/>
      <c r="AN743" s="150"/>
      <c r="AO743" s="150"/>
      <c r="AP743" s="150"/>
      <c r="AQ743" s="150"/>
      <c r="AR743" s="150"/>
      <c r="AS743" s="150"/>
      <c r="AT743" s="150"/>
      <c r="AU743" s="150"/>
      <c r="AV743" s="150"/>
      <c r="BA743" s="150"/>
      <c r="BB743" s="151"/>
      <c r="BC743" s="151"/>
      <c r="BD743" s="152"/>
    </row>
    <row r="744" spans="5:56" ht="15.75" customHeight="1" x14ac:dyDescent="0.2">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c r="AA744" s="150"/>
      <c r="AB744" s="150"/>
      <c r="AC744" s="150"/>
      <c r="AD744" s="150"/>
      <c r="AE744" s="150"/>
      <c r="AF744" s="150"/>
      <c r="AG744" s="150"/>
      <c r="AH744" s="150"/>
      <c r="AI744" s="150"/>
      <c r="AJ744" s="150"/>
      <c r="AK744" s="150"/>
      <c r="AL744" s="150"/>
      <c r="AM744" s="150"/>
      <c r="AN744" s="150"/>
      <c r="AO744" s="150"/>
      <c r="AP744" s="150"/>
      <c r="AQ744" s="150"/>
      <c r="AR744" s="150"/>
      <c r="AS744" s="150"/>
      <c r="AT744" s="150"/>
      <c r="AU744" s="150"/>
      <c r="AV744" s="150"/>
      <c r="BA744" s="150"/>
      <c r="BB744" s="151"/>
      <c r="BC744" s="151"/>
      <c r="BD744" s="152"/>
    </row>
    <row r="745" spans="5:56" ht="15.75" customHeight="1" x14ac:dyDescent="0.2">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c r="AA745" s="150"/>
      <c r="AB745" s="150"/>
      <c r="AC745" s="150"/>
      <c r="AD745" s="150"/>
      <c r="AE745" s="150"/>
      <c r="AF745" s="150"/>
      <c r="AG745" s="150"/>
      <c r="AH745" s="150"/>
      <c r="AI745" s="150"/>
      <c r="AJ745" s="150"/>
      <c r="AK745" s="150"/>
      <c r="AL745" s="150"/>
      <c r="AM745" s="150"/>
      <c r="AN745" s="150"/>
      <c r="AO745" s="150"/>
      <c r="AP745" s="150"/>
      <c r="AQ745" s="150"/>
      <c r="AR745" s="150"/>
      <c r="AS745" s="150"/>
      <c r="AT745" s="150"/>
      <c r="AU745" s="150"/>
      <c r="AV745" s="150"/>
      <c r="BA745" s="150"/>
      <c r="BB745" s="151"/>
      <c r="BC745" s="151"/>
      <c r="BD745" s="152"/>
    </row>
    <row r="746" spans="5:56" ht="15.75" customHeight="1" x14ac:dyDescent="0.2">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c r="AA746" s="150"/>
      <c r="AB746" s="150"/>
      <c r="AC746" s="150"/>
      <c r="AD746" s="150"/>
      <c r="AE746" s="150"/>
      <c r="AF746" s="150"/>
      <c r="AG746" s="150"/>
      <c r="AH746" s="150"/>
      <c r="AI746" s="150"/>
      <c r="AJ746" s="150"/>
      <c r="AK746" s="150"/>
      <c r="AL746" s="150"/>
      <c r="AM746" s="150"/>
      <c r="AN746" s="150"/>
      <c r="AO746" s="150"/>
      <c r="AP746" s="150"/>
      <c r="AQ746" s="150"/>
      <c r="AR746" s="150"/>
      <c r="AS746" s="150"/>
      <c r="AT746" s="150"/>
      <c r="AU746" s="150"/>
      <c r="AV746" s="150"/>
      <c r="BA746" s="150"/>
      <c r="BB746" s="151"/>
      <c r="BC746" s="151"/>
      <c r="BD746" s="152"/>
    </row>
    <row r="747" spans="5:56" ht="15.75" customHeight="1" x14ac:dyDescent="0.2">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c r="AA747" s="150"/>
      <c r="AB747" s="150"/>
      <c r="AC747" s="150"/>
      <c r="AD747" s="150"/>
      <c r="AE747" s="150"/>
      <c r="AF747" s="150"/>
      <c r="AG747" s="150"/>
      <c r="AH747" s="150"/>
      <c r="AI747" s="150"/>
      <c r="AJ747" s="150"/>
      <c r="AK747" s="150"/>
      <c r="AL747" s="150"/>
      <c r="AM747" s="150"/>
      <c r="AN747" s="150"/>
      <c r="AO747" s="150"/>
      <c r="AP747" s="150"/>
      <c r="AQ747" s="150"/>
      <c r="AR747" s="150"/>
      <c r="AS747" s="150"/>
      <c r="AT747" s="150"/>
      <c r="AU747" s="150"/>
      <c r="AV747" s="150"/>
      <c r="BA747" s="150"/>
      <c r="BB747" s="151"/>
      <c r="BC747" s="151"/>
      <c r="BD747" s="152"/>
    </row>
    <row r="748" spans="5:56" ht="15.75" customHeight="1" x14ac:dyDescent="0.2">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c r="AA748" s="150"/>
      <c r="AB748" s="150"/>
      <c r="AC748" s="150"/>
      <c r="AD748" s="150"/>
      <c r="AE748" s="150"/>
      <c r="AF748" s="150"/>
      <c r="AG748" s="150"/>
      <c r="AH748" s="150"/>
      <c r="AI748" s="150"/>
      <c r="AJ748" s="150"/>
      <c r="AK748" s="150"/>
      <c r="AL748" s="150"/>
      <c r="AM748" s="150"/>
      <c r="AN748" s="150"/>
      <c r="AO748" s="150"/>
      <c r="AP748" s="150"/>
      <c r="AQ748" s="150"/>
      <c r="AR748" s="150"/>
      <c r="AS748" s="150"/>
      <c r="AT748" s="150"/>
      <c r="AU748" s="150"/>
      <c r="AV748" s="150"/>
      <c r="BA748" s="150"/>
      <c r="BB748" s="151"/>
      <c r="BC748" s="151"/>
      <c r="BD748" s="152"/>
    </row>
    <row r="749" spans="5:56" ht="15.75" customHeight="1" x14ac:dyDescent="0.2">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c r="AA749" s="150"/>
      <c r="AB749" s="150"/>
      <c r="AC749" s="150"/>
      <c r="AD749" s="150"/>
      <c r="AE749" s="150"/>
      <c r="AF749" s="150"/>
      <c r="AG749" s="150"/>
      <c r="AH749" s="150"/>
      <c r="AI749" s="150"/>
      <c r="AJ749" s="150"/>
      <c r="AK749" s="150"/>
      <c r="AL749" s="150"/>
      <c r="AM749" s="150"/>
      <c r="AN749" s="150"/>
      <c r="AO749" s="150"/>
      <c r="AP749" s="150"/>
      <c r="AQ749" s="150"/>
      <c r="AR749" s="150"/>
      <c r="AS749" s="150"/>
      <c r="AT749" s="150"/>
      <c r="AU749" s="150"/>
      <c r="AV749" s="150"/>
      <c r="BA749" s="150"/>
      <c r="BB749" s="151"/>
      <c r="BC749" s="151"/>
      <c r="BD749" s="152"/>
    </row>
    <row r="750" spans="5:56" ht="15.75" customHeight="1" x14ac:dyDescent="0.2">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c r="AA750" s="150"/>
      <c r="AB750" s="150"/>
      <c r="AC750" s="150"/>
      <c r="AD750" s="150"/>
      <c r="AE750" s="150"/>
      <c r="AF750" s="150"/>
      <c r="AG750" s="150"/>
      <c r="AH750" s="150"/>
      <c r="AI750" s="150"/>
      <c r="AJ750" s="150"/>
      <c r="AK750" s="150"/>
      <c r="AL750" s="150"/>
      <c r="AM750" s="150"/>
      <c r="AN750" s="150"/>
      <c r="AO750" s="150"/>
      <c r="AP750" s="150"/>
      <c r="AQ750" s="150"/>
      <c r="AR750" s="150"/>
      <c r="AS750" s="150"/>
      <c r="AT750" s="150"/>
      <c r="AU750" s="150"/>
      <c r="AV750" s="150"/>
      <c r="BA750" s="150"/>
      <c r="BB750" s="151"/>
      <c r="BC750" s="151"/>
      <c r="BD750" s="152"/>
    </row>
    <row r="751" spans="5:56" ht="15.75" customHeight="1" x14ac:dyDescent="0.2">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c r="AA751" s="150"/>
      <c r="AB751" s="150"/>
      <c r="AC751" s="150"/>
      <c r="AD751" s="150"/>
      <c r="AE751" s="150"/>
      <c r="AF751" s="150"/>
      <c r="AG751" s="150"/>
      <c r="AH751" s="150"/>
      <c r="AI751" s="150"/>
      <c r="AJ751" s="150"/>
      <c r="AK751" s="150"/>
      <c r="AL751" s="150"/>
      <c r="AM751" s="150"/>
      <c r="AN751" s="150"/>
      <c r="AO751" s="150"/>
      <c r="AP751" s="150"/>
      <c r="AQ751" s="150"/>
      <c r="AR751" s="150"/>
      <c r="AS751" s="150"/>
      <c r="AT751" s="150"/>
      <c r="AU751" s="150"/>
      <c r="AV751" s="150"/>
      <c r="BA751" s="150"/>
      <c r="BB751" s="151"/>
      <c r="BC751" s="151"/>
      <c r="BD751" s="152"/>
    </row>
    <row r="752" spans="5:56" ht="15.75" customHeight="1" x14ac:dyDescent="0.2">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c r="AA752" s="150"/>
      <c r="AB752" s="150"/>
      <c r="AC752" s="150"/>
      <c r="AD752" s="150"/>
      <c r="AE752" s="150"/>
      <c r="AF752" s="150"/>
      <c r="AG752" s="150"/>
      <c r="AH752" s="150"/>
      <c r="AI752" s="150"/>
      <c r="AJ752" s="150"/>
      <c r="AK752" s="150"/>
      <c r="AL752" s="150"/>
      <c r="AM752" s="150"/>
      <c r="AN752" s="150"/>
      <c r="AO752" s="150"/>
      <c r="AP752" s="150"/>
      <c r="AQ752" s="150"/>
      <c r="AR752" s="150"/>
      <c r="AS752" s="150"/>
      <c r="AT752" s="150"/>
      <c r="AU752" s="150"/>
      <c r="AV752" s="150"/>
      <c r="BA752" s="150"/>
      <c r="BB752" s="151"/>
      <c r="BC752" s="151"/>
      <c r="BD752" s="152"/>
    </row>
    <row r="753" spans="5:56" ht="15.75" customHeight="1" x14ac:dyDescent="0.2">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c r="AA753" s="150"/>
      <c r="AB753" s="150"/>
      <c r="AC753" s="150"/>
      <c r="AD753" s="150"/>
      <c r="AE753" s="150"/>
      <c r="AF753" s="150"/>
      <c r="AG753" s="150"/>
      <c r="AH753" s="150"/>
      <c r="AI753" s="150"/>
      <c r="AJ753" s="150"/>
      <c r="AK753" s="150"/>
      <c r="AL753" s="150"/>
      <c r="AM753" s="150"/>
      <c r="AN753" s="150"/>
      <c r="AO753" s="150"/>
      <c r="AP753" s="150"/>
      <c r="AQ753" s="150"/>
      <c r="AR753" s="150"/>
      <c r="AS753" s="150"/>
      <c r="AT753" s="150"/>
      <c r="AU753" s="150"/>
      <c r="AV753" s="150"/>
      <c r="BA753" s="150"/>
      <c r="BB753" s="151"/>
      <c r="BC753" s="151"/>
      <c r="BD753" s="152"/>
    </row>
    <row r="754" spans="5:56" ht="15.75" customHeight="1" x14ac:dyDescent="0.2">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c r="AA754" s="150"/>
      <c r="AB754" s="150"/>
      <c r="AC754" s="150"/>
      <c r="AD754" s="150"/>
      <c r="AE754" s="150"/>
      <c r="AF754" s="150"/>
      <c r="AG754" s="150"/>
      <c r="AH754" s="150"/>
      <c r="AI754" s="150"/>
      <c r="AJ754" s="150"/>
      <c r="AK754" s="150"/>
      <c r="AL754" s="150"/>
      <c r="AM754" s="150"/>
      <c r="AN754" s="150"/>
      <c r="AO754" s="150"/>
      <c r="AP754" s="150"/>
      <c r="AQ754" s="150"/>
      <c r="AR754" s="150"/>
      <c r="AS754" s="150"/>
      <c r="AT754" s="150"/>
      <c r="AU754" s="150"/>
      <c r="AV754" s="150"/>
      <c r="BA754" s="150"/>
      <c r="BB754" s="151"/>
      <c r="BC754" s="151"/>
      <c r="BD754" s="152"/>
    </row>
    <row r="755" spans="5:56" ht="15.75" customHeight="1" x14ac:dyDescent="0.2">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c r="AA755" s="150"/>
      <c r="AB755" s="150"/>
      <c r="AC755" s="150"/>
      <c r="AD755" s="150"/>
      <c r="AE755" s="150"/>
      <c r="AF755" s="150"/>
      <c r="AG755" s="150"/>
      <c r="AH755" s="150"/>
      <c r="AI755" s="150"/>
      <c r="AJ755" s="150"/>
      <c r="AK755" s="150"/>
      <c r="AL755" s="150"/>
      <c r="AM755" s="150"/>
      <c r="AN755" s="150"/>
      <c r="AO755" s="150"/>
      <c r="AP755" s="150"/>
      <c r="AQ755" s="150"/>
      <c r="AR755" s="150"/>
      <c r="AS755" s="150"/>
      <c r="AT755" s="150"/>
      <c r="AU755" s="150"/>
      <c r="AV755" s="150"/>
      <c r="BA755" s="150"/>
      <c r="BB755" s="151"/>
      <c r="BC755" s="151"/>
      <c r="BD755" s="152"/>
    </row>
    <row r="756" spans="5:56" ht="15.75" customHeight="1" x14ac:dyDescent="0.2">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c r="AA756" s="150"/>
      <c r="AB756" s="150"/>
      <c r="AC756" s="150"/>
      <c r="AD756" s="150"/>
      <c r="AE756" s="150"/>
      <c r="AF756" s="150"/>
      <c r="AG756" s="150"/>
      <c r="AH756" s="150"/>
      <c r="AI756" s="150"/>
      <c r="AJ756" s="150"/>
      <c r="AK756" s="150"/>
      <c r="AL756" s="150"/>
      <c r="AM756" s="150"/>
      <c r="AN756" s="150"/>
      <c r="AO756" s="150"/>
      <c r="AP756" s="150"/>
      <c r="AQ756" s="150"/>
      <c r="AR756" s="150"/>
      <c r="AS756" s="150"/>
      <c r="AT756" s="150"/>
      <c r="AU756" s="150"/>
      <c r="AV756" s="150"/>
      <c r="BA756" s="150"/>
      <c r="BB756" s="151"/>
      <c r="BC756" s="151"/>
      <c r="BD756" s="152"/>
    </row>
    <row r="757" spans="5:56" ht="15.75" customHeight="1" x14ac:dyDescent="0.2">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c r="AA757" s="150"/>
      <c r="AB757" s="150"/>
      <c r="AC757" s="150"/>
      <c r="AD757" s="150"/>
      <c r="AE757" s="150"/>
      <c r="AF757" s="150"/>
      <c r="AG757" s="150"/>
      <c r="AH757" s="150"/>
      <c r="AI757" s="150"/>
      <c r="AJ757" s="150"/>
      <c r="AK757" s="150"/>
      <c r="AL757" s="150"/>
      <c r="AM757" s="150"/>
      <c r="AN757" s="150"/>
      <c r="AO757" s="150"/>
      <c r="AP757" s="150"/>
      <c r="AQ757" s="150"/>
      <c r="AR757" s="150"/>
      <c r="AS757" s="150"/>
      <c r="AT757" s="150"/>
      <c r="AU757" s="150"/>
      <c r="AV757" s="150"/>
      <c r="BA757" s="150"/>
      <c r="BB757" s="151"/>
      <c r="BC757" s="151"/>
      <c r="BD757" s="152"/>
    </row>
    <row r="758" spans="5:56" ht="15.75" customHeight="1" x14ac:dyDescent="0.2">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c r="AA758" s="150"/>
      <c r="AB758" s="150"/>
      <c r="AC758" s="150"/>
      <c r="AD758" s="150"/>
      <c r="AE758" s="150"/>
      <c r="AF758" s="150"/>
      <c r="AG758" s="150"/>
      <c r="AH758" s="150"/>
      <c r="AI758" s="150"/>
      <c r="AJ758" s="150"/>
      <c r="AK758" s="150"/>
      <c r="AL758" s="150"/>
      <c r="AM758" s="150"/>
      <c r="AN758" s="150"/>
      <c r="AO758" s="150"/>
      <c r="AP758" s="150"/>
      <c r="AQ758" s="150"/>
      <c r="AR758" s="150"/>
      <c r="AS758" s="150"/>
      <c r="AT758" s="150"/>
      <c r="AU758" s="150"/>
      <c r="AV758" s="150"/>
      <c r="BA758" s="150"/>
      <c r="BB758" s="151"/>
      <c r="BC758" s="151"/>
      <c r="BD758" s="152"/>
    </row>
    <row r="759" spans="5:56" ht="15.75" customHeight="1" x14ac:dyDescent="0.2">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c r="AA759" s="150"/>
      <c r="AB759" s="150"/>
      <c r="AC759" s="150"/>
      <c r="AD759" s="150"/>
      <c r="AE759" s="150"/>
      <c r="AF759" s="150"/>
      <c r="AG759" s="150"/>
      <c r="AH759" s="150"/>
      <c r="AI759" s="150"/>
      <c r="AJ759" s="150"/>
      <c r="AK759" s="150"/>
      <c r="AL759" s="150"/>
      <c r="AM759" s="150"/>
      <c r="AN759" s="150"/>
      <c r="AO759" s="150"/>
      <c r="AP759" s="150"/>
      <c r="AQ759" s="150"/>
      <c r="AR759" s="150"/>
      <c r="AS759" s="150"/>
      <c r="AT759" s="150"/>
      <c r="AU759" s="150"/>
      <c r="AV759" s="150"/>
      <c r="BA759" s="150"/>
      <c r="BB759" s="151"/>
      <c r="BC759" s="151"/>
      <c r="BD759" s="152"/>
    </row>
    <row r="760" spans="5:56" ht="15.75" customHeight="1" x14ac:dyDescent="0.2">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c r="AA760" s="150"/>
      <c r="AB760" s="150"/>
      <c r="AC760" s="150"/>
      <c r="AD760" s="150"/>
      <c r="AE760" s="150"/>
      <c r="AF760" s="150"/>
      <c r="AG760" s="150"/>
      <c r="AH760" s="150"/>
      <c r="AI760" s="150"/>
      <c r="AJ760" s="150"/>
      <c r="AK760" s="150"/>
      <c r="AL760" s="150"/>
      <c r="AM760" s="150"/>
      <c r="AN760" s="150"/>
      <c r="AO760" s="150"/>
      <c r="AP760" s="150"/>
      <c r="AQ760" s="150"/>
      <c r="AR760" s="150"/>
      <c r="AS760" s="150"/>
      <c r="AT760" s="150"/>
      <c r="AU760" s="150"/>
      <c r="AV760" s="150"/>
      <c r="BA760" s="150"/>
      <c r="BB760" s="151"/>
      <c r="BC760" s="151"/>
      <c r="BD760" s="152"/>
    </row>
    <row r="761" spans="5:56" ht="15.75" customHeight="1" x14ac:dyDescent="0.2">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c r="AA761" s="150"/>
      <c r="AB761" s="150"/>
      <c r="AC761" s="150"/>
      <c r="AD761" s="150"/>
      <c r="AE761" s="150"/>
      <c r="AF761" s="150"/>
      <c r="AG761" s="150"/>
      <c r="AH761" s="150"/>
      <c r="AI761" s="150"/>
      <c r="AJ761" s="150"/>
      <c r="AK761" s="150"/>
      <c r="AL761" s="150"/>
      <c r="AM761" s="150"/>
      <c r="AN761" s="150"/>
      <c r="AO761" s="150"/>
      <c r="AP761" s="150"/>
      <c r="AQ761" s="150"/>
      <c r="AR761" s="150"/>
      <c r="AS761" s="150"/>
      <c r="AT761" s="150"/>
      <c r="AU761" s="150"/>
      <c r="AV761" s="150"/>
      <c r="BA761" s="150"/>
      <c r="BB761" s="151"/>
      <c r="BC761" s="151"/>
      <c r="BD761" s="152"/>
    </row>
    <row r="762" spans="5:56" ht="15.75" customHeight="1" x14ac:dyDescent="0.2">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c r="AA762" s="150"/>
      <c r="AB762" s="150"/>
      <c r="AC762" s="150"/>
      <c r="AD762" s="150"/>
      <c r="AE762" s="150"/>
      <c r="AF762" s="150"/>
      <c r="AG762" s="150"/>
      <c r="AH762" s="150"/>
      <c r="AI762" s="150"/>
      <c r="AJ762" s="150"/>
      <c r="AK762" s="150"/>
      <c r="AL762" s="150"/>
      <c r="AM762" s="150"/>
      <c r="AN762" s="150"/>
      <c r="AO762" s="150"/>
      <c r="AP762" s="150"/>
      <c r="AQ762" s="150"/>
      <c r="AR762" s="150"/>
      <c r="AS762" s="150"/>
      <c r="AT762" s="150"/>
      <c r="AU762" s="150"/>
      <c r="AV762" s="150"/>
      <c r="BA762" s="150"/>
      <c r="BB762" s="151"/>
      <c r="BC762" s="151"/>
      <c r="BD762" s="152"/>
    </row>
    <row r="763" spans="5:56" ht="15.75" customHeight="1" x14ac:dyDescent="0.2">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c r="AA763" s="150"/>
      <c r="AB763" s="150"/>
      <c r="AC763" s="150"/>
      <c r="AD763" s="150"/>
      <c r="AE763" s="150"/>
      <c r="AF763" s="150"/>
      <c r="AG763" s="150"/>
      <c r="AH763" s="150"/>
      <c r="AI763" s="150"/>
      <c r="AJ763" s="150"/>
      <c r="AK763" s="150"/>
      <c r="AL763" s="150"/>
      <c r="AM763" s="150"/>
      <c r="AN763" s="150"/>
      <c r="AO763" s="150"/>
      <c r="AP763" s="150"/>
      <c r="AQ763" s="150"/>
      <c r="AR763" s="150"/>
      <c r="AS763" s="150"/>
      <c r="AT763" s="150"/>
      <c r="AU763" s="150"/>
      <c r="AV763" s="150"/>
      <c r="BA763" s="150"/>
      <c r="BB763" s="151"/>
      <c r="BC763" s="151"/>
      <c r="BD763" s="152"/>
    </row>
    <row r="764" spans="5:56" ht="15.75" customHeight="1" x14ac:dyDescent="0.2">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c r="AA764" s="150"/>
      <c r="AB764" s="150"/>
      <c r="AC764" s="150"/>
      <c r="AD764" s="150"/>
      <c r="AE764" s="150"/>
      <c r="AF764" s="150"/>
      <c r="AG764" s="150"/>
      <c r="AH764" s="150"/>
      <c r="AI764" s="150"/>
      <c r="AJ764" s="150"/>
      <c r="AK764" s="150"/>
      <c r="AL764" s="150"/>
      <c r="AM764" s="150"/>
      <c r="AN764" s="150"/>
      <c r="AO764" s="150"/>
      <c r="AP764" s="150"/>
      <c r="AQ764" s="150"/>
      <c r="AR764" s="150"/>
      <c r="AS764" s="150"/>
      <c r="AT764" s="150"/>
      <c r="AU764" s="150"/>
      <c r="AV764" s="150"/>
      <c r="BA764" s="150"/>
      <c r="BB764" s="151"/>
      <c r="BC764" s="151"/>
      <c r="BD764" s="152"/>
    </row>
    <row r="765" spans="5:56" ht="15.75" customHeight="1" x14ac:dyDescent="0.2">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c r="AA765" s="150"/>
      <c r="AB765" s="150"/>
      <c r="AC765" s="150"/>
      <c r="AD765" s="150"/>
      <c r="AE765" s="150"/>
      <c r="AF765" s="150"/>
      <c r="AG765" s="150"/>
      <c r="AH765" s="150"/>
      <c r="AI765" s="150"/>
      <c r="AJ765" s="150"/>
      <c r="AK765" s="150"/>
      <c r="AL765" s="150"/>
      <c r="AM765" s="150"/>
      <c r="AN765" s="150"/>
      <c r="AO765" s="150"/>
      <c r="AP765" s="150"/>
      <c r="AQ765" s="150"/>
      <c r="AR765" s="150"/>
      <c r="AS765" s="150"/>
      <c r="AT765" s="150"/>
      <c r="AU765" s="150"/>
      <c r="AV765" s="150"/>
      <c r="BA765" s="150"/>
      <c r="BB765" s="151"/>
      <c r="BC765" s="151"/>
      <c r="BD765" s="152"/>
    </row>
    <row r="766" spans="5:56" ht="15.75" customHeight="1" x14ac:dyDescent="0.2">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c r="AA766" s="150"/>
      <c r="AB766" s="150"/>
      <c r="AC766" s="150"/>
      <c r="AD766" s="150"/>
      <c r="AE766" s="150"/>
      <c r="AF766" s="150"/>
      <c r="AG766" s="150"/>
      <c r="AH766" s="150"/>
      <c r="AI766" s="150"/>
      <c r="AJ766" s="150"/>
      <c r="AK766" s="150"/>
      <c r="AL766" s="150"/>
      <c r="AM766" s="150"/>
      <c r="AN766" s="150"/>
      <c r="AO766" s="150"/>
      <c r="AP766" s="150"/>
      <c r="AQ766" s="150"/>
      <c r="AR766" s="150"/>
      <c r="AS766" s="150"/>
      <c r="AT766" s="150"/>
      <c r="AU766" s="150"/>
      <c r="AV766" s="150"/>
      <c r="BA766" s="150"/>
      <c r="BB766" s="151"/>
      <c r="BC766" s="151"/>
      <c r="BD766" s="152"/>
    </row>
    <row r="767" spans="5:56" ht="15.75" customHeight="1" x14ac:dyDescent="0.2">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c r="AA767" s="150"/>
      <c r="AB767" s="150"/>
      <c r="AC767" s="150"/>
      <c r="AD767" s="150"/>
      <c r="AE767" s="150"/>
      <c r="AF767" s="150"/>
      <c r="AG767" s="150"/>
      <c r="AH767" s="150"/>
      <c r="AI767" s="150"/>
      <c r="AJ767" s="150"/>
      <c r="AK767" s="150"/>
      <c r="AL767" s="150"/>
      <c r="AM767" s="150"/>
      <c r="AN767" s="150"/>
      <c r="AO767" s="150"/>
      <c r="AP767" s="150"/>
      <c r="AQ767" s="150"/>
      <c r="AR767" s="150"/>
      <c r="AS767" s="150"/>
      <c r="AT767" s="150"/>
      <c r="AU767" s="150"/>
      <c r="AV767" s="150"/>
      <c r="BA767" s="150"/>
      <c r="BB767" s="151"/>
      <c r="BC767" s="151"/>
      <c r="BD767" s="152"/>
    </row>
    <row r="768" spans="5:56" ht="15.75" customHeight="1" x14ac:dyDescent="0.2">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c r="AA768" s="150"/>
      <c r="AB768" s="150"/>
      <c r="AC768" s="150"/>
      <c r="AD768" s="150"/>
      <c r="AE768" s="150"/>
      <c r="AF768" s="150"/>
      <c r="AG768" s="150"/>
      <c r="AH768" s="150"/>
      <c r="AI768" s="150"/>
      <c r="AJ768" s="150"/>
      <c r="AK768" s="150"/>
      <c r="AL768" s="150"/>
      <c r="AM768" s="150"/>
      <c r="AN768" s="150"/>
      <c r="AO768" s="150"/>
      <c r="AP768" s="150"/>
      <c r="AQ768" s="150"/>
      <c r="AR768" s="150"/>
      <c r="AS768" s="150"/>
      <c r="AT768" s="150"/>
      <c r="AU768" s="150"/>
      <c r="AV768" s="150"/>
      <c r="BA768" s="150"/>
      <c r="BB768" s="151"/>
      <c r="BC768" s="151"/>
      <c r="BD768" s="152"/>
    </row>
    <row r="769" spans="5:56" ht="15.75" customHeight="1" x14ac:dyDescent="0.2">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c r="AA769" s="150"/>
      <c r="AB769" s="150"/>
      <c r="AC769" s="150"/>
      <c r="AD769" s="150"/>
      <c r="AE769" s="150"/>
      <c r="AF769" s="150"/>
      <c r="AG769" s="150"/>
      <c r="AH769" s="150"/>
      <c r="AI769" s="150"/>
      <c r="AJ769" s="150"/>
      <c r="AK769" s="150"/>
      <c r="AL769" s="150"/>
      <c r="AM769" s="150"/>
      <c r="AN769" s="150"/>
      <c r="AO769" s="150"/>
      <c r="AP769" s="150"/>
      <c r="AQ769" s="150"/>
      <c r="AR769" s="150"/>
      <c r="AS769" s="150"/>
      <c r="AT769" s="150"/>
      <c r="AU769" s="150"/>
      <c r="AV769" s="150"/>
      <c r="BA769" s="150"/>
      <c r="BB769" s="151"/>
      <c r="BC769" s="151"/>
      <c r="BD769" s="152"/>
    </row>
    <row r="770" spans="5:56" ht="15.75" customHeight="1" x14ac:dyDescent="0.2">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c r="AA770" s="150"/>
      <c r="AB770" s="150"/>
      <c r="AC770" s="150"/>
      <c r="AD770" s="150"/>
      <c r="AE770" s="150"/>
      <c r="AF770" s="150"/>
      <c r="AG770" s="150"/>
      <c r="AH770" s="150"/>
      <c r="AI770" s="150"/>
      <c r="AJ770" s="150"/>
      <c r="AK770" s="150"/>
      <c r="AL770" s="150"/>
      <c r="AM770" s="150"/>
      <c r="AN770" s="150"/>
      <c r="AO770" s="150"/>
      <c r="AP770" s="150"/>
      <c r="AQ770" s="150"/>
      <c r="AR770" s="150"/>
      <c r="AS770" s="150"/>
      <c r="AT770" s="150"/>
      <c r="AU770" s="150"/>
      <c r="AV770" s="150"/>
      <c r="BA770" s="150"/>
      <c r="BB770" s="151"/>
      <c r="BC770" s="151"/>
      <c r="BD770" s="152"/>
    </row>
    <row r="771" spans="5:56" ht="15.75" customHeight="1" x14ac:dyDescent="0.2">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c r="AA771" s="150"/>
      <c r="AB771" s="150"/>
      <c r="AC771" s="150"/>
      <c r="AD771" s="150"/>
      <c r="AE771" s="150"/>
      <c r="AF771" s="150"/>
      <c r="AG771" s="150"/>
      <c r="AH771" s="150"/>
      <c r="AI771" s="150"/>
      <c r="AJ771" s="150"/>
      <c r="AK771" s="150"/>
      <c r="AL771" s="150"/>
      <c r="AM771" s="150"/>
      <c r="AN771" s="150"/>
      <c r="AO771" s="150"/>
      <c r="AP771" s="150"/>
      <c r="AQ771" s="150"/>
      <c r="AR771" s="150"/>
      <c r="AS771" s="150"/>
      <c r="AT771" s="150"/>
      <c r="AU771" s="150"/>
      <c r="AV771" s="150"/>
      <c r="BA771" s="150"/>
      <c r="BB771" s="151"/>
      <c r="BC771" s="151"/>
      <c r="BD771" s="152"/>
    </row>
    <row r="772" spans="5:56" ht="15.75" customHeight="1" x14ac:dyDescent="0.2">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c r="AA772" s="150"/>
      <c r="AB772" s="150"/>
      <c r="AC772" s="150"/>
      <c r="AD772" s="150"/>
      <c r="AE772" s="150"/>
      <c r="AF772" s="150"/>
      <c r="AG772" s="150"/>
      <c r="AH772" s="150"/>
      <c r="AI772" s="150"/>
      <c r="AJ772" s="150"/>
      <c r="AK772" s="150"/>
      <c r="AL772" s="150"/>
      <c r="AM772" s="150"/>
      <c r="AN772" s="150"/>
      <c r="AO772" s="150"/>
      <c r="AP772" s="150"/>
      <c r="AQ772" s="150"/>
      <c r="AR772" s="150"/>
      <c r="AS772" s="150"/>
      <c r="AT772" s="150"/>
      <c r="AU772" s="150"/>
      <c r="AV772" s="150"/>
      <c r="BA772" s="150"/>
      <c r="BB772" s="151"/>
      <c r="BC772" s="151"/>
      <c r="BD772" s="152"/>
    </row>
    <row r="773" spans="5:56" ht="15.75" customHeight="1" x14ac:dyDescent="0.2">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c r="AA773" s="150"/>
      <c r="AB773" s="150"/>
      <c r="AC773" s="150"/>
      <c r="AD773" s="150"/>
      <c r="AE773" s="150"/>
      <c r="AF773" s="150"/>
      <c r="AG773" s="150"/>
      <c r="AH773" s="150"/>
      <c r="AI773" s="150"/>
      <c r="AJ773" s="150"/>
      <c r="AK773" s="150"/>
      <c r="AL773" s="150"/>
      <c r="AM773" s="150"/>
      <c r="AN773" s="150"/>
      <c r="AO773" s="150"/>
      <c r="AP773" s="150"/>
      <c r="AQ773" s="150"/>
      <c r="AR773" s="150"/>
      <c r="AS773" s="150"/>
      <c r="AT773" s="150"/>
      <c r="AU773" s="150"/>
      <c r="AV773" s="150"/>
      <c r="BA773" s="150"/>
      <c r="BB773" s="151"/>
      <c r="BC773" s="151"/>
      <c r="BD773" s="152"/>
    </row>
    <row r="774" spans="5:56" ht="15.75" customHeight="1" x14ac:dyDescent="0.2">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c r="AA774" s="150"/>
      <c r="AB774" s="150"/>
      <c r="AC774" s="150"/>
      <c r="AD774" s="150"/>
      <c r="AE774" s="150"/>
      <c r="AF774" s="150"/>
      <c r="AG774" s="150"/>
      <c r="AH774" s="150"/>
      <c r="AI774" s="150"/>
      <c r="AJ774" s="150"/>
      <c r="AK774" s="150"/>
      <c r="AL774" s="150"/>
      <c r="AM774" s="150"/>
      <c r="AN774" s="150"/>
      <c r="AO774" s="150"/>
      <c r="AP774" s="150"/>
      <c r="AQ774" s="150"/>
      <c r="AR774" s="150"/>
      <c r="AS774" s="150"/>
      <c r="AT774" s="150"/>
      <c r="AU774" s="150"/>
      <c r="AV774" s="150"/>
      <c r="BA774" s="150"/>
      <c r="BB774" s="151"/>
      <c r="BC774" s="151"/>
      <c r="BD774" s="152"/>
    </row>
    <row r="775" spans="5:56" ht="15.75" customHeight="1" x14ac:dyDescent="0.2">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c r="AA775" s="150"/>
      <c r="AB775" s="150"/>
      <c r="AC775" s="150"/>
      <c r="AD775" s="150"/>
      <c r="AE775" s="150"/>
      <c r="AF775" s="150"/>
      <c r="AG775" s="150"/>
      <c r="AH775" s="150"/>
      <c r="AI775" s="150"/>
      <c r="AJ775" s="150"/>
      <c r="AK775" s="150"/>
      <c r="AL775" s="150"/>
      <c r="AM775" s="150"/>
      <c r="AN775" s="150"/>
      <c r="AO775" s="150"/>
      <c r="AP775" s="150"/>
      <c r="AQ775" s="150"/>
      <c r="AR775" s="150"/>
      <c r="AS775" s="150"/>
      <c r="AT775" s="150"/>
      <c r="AU775" s="150"/>
      <c r="AV775" s="150"/>
      <c r="BA775" s="150"/>
      <c r="BB775" s="151"/>
      <c r="BC775" s="151"/>
      <c r="BD775" s="152"/>
    </row>
    <row r="776" spans="5:56" ht="15.75" customHeight="1" x14ac:dyDescent="0.2">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c r="AA776" s="150"/>
      <c r="AB776" s="150"/>
      <c r="AC776" s="150"/>
      <c r="AD776" s="150"/>
      <c r="AE776" s="150"/>
      <c r="AF776" s="150"/>
      <c r="AG776" s="150"/>
      <c r="AH776" s="150"/>
      <c r="AI776" s="150"/>
      <c r="AJ776" s="150"/>
      <c r="AK776" s="150"/>
      <c r="AL776" s="150"/>
      <c r="AM776" s="150"/>
      <c r="AN776" s="150"/>
      <c r="AO776" s="150"/>
      <c r="AP776" s="150"/>
      <c r="AQ776" s="150"/>
      <c r="AR776" s="150"/>
      <c r="AS776" s="150"/>
      <c r="AT776" s="150"/>
      <c r="AU776" s="150"/>
      <c r="AV776" s="150"/>
      <c r="BA776" s="150"/>
      <c r="BB776" s="151"/>
      <c r="BC776" s="151"/>
      <c r="BD776" s="152"/>
    </row>
    <row r="777" spans="5:56" ht="15.75" customHeight="1" x14ac:dyDescent="0.2">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c r="AA777" s="150"/>
      <c r="AB777" s="150"/>
      <c r="AC777" s="150"/>
      <c r="AD777" s="150"/>
      <c r="AE777" s="150"/>
      <c r="AF777" s="150"/>
      <c r="AG777" s="150"/>
      <c r="AH777" s="150"/>
      <c r="AI777" s="150"/>
      <c r="AJ777" s="150"/>
      <c r="AK777" s="150"/>
      <c r="AL777" s="150"/>
      <c r="AM777" s="150"/>
      <c r="AN777" s="150"/>
      <c r="AO777" s="150"/>
      <c r="AP777" s="150"/>
      <c r="AQ777" s="150"/>
      <c r="AR777" s="150"/>
      <c r="AS777" s="150"/>
      <c r="AT777" s="150"/>
      <c r="AU777" s="150"/>
      <c r="AV777" s="150"/>
      <c r="BA777" s="150"/>
      <c r="BB777" s="151"/>
      <c r="BC777" s="151"/>
      <c r="BD777" s="152"/>
    </row>
    <row r="778" spans="5:56" ht="15.75" customHeight="1" x14ac:dyDescent="0.2">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c r="AA778" s="150"/>
      <c r="AB778" s="150"/>
      <c r="AC778" s="150"/>
      <c r="AD778" s="150"/>
      <c r="AE778" s="150"/>
      <c r="AF778" s="150"/>
      <c r="AG778" s="150"/>
      <c r="AH778" s="150"/>
      <c r="AI778" s="150"/>
      <c r="AJ778" s="150"/>
      <c r="AK778" s="150"/>
      <c r="AL778" s="150"/>
      <c r="AM778" s="150"/>
      <c r="AN778" s="150"/>
      <c r="AO778" s="150"/>
      <c r="AP778" s="150"/>
      <c r="AQ778" s="150"/>
      <c r="AR778" s="150"/>
      <c r="AS778" s="150"/>
      <c r="AT778" s="150"/>
      <c r="AU778" s="150"/>
      <c r="AV778" s="150"/>
      <c r="BA778" s="150"/>
      <c r="BB778" s="151"/>
      <c r="BC778" s="151"/>
      <c r="BD778" s="152"/>
    </row>
    <row r="779" spans="5:56" ht="15.75" customHeight="1" x14ac:dyDescent="0.2">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c r="AA779" s="150"/>
      <c r="AB779" s="150"/>
      <c r="AC779" s="150"/>
      <c r="AD779" s="150"/>
      <c r="AE779" s="150"/>
      <c r="AF779" s="150"/>
      <c r="AG779" s="150"/>
      <c r="AH779" s="150"/>
      <c r="AI779" s="150"/>
      <c r="AJ779" s="150"/>
      <c r="AK779" s="150"/>
      <c r="AL779" s="150"/>
      <c r="AM779" s="150"/>
      <c r="AN779" s="150"/>
      <c r="AO779" s="150"/>
      <c r="AP779" s="150"/>
      <c r="AQ779" s="150"/>
      <c r="AR779" s="150"/>
      <c r="AS779" s="150"/>
      <c r="AT779" s="150"/>
      <c r="AU779" s="150"/>
      <c r="AV779" s="150"/>
      <c r="BA779" s="150"/>
      <c r="BB779" s="151"/>
      <c r="BC779" s="151"/>
      <c r="BD779" s="152"/>
    </row>
    <row r="780" spans="5:56" ht="15.75" customHeight="1" x14ac:dyDescent="0.2">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c r="AA780" s="150"/>
      <c r="AB780" s="150"/>
      <c r="AC780" s="150"/>
      <c r="AD780" s="150"/>
      <c r="AE780" s="150"/>
      <c r="AF780" s="150"/>
      <c r="AG780" s="150"/>
      <c r="AH780" s="150"/>
      <c r="AI780" s="150"/>
      <c r="AJ780" s="150"/>
      <c r="AK780" s="150"/>
      <c r="AL780" s="150"/>
      <c r="AM780" s="150"/>
      <c r="AN780" s="150"/>
      <c r="AO780" s="150"/>
      <c r="AP780" s="150"/>
      <c r="AQ780" s="150"/>
      <c r="AR780" s="150"/>
      <c r="AS780" s="150"/>
      <c r="AT780" s="150"/>
      <c r="AU780" s="150"/>
      <c r="AV780" s="150"/>
      <c r="BA780" s="150"/>
      <c r="BB780" s="151"/>
      <c r="BC780" s="151"/>
      <c r="BD780" s="152"/>
    </row>
    <row r="781" spans="5:56" ht="15.75" customHeight="1" x14ac:dyDescent="0.2">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c r="AA781" s="150"/>
      <c r="AB781" s="150"/>
      <c r="AC781" s="150"/>
      <c r="AD781" s="150"/>
      <c r="AE781" s="150"/>
      <c r="AF781" s="150"/>
      <c r="AG781" s="150"/>
      <c r="AH781" s="150"/>
      <c r="AI781" s="150"/>
      <c r="AJ781" s="150"/>
      <c r="AK781" s="150"/>
      <c r="AL781" s="150"/>
      <c r="AM781" s="150"/>
      <c r="AN781" s="150"/>
      <c r="AO781" s="150"/>
      <c r="AP781" s="150"/>
      <c r="AQ781" s="150"/>
      <c r="AR781" s="150"/>
      <c r="AS781" s="150"/>
      <c r="AT781" s="150"/>
      <c r="AU781" s="150"/>
      <c r="AV781" s="150"/>
      <c r="BA781" s="150"/>
      <c r="BB781" s="151"/>
      <c r="BC781" s="151"/>
      <c r="BD781" s="152"/>
    </row>
    <row r="782" spans="5:56" ht="15.75" customHeight="1" x14ac:dyDescent="0.2">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c r="AA782" s="150"/>
      <c r="AB782" s="150"/>
      <c r="AC782" s="150"/>
      <c r="AD782" s="150"/>
      <c r="AE782" s="150"/>
      <c r="AF782" s="150"/>
      <c r="AG782" s="150"/>
      <c r="AH782" s="150"/>
      <c r="AI782" s="150"/>
      <c r="AJ782" s="150"/>
      <c r="AK782" s="150"/>
      <c r="AL782" s="150"/>
      <c r="AM782" s="150"/>
      <c r="AN782" s="150"/>
      <c r="AO782" s="150"/>
      <c r="AP782" s="150"/>
      <c r="AQ782" s="150"/>
      <c r="AR782" s="150"/>
      <c r="AS782" s="150"/>
      <c r="AT782" s="150"/>
      <c r="AU782" s="150"/>
      <c r="AV782" s="150"/>
      <c r="BA782" s="150"/>
      <c r="BB782" s="151"/>
      <c r="BC782" s="151"/>
      <c r="BD782" s="152"/>
    </row>
    <row r="783" spans="5:56" ht="15.75" customHeight="1" x14ac:dyDescent="0.2">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c r="AA783" s="150"/>
      <c r="AB783" s="150"/>
      <c r="AC783" s="150"/>
      <c r="AD783" s="150"/>
      <c r="AE783" s="150"/>
      <c r="AF783" s="150"/>
      <c r="AG783" s="150"/>
      <c r="AH783" s="150"/>
      <c r="AI783" s="150"/>
      <c r="AJ783" s="150"/>
      <c r="AK783" s="150"/>
      <c r="AL783" s="150"/>
      <c r="AM783" s="150"/>
      <c r="AN783" s="150"/>
      <c r="AO783" s="150"/>
      <c r="AP783" s="150"/>
      <c r="AQ783" s="150"/>
      <c r="AR783" s="150"/>
      <c r="AS783" s="150"/>
      <c r="AT783" s="150"/>
      <c r="AU783" s="150"/>
      <c r="AV783" s="150"/>
      <c r="BA783" s="150"/>
      <c r="BB783" s="151"/>
      <c r="BC783" s="151"/>
      <c r="BD783" s="152"/>
    </row>
    <row r="784" spans="5:56" ht="15.75" customHeight="1" x14ac:dyDescent="0.2">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c r="AA784" s="150"/>
      <c r="AB784" s="150"/>
      <c r="AC784" s="150"/>
      <c r="AD784" s="150"/>
      <c r="AE784" s="150"/>
      <c r="AF784" s="150"/>
      <c r="AG784" s="150"/>
      <c r="AH784" s="150"/>
      <c r="AI784" s="150"/>
      <c r="AJ784" s="150"/>
      <c r="AK784" s="150"/>
      <c r="AL784" s="150"/>
      <c r="AM784" s="150"/>
      <c r="AN784" s="150"/>
      <c r="AO784" s="150"/>
      <c r="AP784" s="150"/>
      <c r="AQ784" s="150"/>
      <c r="AR784" s="150"/>
      <c r="AS784" s="150"/>
      <c r="AT784" s="150"/>
      <c r="AU784" s="150"/>
      <c r="AV784" s="150"/>
      <c r="BA784" s="150"/>
      <c r="BB784" s="151"/>
      <c r="BC784" s="151"/>
      <c r="BD784" s="152"/>
    </row>
    <row r="785" spans="5:56" ht="15.75" customHeight="1" x14ac:dyDescent="0.2">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c r="AA785" s="150"/>
      <c r="AB785" s="150"/>
      <c r="AC785" s="150"/>
      <c r="AD785" s="150"/>
      <c r="AE785" s="150"/>
      <c r="AF785" s="150"/>
      <c r="AG785" s="150"/>
      <c r="AH785" s="150"/>
      <c r="AI785" s="150"/>
      <c r="AJ785" s="150"/>
      <c r="AK785" s="150"/>
      <c r="AL785" s="150"/>
      <c r="AM785" s="150"/>
      <c r="AN785" s="150"/>
      <c r="AO785" s="150"/>
      <c r="AP785" s="150"/>
      <c r="AQ785" s="150"/>
      <c r="AR785" s="150"/>
      <c r="AS785" s="150"/>
      <c r="AT785" s="150"/>
      <c r="AU785" s="150"/>
      <c r="AV785" s="150"/>
      <c r="BA785" s="150"/>
      <c r="BB785" s="151"/>
      <c r="BC785" s="151"/>
      <c r="BD785" s="152"/>
    </row>
    <row r="786" spans="5:56" ht="15.75" customHeight="1" x14ac:dyDescent="0.2">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c r="AA786" s="150"/>
      <c r="AB786" s="150"/>
      <c r="AC786" s="150"/>
      <c r="AD786" s="150"/>
      <c r="AE786" s="150"/>
      <c r="AF786" s="150"/>
      <c r="AG786" s="150"/>
      <c r="AH786" s="150"/>
      <c r="AI786" s="150"/>
      <c r="AJ786" s="150"/>
      <c r="AK786" s="150"/>
      <c r="AL786" s="150"/>
      <c r="AM786" s="150"/>
      <c r="AN786" s="150"/>
      <c r="AO786" s="150"/>
      <c r="AP786" s="150"/>
      <c r="AQ786" s="150"/>
      <c r="AR786" s="150"/>
      <c r="AS786" s="150"/>
      <c r="AT786" s="150"/>
      <c r="AU786" s="150"/>
      <c r="AV786" s="150"/>
      <c r="BA786" s="150"/>
      <c r="BB786" s="151"/>
      <c r="BC786" s="151"/>
      <c r="BD786" s="152"/>
    </row>
    <row r="787" spans="5:56" ht="15.75" customHeight="1" x14ac:dyDescent="0.2">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c r="AA787" s="150"/>
      <c r="AB787" s="150"/>
      <c r="AC787" s="150"/>
      <c r="AD787" s="150"/>
      <c r="AE787" s="150"/>
      <c r="AF787" s="150"/>
      <c r="AG787" s="150"/>
      <c r="AH787" s="150"/>
      <c r="AI787" s="150"/>
      <c r="AJ787" s="150"/>
      <c r="AK787" s="150"/>
      <c r="AL787" s="150"/>
      <c r="AM787" s="150"/>
      <c r="AN787" s="150"/>
      <c r="AO787" s="150"/>
      <c r="AP787" s="150"/>
      <c r="AQ787" s="150"/>
      <c r="AR787" s="150"/>
      <c r="AS787" s="150"/>
      <c r="AT787" s="150"/>
      <c r="AU787" s="150"/>
      <c r="AV787" s="150"/>
      <c r="BA787" s="150"/>
      <c r="BB787" s="151"/>
      <c r="BC787" s="151"/>
      <c r="BD787" s="152"/>
    </row>
    <row r="788" spans="5:56" ht="15.75" customHeight="1" x14ac:dyDescent="0.2">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c r="AA788" s="150"/>
      <c r="AB788" s="150"/>
      <c r="AC788" s="150"/>
      <c r="AD788" s="150"/>
      <c r="AE788" s="150"/>
      <c r="AF788" s="150"/>
      <c r="AG788" s="150"/>
      <c r="AH788" s="150"/>
      <c r="AI788" s="150"/>
      <c r="AJ788" s="150"/>
      <c r="AK788" s="150"/>
      <c r="AL788" s="150"/>
      <c r="AM788" s="150"/>
      <c r="AN788" s="150"/>
      <c r="AO788" s="150"/>
      <c r="AP788" s="150"/>
      <c r="AQ788" s="150"/>
      <c r="AR788" s="150"/>
      <c r="AS788" s="150"/>
      <c r="AT788" s="150"/>
      <c r="AU788" s="150"/>
      <c r="AV788" s="150"/>
      <c r="BA788" s="150"/>
      <c r="BB788" s="151"/>
      <c r="BC788" s="151"/>
      <c r="BD788" s="152"/>
    </row>
    <row r="789" spans="5:56" ht="15.75" customHeight="1" x14ac:dyDescent="0.2">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c r="AA789" s="150"/>
      <c r="AB789" s="150"/>
      <c r="AC789" s="150"/>
      <c r="AD789" s="150"/>
      <c r="AE789" s="150"/>
      <c r="AF789" s="150"/>
      <c r="AG789" s="150"/>
      <c r="AH789" s="150"/>
      <c r="AI789" s="150"/>
      <c r="AJ789" s="150"/>
      <c r="AK789" s="150"/>
      <c r="AL789" s="150"/>
      <c r="AM789" s="150"/>
      <c r="AN789" s="150"/>
      <c r="AO789" s="150"/>
      <c r="AP789" s="150"/>
      <c r="AQ789" s="150"/>
      <c r="AR789" s="150"/>
      <c r="AS789" s="150"/>
      <c r="AT789" s="150"/>
      <c r="AU789" s="150"/>
      <c r="AV789" s="150"/>
      <c r="BA789" s="150"/>
      <c r="BB789" s="151"/>
      <c r="BC789" s="151"/>
      <c r="BD789" s="152"/>
    </row>
    <row r="790" spans="5:56" ht="15.75" customHeight="1" x14ac:dyDescent="0.2">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c r="AA790" s="150"/>
      <c r="AB790" s="150"/>
      <c r="AC790" s="150"/>
      <c r="AD790" s="150"/>
      <c r="AE790" s="150"/>
      <c r="AF790" s="150"/>
      <c r="AG790" s="150"/>
      <c r="AH790" s="150"/>
      <c r="AI790" s="150"/>
      <c r="AJ790" s="150"/>
      <c r="AK790" s="150"/>
      <c r="AL790" s="150"/>
      <c r="AM790" s="150"/>
      <c r="AN790" s="150"/>
      <c r="AO790" s="150"/>
      <c r="AP790" s="150"/>
      <c r="AQ790" s="150"/>
      <c r="AR790" s="150"/>
      <c r="AS790" s="150"/>
      <c r="AT790" s="150"/>
      <c r="AU790" s="150"/>
      <c r="AV790" s="150"/>
      <c r="BA790" s="150"/>
      <c r="BB790" s="151"/>
      <c r="BC790" s="151"/>
      <c r="BD790" s="152"/>
    </row>
    <row r="791" spans="5:56" ht="15.75" customHeight="1" x14ac:dyDescent="0.2">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c r="AA791" s="150"/>
      <c r="AB791" s="150"/>
      <c r="AC791" s="150"/>
      <c r="AD791" s="150"/>
      <c r="AE791" s="150"/>
      <c r="AF791" s="150"/>
      <c r="AG791" s="150"/>
      <c r="AH791" s="150"/>
      <c r="AI791" s="150"/>
      <c r="AJ791" s="150"/>
      <c r="AK791" s="150"/>
      <c r="AL791" s="150"/>
      <c r="AM791" s="150"/>
      <c r="AN791" s="150"/>
      <c r="AO791" s="150"/>
      <c r="AP791" s="150"/>
      <c r="AQ791" s="150"/>
      <c r="AR791" s="150"/>
      <c r="AS791" s="150"/>
      <c r="AT791" s="150"/>
      <c r="AU791" s="150"/>
      <c r="AV791" s="150"/>
      <c r="BA791" s="150"/>
      <c r="BB791" s="151"/>
      <c r="BC791" s="151"/>
      <c r="BD791" s="152"/>
    </row>
    <row r="792" spans="5:56" ht="15.75" customHeight="1" x14ac:dyDescent="0.2">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c r="AA792" s="150"/>
      <c r="AB792" s="150"/>
      <c r="AC792" s="150"/>
      <c r="AD792" s="150"/>
      <c r="AE792" s="150"/>
      <c r="AF792" s="150"/>
      <c r="AG792" s="150"/>
      <c r="AH792" s="150"/>
      <c r="AI792" s="150"/>
      <c r="AJ792" s="150"/>
      <c r="AK792" s="150"/>
      <c r="AL792" s="150"/>
      <c r="AM792" s="150"/>
      <c r="AN792" s="150"/>
      <c r="AO792" s="150"/>
      <c r="AP792" s="150"/>
      <c r="AQ792" s="150"/>
      <c r="AR792" s="150"/>
      <c r="AS792" s="150"/>
      <c r="AT792" s="150"/>
      <c r="AU792" s="150"/>
      <c r="AV792" s="150"/>
      <c r="BA792" s="150"/>
      <c r="BB792" s="151"/>
      <c r="BC792" s="151"/>
      <c r="BD792" s="152"/>
    </row>
    <row r="793" spans="5:56" ht="15.75" customHeight="1" x14ac:dyDescent="0.2">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c r="AA793" s="150"/>
      <c r="AB793" s="150"/>
      <c r="AC793" s="150"/>
      <c r="AD793" s="150"/>
      <c r="AE793" s="150"/>
      <c r="AF793" s="150"/>
      <c r="AG793" s="150"/>
      <c r="AH793" s="150"/>
      <c r="AI793" s="150"/>
      <c r="AJ793" s="150"/>
      <c r="AK793" s="150"/>
      <c r="AL793" s="150"/>
      <c r="AM793" s="150"/>
      <c r="AN793" s="150"/>
      <c r="AO793" s="150"/>
      <c r="AP793" s="150"/>
      <c r="AQ793" s="150"/>
      <c r="AR793" s="150"/>
      <c r="AS793" s="150"/>
      <c r="AT793" s="150"/>
      <c r="AU793" s="150"/>
      <c r="AV793" s="150"/>
      <c r="BA793" s="150"/>
      <c r="BB793" s="151"/>
      <c r="BC793" s="151"/>
      <c r="BD793" s="152"/>
    </row>
    <row r="794" spans="5:56" ht="15.75" customHeight="1" x14ac:dyDescent="0.2">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c r="AA794" s="150"/>
      <c r="AB794" s="150"/>
      <c r="AC794" s="150"/>
      <c r="AD794" s="150"/>
      <c r="AE794" s="150"/>
      <c r="AF794" s="150"/>
      <c r="AG794" s="150"/>
      <c r="AH794" s="150"/>
      <c r="AI794" s="150"/>
      <c r="AJ794" s="150"/>
      <c r="AK794" s="150"/>
      <c r="AL794" s="150"/>
      <c r="AM794" s="150"/>
      <c r="AN794" s="150"/>
      <c r="AO794" s="150"/>
      <c r="AP794" s="150"/>
      <c r="AQ794" s="150"/>
      <c r="AR794" s="150"/>
      <c r="AS794" s="150"/>
      <c r="AT794" s="150"/>
      <c r="AU794" s="150"/>
      <c r="AV794" s="150"/>
      <c r="BA794" s="150"/>
      <c r="BB794" s="151"/>
      <c r="BC794" s="151"/>
      <c r="BD794" s="152"/>
    </row>
    <row r="795" spans="5:56" ht="15.75" customHeight="1" x14ac:dyDescent="0.2">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c r="AA795" s="150"/>
      <c r="AB795" s="150"/>
      <c r="AC795" s="150"/>
      <c r="AD795" s="150"/>
      <c r="AE795" s="150"/>
      <c r="AF795" s="150"/>
      <c r="AG795" s="150"/>
      <c r="AH795" s="150"/>
      <c r="AI795" s="150"/>
      <c r="AJ795" s="150"/>
      <c r="AK795" s="150"/>
      <c r="AL795" s="150"/>
      <c r="AM795" s="150"/>
      <c r="AN795" s="150"/>
      <c r="AO795" s="150"/>
      <c r="AP795" s="150"/>
      <c r="AQ795" s="150"/>
      <c r="AR795" s="150"/>
      <c r="AS795" s="150"/>
      <c r="AT795" s="150"/>
      <c r="AU795" s="150"/>
      <c r="AV795" s="150"/>
      <c r="BA795" s="150"/>
      <c r="BB795" s="151"/>
      <c r="BC795" s="151"/>
      <c r="BD795" s="152"/>
    </row>
    <row r="796" spans="5:56" ht="15.75" customHeight="1" x14ac:dyDescent="0.2">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c r="AA796" s="150"/>
      <c r="AB796" s="150"/>
      <c r="AC796" s="150"/>
      <c r="AD796" s="150"/>
      <c r="AE796" s="150"/>
      <c r="AF796" s="150"/>
      <c r="AG796" s="150"/>
      <c r="AH796" s="150"/>
      <c r="AI796" s="150"/>
      <c r="AJ796" s="150"/>
      <c r="AK796" s="150"/>
      <c r="AL796" s="150"/>
      <c r="AM796" s="150"/>
      <c r="AN796" s="150"/>
      <c r="AO796" s="150"/>
      <c r="AP796" s="150"/>
      <c r="AQ796" s="150"/>
      <c r="AR796" s="150"/>
      <c r="AS796" s="150"/>
      <c r="AT796" s="150"/>
      <c r="AU796" s="150"/>
      <c r="AV796" s="150"/>
      <c r="BA796" s="150"/>
      <c r="BB796" s="151"/>
      <c r="BC796" s="151"/>
      <c r="BD796" s="152"/>
    </row>
    <row r="797" spans="5:56" ht="15.75" customHeight="1" x14ac:dyDescent="0.2">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c r="AA797" s="150"/>
      <c r="AB797" s="150"/>
      <c r="AC797" s="150"/>
      <c r="AD797" s="150"/>
      <c r="AE797" s="150"/>
      <c r="AF797" s="150"/>
      <c r="AG797" s="150"/>
      <c r="AH797" s="150"/>
      <c r="AI797" s="150"/>
      <c r="AJ797" s="150"/>
      <c r="AK797" s="150"/>
      <c r="AL797" s="150"/>
      <c r="AM797" s="150"/>
      <c r="AN797" s="150"/>
      <c r="AO797" s="150"/>
      <c r="AP797" s="150"/>
      <c r="AQ797" s="150"/>
      <c r="AR797" s="150"/>
      <c r="AS797" s="150"/>
      <c r="AT797" s="150"/>
      <c r="AU797" s="150"/>
      <c r="AV797" s="150"/>
      <c r="BA797" s="150"/>
      <c r="BB797" s="151"/>
      <c r="BC797" s="151"/>
      <c r="BD797" s="152"/>
    </row>
    <row r="798" spans="5:56" ht="15.75" customHeight="1" x14ac:dyDescent="0.2">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c r="AA798" s="150"/>
      <c r="AB798" s="150"/>
      <c r="AC798" s="150"/>
      <c r="AD798" s="150"/>
      <c r="AE798" s="150"/>
      <c r="AF798" s="150"/>
      <c r="AG798" s="150"/>
      <c r="AH798" s="150"/>
      <c r="AI798" s="150"/>
      <c r="AJ798" s="150"/>
      <c r="AK798" s="150"/>
      <c r="AL798" s="150"/>
      <c r="AM798" s="150"/>
      <c r="AN798" s="150"/>
      <c r="AO798" s="150"/>
      <c r="AP798" s="150"/>
      <c r="AQ798" s="150"/>
      <c r="AR798" s="150"/>
      <c r="AS798" s="150"/>
      <c r="AT798" s="150"/>
      <c r="AU798" s="150"/>
      <c r="AV798" s="150"/>
      <c r="BA798" s="150"/>
      <c r="BB798" s="151"/>
      <c r="BC798" s="151"/>
      <c r="BD798" s="152"/>
    </row>
    <row r="799" spans="5:56" ht="15.75" customHeight="1" x14ac:dyDescent="0.2">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c r="AA799" s="150"/>
      <c r="AB799" s="150"/>
      <c r="AC799" s="150"/>
      <c r="AD799" s="150"/>
      <c r="AE799" s="150"/>
      <c r="AF799" s="150"/>
      <c r="AG799" s="150"/>
      <c r="AH799" s="150"/>
      <c r="AI799" s="150"/>
      <c r="AJ799" s="150"/>
      <c r="AK799" s="150"/>
      <c r="AL799" s="150"/>
      <c r="AM799" s="150"/>
      <c r="AN799" s="150"/>
      <c r="AO799" s="150"/>
      <c r="AP799" s="150"/>
      <c r="AQ799" s="150"/>
      <c r="AR799" s="150"/>
      <c r="AS799" s="150"/>
      <c r="AT799" s="150"/>
      <c r="AU799" s="150"/>
      <c r="AV799" s="150"/>
      <c r="BA799" s="150"/>
      <c r="BB799" s="151"/>
      <c r="BC799" s="151"/>
      <c r="BD799" s="152"/>
    </row>
    <row r="800" spans="5:56" ht="15.75" customHeight="1" x14ac:dyDescent="0.2">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c r="AA800" s="150"/>
      <c r="AB800" s="150"/>
      <c r="AC800" s="150"/>
      <c r="AD800" s="150"/>
      <c r="AE800" s="150"/>
      <c r="AF800" s="150"/>
      <c r="AG800" s="150"/>
      <c r="AH800" s="150"/>
      <c r="AI800" s="150"/>
      <c r="AJ800" s="150"/>
      <c r="AK800" s="150"/>
      <c r="AL800" s="150"/>
      <c r="AM800" s="150"/>
      <c r="AN800" s="150"/>
      <c r="AO800" s="150"/>
      <c r="AP800" s="150"/>
      <c r="AQ800" s="150"/>
      <c r="AR800" s="150"/>
      <c r="AS800" s="150"/>
      <c r="AT800" s="150"/>
      <c r="AU800" s="150"/>
      <c r="AV800" s="150"/>
      <c r="BA800" s="150"/>
      <c r="BB800" s="151"/>
      <c r="BC800" s="151"/>
      <c r="BD800" s="152"/>
    </row>
    <row r="801" spans="5:56" ht="15.75" customHeight="1" x14ac:dyDescent="0.2">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c r="AA801" s="150"/>
      <c r="AB801" s="150"/>
      <c r="AC801" s="150"/>
      <c r="AD801" s="150"/>
      <c r="AE801" s="150"/>
      <c r="AF801" s="150"/>
      <c r="AG801" s="150"/>
      <c r="AH801" s="150"/>
      <c r="AI801" s="150"/>
      <c r="AJ801" s="150"/>
      <c r="AK801" s="150"/>
      <c r="AL801" s="150"/>
      <c r="AM801" s="150"/>
      <c r="AN801" s="150"/>
      <c r="AO801" s="150"/>
      <c r="AP801" s="150"/>
      <c r="AQ801" s="150"/>
      <c r="AR801" s="150"/>
      <c r="AS801" s="150"/>
      <c r="AT801" s="150"/>
      <c r="AU801" s="150"/>
      <c r="AV801" s="150"/>
      <c r="BA801" s="150"/>
      <c r="BB801" s="151"/>
      <c r="BC801" s="151"/>
      <c r="BD801" s="152"/>
    </row>
    <row r="802" spans="5:56" ht="15" customHeight="1" x14ac:dyDescent="0.2">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c r="AA802" s="150"/>
      <c r="AB802" s="150"/>
      <c r="AC802" s="150"/>
      <c r="AD802" s="150"/>
      <c r="AE802" s="150"/>
      <c r="AF802" s="150"/>
      <c r="AG802" s="150"/>
      <c r="AH802" s="150"/>
      <c r="AI802" s="150"/>
      <c r="AJ802" s="150"/>
      <c r="AK802" s="150"/>
      <c r="AL802" s="150"/>
      <c r="AM802" s="150"/>
      <c r="AN802" s="150"/>
      <c r="AO802" s="150"/>
      <c r="AP802" s="150"/>
      <c r="AQ802" s="150"/>
      <c r="AR802" s="150"/>
      <c r="AS802" s="150"/>
      <c r="AT802" s="150"/>
      <c r="AU802" s="150"/>
      <c r="AV802" s="150"/>
      <c r="BA802" s="150"/>
      <c r="BB802" s="151"/>
      <c r="BC802" s="151"/>
      <c r="BD802" s="152"/>
    </row>
    <row r="803" spans="5:56" ht="15" customHeight="1" x14ac:dyDescent="0.2">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c r="AA803" s="150"/>
      <c r="AB803" s="150"/>
      <c r="AC803" s="150"/>
      <c r="AD803" s="150"/>
      <c r="AE803" s="150"/>
      <c r="AF803" s="150"/>
      <c r="AG803" s="150"/>
      <c r="AH803" s="150"/>
      <c r="AI803" s="150"/>
      <c r="AJ803" s="150"/>
      <c r="AK803" s="150"/>
      <c r="AL803" s="150"/>
      <c r="AM803" s="150"/>
      <c r="AN803" s="150"/>
      <c r="AO803" s="150"/>
      <c r="AP803" s="150"/>
      <c r="AQ803" s="150"/>
      <c r="AR803" s="150"/>
      <c r="AS803" s="150"/>
      <c r="AT803" s="150"/>
      <c r="AU803" s="150"/>
      <c r="AV803" s="150"/>
      <c r="BA803" s="150"/>
      <c r="BB803" s="151"/>
      <c r="BC803" s="151"/>
      <c r="BD803" s="152"/>
    </row>
    <row r="804" spans="5:56" ht="15" customHeight="1" x14ac:dyDescent="0.2">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c r="AA804" s="150"/>
      <c r="AB804" s="150"/>
      <c r="AC804" s="150"/>
      <c r="AD804" s="150"/>
      <c r="AE804" s="150"/>
      <c r="AF804" s="150"/>
      <c r="AG804" s="150"/>
      <c r="AH804" s="150"/>
      <c r="AI804" s="150"/>
      <c r="AJ804" s="150"/>
      <c r="AK804" s="150"/>
      <c r="AL804" s="150"/>
      <c r="AM804" s="150"/>
      <c r="AN804" s="150"/>
      <c r="AO804" s="150"/>
      <c r="AP804" s="150"/>
      <c r="AQ804" s="150"/>
      <c r="AR804" s="150"/>
      <c r="AS804" s="150"/>
      <c r="AT804" s="150"/>
      <c r="AU804" s="150"/>
      <c r="AV804" s="150"/>
      <c r="BA804" s="150"/>
      <c r="BB804" s="151"/>
      <c r="BC804" s="151"/>
      <c r="BD804" s="152"/>
    </row>
    <row r="805" spans="5:56" ht="15" customHeight="1" x14ac:dyDescent="0.2">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c r="AA805" s="150"/>
      <c r="AB805" s="150"/>
      <c r="AC805" s="150"/>
      <c r="AD805" s="150"/>
      <c r="AE805" s="150"/>
      <c r="AF805" s="150"/>
      <c r="AG805" s="150"/>
      <c r="AH805" s="150"/>
      <c r="AI805" s="150"/>
      <c r="AJ805" s="150"/>
      <c r="AK805" s="150"/>
      <c r="AL805" s="150"/>
      <c r="AM805" s="150"/>
      <c r="AN805" s="150"/>
      <c r="AO805" s="150"/>
      <c r="AP805" s="150"/>
      <c r="AQ805" s="150"/>
      <c r="AR805" s="150"/>
      <c r="AS805" s="150"/>
      <c r="AT805" s="150"/>
      <c r="AU805" s="150"/>
      <c r="AV805" s="150"/>
      <c r="BA805" s="150"/>
      <c r="BB805" s="151"/>
      <c r="BC805" s="151"/>
      <c r="BD805" s="152"/>
    </row>
    <row r="806" spans="5:56" ht="15" customHeight="1" x14ac:dyDescent="0.2">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c r="AA806" s="150"/>
      <c r="AB806" s="150"/>
      <c r="AC806" s="150"/>
      <c r="AD806" s="150"/>
      <c r="AE806" s="150"/>
      <c r="AF806" s="150"/>
      <c r="AG806" s="150"/>
      <c r="AH806" s="150"/>
      <c r="AI806" s="150"/>
      <c r="AJ806" s="150"/>
      <c r="AK806" s="150"/>
      <c r="AL806" s="150"/>
      <c r="AM806" s="150"/>
      <c r="AN806" s="150"/>
      <c r="AO806" s="150"/>
      <c r="AP806" s="150"/>
      <c r="AQ806" s="150"/>
      <c r="AR806" s="150"/>
      <c r="AS806" s="150"/>
      <c r="AT806" s="150"/>
      <c r="AU806" s="150"/>
      <c r="AV806" s="150"/>
      <c r="BA806" s="150"/>
      <c r="BB806" s="151"/>
      <c r="BC806" s="151"/>
      <c r="BD806" s="152"/>
    </row>
    <row r="807" spans="5:56" ht="15" customHeight="1" x14ac:dyDescent="0.2">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c r="AA807" s="150"/>
      <c r="AB807" s="150"/>
      <c r="AC807" s="150"/>
      <c r="AD807" s="150"/>
      <c r="AE807" s="150"/>
      <c r="AF807" s="150"/>
      <c r="AG807" s="150"/>
      <c r="AH807" s="150"/>
      <c r="AI807" s="150"/>
      <c r="AJ807" s="150"/>
      <c r="AK807" s="150"/>
      <c r="AL807" s="150"/>
      <c r="AM807" s="150"/>
      <c r="AN807" s="150"/>
      <c r="AO807" s="150"/>
      <c r="AP807" s="150"/>
      <c r="AQ807" s="150"/>
      <c r="AR807" s="150"/>
      <c r="AS807" s="150"/>
      <c r="AT807" s="150"/>
      <c r="AU807" s="150"/>
      <c r="AV807" s="150"/>
      <c r="BA807" s="150"/>
      <c r="BB807" s="151"/>
      <c r="BC807" s="151"/>
      <c r="BD807" s="152"/>
    </row>
    <row r="808" spans="5:56" ht="15" customHeight="1" x14ac:dyDescent="0.2">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c r="AA808" s="150"/>
      <c r="AB808" s="150"/>
      <c r="AC808" s="150"/>
      <c r="AD808" s="150"/>
      <c r="AE808" s="150"/>
      <c r="AF808" s="150"/>
      <c r="AG808" s="150"/>
      <c r="AH808" s="150"/>
      <c r="AI808" s="150"/>
      <c r="AJ808" s="150"/>
      <c r="AK808" s="150"/>
      <c r="AL808" s="150"/>
      <c r="AM808" s="150"/>
      <c r="AN808" s="150"/>
      <c r="AO808" s="150"/>
      <c r="AP808" s="150"/>
      <c r="AQ808" s="150"/>
      <c r="AR808" s="150"/>
      <c r="AS808" s="150"/>
      <c r="AT808" s="150"/>
      <c r="AU808" s="150"/>
      <c r="AV808" s="150"/>
      <c r="BA808" s="150"/>
      <c r="BB808" s="151"/>
      <c r="BC808" s="151"/>
      <c r="BD808" s="152"/>
    </row>
    <row r="809" spans="5:56" ht="15" customHeight="1" x14ac:dyDescent="0.2">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c r="AA809" s="150"/>
      <c r="AB809" s="150"/>
      <c r="AC809" s="150"/>
      <c r="AD809" s="150"/>
      <c r="AE809" s="150"/>
      <c r="AF809" s="150"/>
      <c r="AG809" s="150"/>
      <c r="AH809" s="150"/>
      <c r="AI809" s="150"/>
      <c r="AJ809" s="150"/>
      <c r="AK809" s="150"/>
      <c r="AL809" s="150"/>
      <c r="AM809" s="150"/>
      <c r="AN809" s="150"/>
      <c r="AO809" s="150"/>
      <c r="AP809" s="150"/>
      <c r="AQ809" s="150"/>
      <c r="AR809" s="150"/>
      <c r="AS809" s="150"/>
      <c r="AT809" s="150"/>
      <c r="AU809" s="150"/>
      <c r="AV809" s="150"/>
      <c r="BA809" s="150"/>
      <c r="BB809" s="151"/>
      <c r="BC809" s="151"/>
      <c r="BD809" s="152"/>
    </row>
    <row r="810" spans="5:56" ht="15" customHeight="1" x14ac:dyDescent="0.2">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c r="AA810" s="150"/>
      <c r="AB810" s="150"/>
      <c r="AC810" s="150"/>
      <c r="AD810" s="150"/>
      <c r="AE810" s="150"/>
      <c r="AF810" s="150"/>
      <c r="AG810" s="150"/>
      <c r="AH810" s="150"/>
      <c r="AI810" s="150"/>
      <c r="AJ810" s="150"/>
      <c r="AK810" s="150"/>
      <c r="AL810" s="150"/>
      <c r="AM810" s="150"/>
      <c r="AN810" s="150"/>
      <c r="AO810" s="150"/>
      <c r="AP810" s="150"/>
      <c r="AQ810" s="150"/>
      <c r="AR810" s="150"/>
      <c r="AS810" s="150"/>
      <c r="AT810" s="150"/>
      <c r="AU810" s="150"/>
      <c r="AV810" s="150"/>
      <c r="BA810" s="150"/>
      <c r="BB810" s="151"/>
      <c r="BC810" s="151"/>
      <c r="BD810" s="152"/>
    </row>
    <row r="811" spans="5:56" ht="15" customHeight="1" x14ac:dyDescent="0.2">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c r="AA811" s="150"/>
      <c r="AB811" s="150"/>
      <c r="AC811" s="150"/>
      <c r="AD811" s="150"/>
      <c r="AE811" s="150"/>
      <c r="AF811" s="150"/>
      <c r="AG811" s="150"/>
      <c r="AH811" s="150"/>
      <c r="AI811" s="150"/>
      <c r="AJ811" s="150"/>
      <c r="AK811" s="150"/>
      <c r="AL811" s="150"/>
      <c r="AM811" s="150"/>
      <c r="AN811" s="150"/>
      <c r="AO811" s="150"/>
      <c r="AP811" s="150"/>
      <c r="AQ811" s="150"/>
      <c r="AR811" s="150"/>
      <c r="AS811" s="150"/>
      <c r="AT811" s="150"/>
      <c r="AU811" s="150"/>
      <c r="AV811" s="150"/>
      <c r="BA811" s="150"/>
      <c r="BB811" s="151"/>
      <c r="BC811" s="151"/>
      <c r="BD811" s="152"/>
    </row>
    <row r="812" spans="5:56" ht="15" customHeight="1" x14ac:dyDescent="0.2">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c r="AA812" s="150"/>
      <c r="AB812" s="150"/>
      <c r="AC812" s="150"/>
      <c r="AD812" s="150"/>
      <c r="AE812" s="150"/>
      <c r="AF812" s="150"/>
      <c r="AG812" s="150"/>
      <c r="AH812" s="150"/>
      <c r="AI812" s="150"/>
      <c r="AJ812" s="150"/>
      <c r="AK812" s="150"/>
      <c r="AL812" s="150"/>
      <c r="AM812" s="150"/>
      <c r="AN812" s="150"/>
      <c r="AO812" s="150"/>
      <c r="AP812" s="150"/>
      <c r="AQ812" s="150"/>
      <c r="AR812" s="150"/>
      <c r="AS812" s="150"/>
      <c r="AT812" s="150"/>
      <c r="AU812" s="150"/>
      <c r="AV812" s="150"/>
      <c r="BA812" s="150"/>
      <c r="BB812" s="151"/>
      <c r="BC812" s="151"/>
      <c r="BD812" s="152"/>
    </row>
    <row r="813" spans="5:56" ht="15" customHeight="1" x14ac:dyDescent="0.2">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c r="AA813" s="150"/>
      <c r="AB813" s="150"/>
      <c r="AC813" s="150"/>
      <c r="AD813" s="150"/>
      <c r="AE813" s="150"/>
      <c r="AF813" s="150"/>
      <c r="AG813" s="150"/>
      <c r="AH813" s="150"/>
      <c r="AI813" s="150"/>
      <c r="AJ813" s="150"/>
      <c r="AK813" s="150"/>
      <c r="AL813" s="150"/>
      <c r="AM813" s="150"/>
      <c r="AN813" s="150"/>
      <c r="AO813" s="150"/>
      <c r="AP813" s="150"/>
      <c r="AQ813" s="150"/>
      <c r="AR813" s="150"/>
      <c r="AS813" s="150"/>
      <c r="AT813" s="150"/>
      <c r="AU813" s="150"/>
      <c r="AV813" s="150"/>
      <c r="BA813" s="150"/>
      <c r="BB813" s="151"/>
      <c r="BC813" s="151"/>
      <c r="BD813" s="152"/>
    </row>
    <row r="814" spans="5:56" ht="15" customHeight="1" x14ac:dyDescent="0.2">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c r="AA814" s="150"/>
      <c r="AB814" s="150"/>
      <c r="AC814" s="150"/>
      <c r="AD814" s="150"/>
      <c r="AE814" s="150"/>
      <c r="AF814" s="150"/>
      <c r="AG814" s="150"/>
      <c r="AH814" s="150"/>
      <c r="AI814" s="150"/>
      <c r="AJ814" s="150"/>
      <c r="AK814" s="150"/>
      <c r="AL814" s="150"/>
      <c r="AM814" s="150"/>
      <c r="AN814" s="150"/>
      <c r="AO814" s="150"/>
      <c r="AP814" s="150"/>
      <c r="AQ814" s="150"/>
      <c r="AR814" s="150"/>
      <c r="AS814" s="150"/>
      <c r="AT814" s="150"/>
      <c r="AU814" s="150"/>
      <c r="AV814" s="150"/>
      <c r="BA814" s="150"/>
      <c r="BB814" s="151"/>
      <c r="BC814" s="151"/>
      <c r="BD814" s="152"/>
    </row>
    <row r="815" spans="5:56" ht="15" customHeight="1" x14ac:dyDescent="0.2">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c r="AA815" s="150"/>
      <c r="AB815" s="150"/>
      <c r="AC815" s="150"/>
      <c r="AD815" s="150"/>
      <c r="AE815" s="150"/>
      <c r="AF815" s="150"/>
      <c r="AG815" s="150"/>
      <c r="AH815" s="150"/>
      <c r="AI815" s="150"/>
      <c r="AJ815" s="150"/>
      <c r="AK815" s="150"/>
      <c r="AL815" s="150"/>
      <c r="AM815" s="150"/>
      <c r="AN815" s="150"/>
      <c r="AO815" s="150"/>
      <c r="AP815" s="150"/>
      <c r="AQ815" s="150"/>
      <c r="AR815" s="150"/>
      <c r="AS815" s="150"/>
      <c r="AT815" s="150"/>
      <c r="AU815" s="150"/>
      <c r="AV815" s="150"/>
      <c r="BA815" s="150"/>
      <c r="BB815" s="151"/>
      <c r="BC815" s="151"/>
      <c r="BD815" s="152"/>
    </row>
    <row r="816" spans="5:56" ht="15" customHeight="1" x14ac:dyDescent="0.2">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c r="AA816" s="150"/>
      <c r="AB816" s="150"/>
      <c r="AC816" s="150"/>
      <c r="AD816" s="150"/>
      <c r="AE816" s="150"/>
      <c r="AF816" s="150"/>
      <c r="AG816" s="150"/>
      <c r="AH816" s="150"/>
      <c r="AI816" s="150"/>
      <c r="AJ816" s="150"/>
      <c r="AK816" s="150"/>
      <c r="AL816" s="150"/>
      <c r="AM816" s="150"/>
      <c r="AN816" s="150"/>
      <c r="AO816" s="150"/>
      <c r="AP816" s="150"/>
      <c r="AQ816" s="150"/>
      <c r="AR816" s="150"/>
      <c r="AS816" s="150"/>
      <c r="AT816" s="150"/>
      <c r="AU816" s="150"/>
      <c r="AV816" s="150"/>
      <c r="BA816" s="150"/>
      <c r="BB816" s="151"/>
      <c r="BC816" s="151"/>
      <c r="BD816" s="152"/>
    </row>
    <row r="817" spans="5:56" ht="15" customHeight="1" x14ac:dyDescent="0.2">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c r="AA817" s="150"/>
      <c r="AB817" s="150"/>
      <c r="AC817" s="150"/>
      <c r="AD817" s="150"/>
      <c r="AE817" s="150"/>
      <c r="AF817" s="150"/>
      <c r="AG817" s="150"/>
      <c r="AH817" s="150"/>
      <c r="AI817" s="150"/>
      <c r="AJ817" s="150"/>
      <c r="AK817" s="150"/>
      <c r="AL817" s="150"/>
      <c r="AM817" s="150"/>
      <c r="AN817" s="150"/>
      <c r="AO817" s="150"/>
      <c r="AP817" s="150"/>
      <c r="AQ817" s="150"/>
      <c r="AR817" s="150"/>
      <c r="AS817" s="150"/>
      <c r="AT817" s="150"/>
      <c r="AU817" s="150"/>
      <c r="AV817" s="150"/>
      <c r="BA817" s="150"/>
      <c r="BB817" s="151"/>
      <c r="BC817" s="151"/>
      <c r="BD817" s="152"/>
    </row>
    <row r="818" spans="5:56" ht="15" customHeight="1" x14ac:dyDescent="0.2">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c r="AA818" s="150"/>
      <c r="AB818" s="150"/>
      <c r="AC818" s="150"/>
      <c r="AD818" s="150"/>
      <c r="AE818" s="150"/>
      <c r="AF818" s="150"/>
      <c r="AG818" s="150"/>
      <c r="AH818" s="150"/>
      <c r="AI818" s="150"/>
      <c r="AJ818" s="150"/>
      <c r="AK818" s="150"/>
      <c r="AL818" s="150"/>
      <c r="AM818" s="150"/>
      <c r="AN818" s="150"/>
      <c r="AO818" s="150"/>
      <c r="AP818" s="150"/>
      <c r="AQ818" s="150"/>
      <c r="AR818" s="150"/>
      <c r="AS818" s="150"/>
      <c r="AT818" s="150"/>
      <c r="AU818" s="150"/>
      <c r="AV818" s="150"/>
      <c r="BA818" s="150"/>
      <c r="BB818" s="151"/>
      <c r="BC818" s="151"/>
      <c r="BD818" s="152"/>
    </row>
    <row r="819" spans="5:56" ht="15" customHeight="1" x14ac:dyDescent="0.2">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c r="AA819" s="150"/>
      <c r="AB819" s="150"/>
      <c r="AC819" s="150"/>
      <c r="AD819" s="150"/>
      <c r="AE819" s="150"/>
      <c r="AF819" s="150"/>
      <c r="AG819" s="150"/>
      <c r="AH819" s="150"/>
      <c r="AI819" s="150"/>
      <c r="AJ819" s="150"/>
      <c r="AK819" s="150"/>
      <c r="AL819" s="150"/>
      <c r="AM819" s="150"/>
      <c r="AN819" s="150"/>
      <c r="AO819" s="150"/>
      <c r="AP819" s="150"/>
      <c r="AQ819" s="150"/>
      <c r="AR819" s="150"/>
      <c r="AS819" s="150"/>
      <c r="AT819" s="150"/>
      <c r="AU819" s="150"/>
      <c r="AV819" s="150"/>
      <c r="BA819" s="150"/>
      <c r="BB819" s="151"/>
      <c r="BC819" s="151"/>
      <c r="BD819" s="152"/>
    </row>
    <row r="820" spans="5:56" ht="15" customHeight="1" x14ac:dyDescent="0.2">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c r="AA820" s="150"/>
      <c r="AB820" s="150"/>
      <c r="AC820" s="150"/>
      <c r="AD820" s="150"/>
      <c r="AE820" s="150"/>
      <c r="AF820" s="150"/>
      <c r="AG820" s="150"/>
      <c r="AH820" s="150"/>
      <c r="AI820" s="150"/>
      <c r="AJ820" s="150"/>
      <c r="AK820" s="150"/>
      <c r="AL820" s="150"/>
      <c r="AM820" s="150"/>
      <c r="AN820" s="150"/>
      <c r="AO820" s="150"/>
      <c r="AP820" s="150"/>
      <c r="AQ820" s="150"/>
      <c r="AR820" s="150"/>
      <c r="AS820" s="150"/>
      <c r="AT820" s="150"/>
      <c r="AU820" s="150"/>
      <c r="AV820" s="150"/>
      <c r="BA820" s="150"/>
      <c r="BB820" s="151"/>
      <c r="BC820" s="151"/>
      <c r="BD820" s="152"/>
    </row>
    <row r="821" spans="5:56" ht="15" customHeight="1" x14ac:dyDescent="0.2">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c r="AA821" s="150"/>
      <c r="AB821" s="150"/>
      <c r="AC821" s="150"/>
      <c r="AD821" s="150"/>
      <c r="AE821" s="150"/>
      <c r="AF821" s="150"/>
      <c r="AG821" s="150"/>
      <c r="AH821" s="150"/>
      <c r="AI821" s="150"/>
      <c r="AJ821" s="150"/>
      <c r="AK821" s="150"/>
      <c r="AL821" s="150"/>
      <c r="AM821" s="150"/>
      <c r="AN821" s="150"/>
      <c r="AO821" s="150"/>
      <c r="AP821" s="150"/>
      <c r="AQ821" s="150"/>
      <c r="AR821" s="150"/>
      <c r="AS821" s="150"/>
      <c r="AT821" s="150"/>
      <c r="AU821" s="150"/>
      <c r="AV821" s="150"/>
      <c r="BA821" s="150"/>
      <c r="BB821" s="151"/>
      <c r="BC821" s="151"/>
      <c r="BD821" s="152"/>
    </row>
    <row r="822" spans="5:56" ht="15" customHeight="1" x14ac:dyDescent="0.2">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c r="AA822" s="150"/>
      <c r="AB822" s="150"/>
      <c r="AC822" s="150"/>
      <c r="AD822" s="150"/>
      <c r="AE822" s="150"/>
      <c r="AF822" s="150"/>
      <c r="AG822" s="150"/>
      <c r="AH822" s="150"/>
      <c r="AI822" s="150"/>
      <c r="AJ822" s="150"/>
      <c r="AK822" s="150"/>
      <c r="AL822" s="150"/>
      <c r="AM822" s="150"/>
      <c r="AN822" s="150"/>
      <c r="AO822" s="150"/>
      <c r="AP822" s="150"/>
      <c r="AQ822" s="150"/>
      <c r="AR822" s="150"/>
      <c r="AS822" s="150"/>
      <c r="AT822" s="150"/>
      <c r="AU822" s="150"/>
      <c r="AV822" s="150"/>
      <c r="BA822" s="150"/>
      <c r="BB822" s="151"/>
      <c r="BC822" s="151"/>
      <c r="BD822" s="152"/>
    </row>
    <row r="823" spans="5:56" ht="15" customHeight="1" x14ac:dyDescent="0.2">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c r="AA823" s="150"/>
      <c r="AB823" s="150"/>
      <c r="AC823" s="150"/>
      <c r="AD823" s="150"/>
      <c r="AE823" s="150"/>
      <c r="AF823" s="150"/>
      <c r="AG823" s="150"/>
      <c r="AH823" s="150"/>
      <c r="AI823" s="150"/>
      <c r="AJ823" s="150"/>
      <c r="AK823" s="150"/>
      <c r="AL823" s="150"/>
      <c r="AM823" s="150"/>
      <c r="AN823" s="150"/>
      <c r="AO823" s="150"/>
      <c r="AP823" s="150"/>
      <c r="AQ823" s="150"/>
      <c r="AR823" s="150"/>
      <c r="AS823" s="150"/>
      <c r="AT823" s="150"/>
      <c r="AU823" s="150"/>
      <c r="AV823" s="150"/>
      <c r="BA823" s="150"/>
      <c r="BB823" s="151"/>
      <c r="BC823" s="151"/>
      <c r="BD823" s="152"/>
    </row>
    <row r="824" spans="5:56" ht="15" customHeight="1" x14ac:dyDescent="0.2">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c r="AA824" s="150"/>
      <c r="AB824" s="150"/>
      <c r="AC824" s="150"/>
      <c r="AD824" s="150"/>
      <c r="AE824" s="150"/>
      <c r="AF824" s="150"/>
      <c r="AG824" s="150"/>
      <c r="AH824" s="150"/>
      <c r="AI824" s="150"/>
      <c r="AJ824" s="150"/>
      <c r="AK824" s="150"/>
      <c r="AL824" s="150"/>
      <c r="AM824" s="150"/>
      <c r="AN824" s="150"/>
      <c r="AO824" s="150"/>
      <c r="AP824" s="150"/>
      <c r="AQ824" s="150"/>
      <c r="AR824" s="150"/>
      <c r="AS824" s="150"/>
      <c r="AT824" s="150"/>
      <c r="AU824" s="150"/>
      <c r="AV824" s="150"/>
      <c r="BA824" s="150"/>
      <c r="BB824" s="151"/>
      <c r="BC824" s="151"/>
      <c r="BD824" s="152"/>
    </row>
    <row r="825" spans="5:56" ht="15" customHeight="1" x14ac:dyDescent="0.2">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c r="AA825" s="150"/>
      <c r="AB825" s="150"/>
      <c r="AC825" s="150"/>
      <c r="AD825" s="150"/>
      <c r="AE825" s="150"/>
      <c r="AF825" s="150"/>
      <c r="AG825" s="150"/>
      <c r="AH825" s="150"/>
      <c r="AI825" s="150"/>
      <c r="AJ825" s="150"/>
      <c r="AK825" s="150"/>
      <c r="AL825" s="150"/>
      <c r="AM825" s="150"/>
      <c r="AN825" s="150"/>
      <c r="AO825" s="150"/>
      <c r="AP825" s="150"/>
      <c r="AQ825" s="150"/>
      <c r="AR825" s="150"/>
      <c r="AS825" s="150"/>
      <c r="AT825" s="150"/>
      <c r="AU825" s="150"/>
      <c r="AV825" s="150"/>
      <c r="BA825" s="150"/>
      <c r="BB825" s="151"/>
      <c r="BC825" s="151"/>
      <c r="BD825" s="152"/>
    </row>
    <row r="826" spans="5:56" ht="15" customHeight="1" x14ac:dyDescent="0.2">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c r="AA826" s="150"/>
      <c r="AB826" s="150"/>
      <c r="AC826" s="150"/>
      <c r="AD826" s="150"/>
      <c r="AE826" s="150"/>
      <c r="AF826" s="150"/>
      <c r="AG826" s="150"/>
      <c r="AH826" s="150"/>
      <c r="AI826" s="150"/>
      <c r="AJ826" s="150"/>
      <c r="AK826" s="150"/>
      <c r="AL826" s="150"/>
      <c r="AM826" s="150"/>
      <c r="AN826" s="150"/>
      <c r="AO826" s="150"/>
      <c r="AP826" s="150"/>
      <c r="AQ826" s="150"/>
      <c r="AR826" s="150"/>
      <c r="AS826" s="150"/>
      <c r="AT826" s="150"/>
      <c r="AU826" s="150"/>
      <c r="AV826" s="150"/>
      <c r="BA826" s="150"/>
      <c r="BB826" s="151"/>
      <c r="BC826" s="151"/>
      <c r="BD826" s="152"/>
    </row>
    <row r="827" spans="5:56" ht="15" customHeight="1" x14ac:dyDescent="0.2">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c r="AA827" s="150"/>
      <c r="AB827" s="150"/>
      <c r="AC827" s="150"/>
      <c r="AD827" s="150"/>
      <c r="AE827" s="150"/>
      <c r="AF827" s="150"/>
      <c r="AG827" s="150"/>
      <c r="AH827" s="150"/>
      <c r="AI827" s="150"/>
      <c r="AJ827" s="150"/>
      <c r="AK827" s="150"/>
      <c r="AL827" s="150"/>
      <c r="AM827" s="150"/>
      <c r="AN827" s="150"/>
      <c r="AO827" s="150"/>
      <c r="AP827" s="150"/>
      <c r="AQ827" s="150"/>
      <c r="AR827" s="150"/>
      <c r="AS827" s="150"/>
      <c r="AT827" s="150"/>
      <c r="AU827" s="150"/>
      <c r="AV827" s="150"/>
      <c r="BA827" s="150"/>
      <c r="BB827" s="151"/>
      <c r="BC827" s="151"/>
      <c r="BD827" s="152"/>
    </row>
    <row r="828" spans="5:56" ht="15" customHeight="1" x14ac:dyDescent="0.2">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c r="AA828" s="150"/>
      <c r="AB828" s="150"/>
      <c r="AC828" s="150"/>
      <c r="AD828" s="150"/>
      <c r="AE828" s="150"/>
      <c r="AF828" s="150"/>
      <c r="AG828" s="150"/>
      <c r="AH828" s="150"/>
      <c r="AI828" s="150"/>
      <c r="AJ828" s="150"/>
      <c r="AK828" s="150"/>
      <c r="AL828" s="150"/>
      <c r="AM828" s="150"/>
      <c r="AN828" s="150"/>
      <c r="AO828" s="150"/>
      <c r="AP828" s="150"/>
      <c r="AQ828" s="150"/>
      <c r="AR828" s="150"/>
      <c r="AS828" s="150"/>
      <c r="AT828" s="150"/>
      <c r="AU828" s="150"/>
      <c r="AV828" s="150"/>
      <c r="BA828" s="150"/>
      <c r="BB828" s="151"/>
      <c r="BC828" s="151"/>
      <c r="BD828" s="152"/>
    </row>
    <row r="829" spans="5:56" ht="15" customHeight="1" x14ac:dyDescent="0.2">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c r="AA829" s="150"/>
      <c r="AB829" s="150"/>
      <c r="AC829" s="150"/>
      <c r="AD829" s="150"/>
      <c r="AE829" s="150"/>
      <c r="AF829" s="150"/>
      <c r="AG829" s="150"/>
      <c r="AH829" s="150"/>
      <c r="AI829" s="150"/>
      <c r="AJ829" s="150"/>
      <c r="AK829" s="150"/>
      <c r="AL829" s="150"/>
      <c r="AM829" s="150"/>
      <c r="AN829" s="150"/>
      <c r="AO829" s="150"/>
      <c r="AP829" s="150"/>
      <c r="AQ829" s="150"/>
      <c r="AR829" s="150"/>
      <c r="AS829" s="150"/>
      <c r="AT829" s="150"/>
      <c r="AU829" s="150"/>
      <c r="AV829" s="150"/>
      <c r="BA829" s="150"/>
      <c r="BB829" s="151"/>
      <c r="BC829" s="151"/>
      <c r="BD829" s="152"/>
    </row>
    <row r="830" spans="5:56" ht="15" customHeight="1" x14ac:dyDescent="0.2">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c r="AA830" s="150"/>
      <c r="AB830" s="150"/>
      <c r="AC830" s="150"/>
      <c r="AD830" s="150"/>
      <c r="AE830" s="150"/>
      <c r="AF830" s="150"/>
      <c r="AG830" s="150"/>
      <c r="AH830" s="150"/>
      <c r="AI830" s="150"/>
      <c r="AJ830" s="150"/>
      <c r="AK830" s="150"/>
      <c r="AL830" s="150"/>
      <c r="AM830" s="150"/>
      <c r="AN830" s="150"/>
      <c r="AO830" s="150"/>
      <c r="AP830" s="150"/>
      <c r="AQ830" s="150"/>
      <c r="AR830" s="150"/>
      <c r="AS830" s="150"/>
      <c r="AT830" s="150"/>
      <c r="AU830" s="150"/>
      <c r="AV830" s="150"/>
      <c r="BA830" s="150"/>
      <c r="BB830" s="151"/>
      <c r="BC830" s="151"/>
      <c r="BD830" s="152"/>
    </row>
    <row r="831" spans="5:56" ht="15" customHeight="1" x14ac:dyDescent="0.2">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c r="AA831" s="150"/>
      <c r="AB831" s="150"/>
      <c r="AC831" s="150"/>
      <c r="AD831" s="150"/>
      <c r="AE831" s="150"/>
      <c r="AF831" s="150"/>
      <c r="AG831" s="150"/>
      <c r="AH831" s="150"/>
      <c r="AI831" s="150"/>
      <c r="AJ831" s="150"/>
      <c r="AK831" s="150"/>
      <c r="AL831" s="150"/>
      <c r="AM831" s="150"/>
      <c r="AN831" s="150"/>
      <c r="AO831" s="150"/>
      <c r="AP831" s="150"/>
      <c r="AQ831" s="150"/>
      <c r="AR831" s="150"/>
      <c r="AS831" s="150"/>
      <c r="AT831" s="150"/>
      <c r="AU831" s="150"/>
      <c r="AV831" s="150"/>
      <c r="BA831" s="150"/>
      <c r="BB831" s="151"/>
      <c r="BC831" s="151"/>
      <c r="BD831" s="152"/>
    </row>
    <row r="832" spans="5:56" ht="15" customHeight="1" x14ac:dyDescent="0.2">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c r="AA832" s="150"/>
      <c r="AB832" s="150"/>
      <c r="AC832" s="150"/>
      <c r="AD832" s="150"/>
      <c r="AE832" s="150"/>
      <c r="AF832" s="150"/>
      <c r="AG832" s="150"/>
      <c r="AH832" s="150"/>
      <c r="AI832" s="150"/>
      <c r="AJ832" s="150"/>
      <c r="AK832" s="150"/>
      <c r="AL832" s="150"/>
      <c r="AM832" s="150"/>
      <c r="AN832" s="150"/>
      <c r="AO832" s="150"/>
      <c r="AP832" s="150"/>
      <c r="AQ832" s="150"/>
      <c r="AR832" s="150"/>
      <c r="AS832" s="150"/>
      <c r="AT832" s="150"/>
      <c r="AU832" s="150"/>
      <c r="AV832" s="150"/>
      <c r="BA832" s="150"/>
      <c r="BB832" s="151"/>
      <c r="BC832" s="151"/>
      <c r="BD832" s="152"/>
    </row>
    <row r="833" spans="5:56" ht="15" customHeight="1" x14ac:dyDescent="0.2">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c r="AA833" s="150"/>
      <c r="AB833" s="150"/>
      <c r="AC833" s="150"/>
      <c r="AD833" s="150"/>
      <c r="AE833" s="150"/>
      <c r="AF833" s="150"/>
      <c r="AG833" s="150"/>
      <c r="AH833" s="150"/>
      <c r="AI833" s="150"/>
      <c r="AJ833" s="150"/>
      <c r="AK833" s="150"/>
      <c r="AL833" s="150"/>
      <c r="AM833" s="150"/>
      <c r="AN833" s="150"/>
      <c r="AO833" s="150"/>
      <c r="AP833" s="150"/>
      <c r="AQ833" s="150"/>
      <c r="AR833" s="150"/>
      <c r="AS833" s="150"/>
      <c r="AT833" s="150"/>
      <c r="AU833" s="150"/>
      <c r="AV833" s="150"/>
      <c r="BA833" s="150"/>
      <c r="BB833" s="151"/>
      <c r="BC833" s="151"/>
      <c r="BD833" s="152"/>
    </row>
    <row r="834" spans="5:56" ht="15" customHeight="1" x14ac:dyDescent="0.2">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c r="AA834" s="150"/>
      <c r="AB834" s="150"/>
      <c r="AC834" s="150"/>
      <c r="AD834" s="150"/>
      <c r="AE834" s="150"/>
      <c r="AF834" s="150"/>
      <c r="AG834" s="150"/>
      <c r="AH834" s="150"/>
      <c r="AI834" s="150"/>
      <c r="AJ834" s="150"/>
      <c r="AK834" s="150"/>
      <c r="AL834" s="150"/>
      <c r="AM834" s="150"/>
      <c r="AN834" s="150"/>
      <c r="AO834" s="150"/>
      <c r="AP834" s="150"/>
      <c r="AQ834" s="150"/>
      <c r="AR834" s="150"/>
      <c r="AS834" s="150"/>
      <c r="AT834" s="150"/>
      <c r="AU834" s="150"/>
      <c r="AV834" s="150"/>
      <c r="BA834" s="150"/>
      <c r="BB834" s="151"/>
      <c r="BC834" s="151"/>
      <c r="BD834" s="152"/>
    </row>
    <row r="835" spans="5:56" ht="15" customHeight="1" x14ac:dyDescent="0.2">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c r="AA835" s="150"/>
      <c r="AB835" s="150"/>
      <c r="AC835" s="150"/>
      <c r="AD835" s="150"/>
      <c r="AE835" s="150"/>
      <c r="AF835" s="150"/>
      <c r="AG835" s="150"/>
      <c r="AH835" s="150"/>
      <c r="AI835" s="150"/>
      <c r="AJ835" s="150"/>
      <c r="AK835" s="150"/>
      <c r="AL835" s="150"/>
      <c r="AM835" s="150"/>
      <c r="AN835" s="150"/>
      <c r="AO835" s="150"/>
      <c r="AP835" s="150"/>
      <c r="AQ835" s="150"/>
      <c r="AR835" s="150"/>
      <c r="AS835" s="150"/>
      <c r="AT835" s="150"/>
      <c r="AU835" s="150"/>
      <c r="AV835" s="150"/>
      <c r="BA835" s="150"/>
      <c r="BB835" s="151"/>
      <c r="BC835" s="151"/>
      <c r="BD835" s="152"/>
    </row>
    <row r="836" spans="5:56" ht="15" customHeight="1" x14ac:dyDescent="0.2">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c r="AA836" s="150"/>
      <c r="AB836" s="150"/>
      <c r="AC836" s="150"/>
      <c r="AD836" s="150"/>
      <c r="AE836" s="150"/>
      <c r="AF836" s="150"/>
      <c r="AG836" s="150"/>
      <c r="AH836" s="150"/>
      <c r="AI836" s="150"/>
      <c r="AJ836" s="150"/>
      <c r="AK836" s="150"/>
      <c r="AL836" s="150"/>
      <c r="AM836" s="150"/>
      <c r="AN836" s="150"/>
      <c r="AO836" s="150"/>
      <c r="AP836" s="150"/>
      <c r="AQ836" s="150"/>
      <c r="AR836" s="150"/>
      <c r="AS836" s="150"/>
      <c r="AT836" s="150"/>
      <c r="AU836" s="150"/>
      <c r="AV836" s="150"/>
      <c r="BA836" s="150"/>
      <c r="BB836" s="151"/>
      <c r="BC836" s="151"/>
      <c r="BD836" s="152"/>
    </row>
    <row r="837" spans="5:56" ht="15" customHeight="1" x14ac:dyDescent="0.2">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c r="AA837" s="150"/>
      <c r="AB837" s="150"/>
      <c r="AC837" s="150"/>
      <c r="AD837" s="150"/>
      <c r="AE837" s="150"/>
      <c r="AF837" s="150"/>
      <c r="AG837" s="150"/>
      <c r="AH837" s="150"/>
      <c r="AI837" s="150"/>
      <c r="AJ837" s="150"/>
      <c r="AK837" s="150"/>
      <c r="AL837" s="150"/>
      <c r="AM837" s="150"/>
      <c r="AN837" s="150"/>
      <c r="AO837" s="150"/>
      <c r="AP837" s="150"/>
      <c r="AQ837" s="150"/>
      <c r="AR837" s="150"/>
      <c r="AS837" s="150"/>
      <c r="AT837" s="150"/>
      <c r="AU837" s="150"/>
      <c r="AV837" s="150"/>
      <c r="BA837" s="150"/>
      <c r="BB837" s="151"/>
      <c r="BC837" s="151"/>
      <c r="BD837" s="152"/>
    </row>
    <row r="838" spans="5:56" ht="15" customHeight="1" x14ac:dyDescent="0.2">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c r="AA838" s="150"/>
      <c r="AB838" s="150"/>
      <c r="AC838" s="150"/>
      <c r="AD838" s="150"/>
      <c r="AE838" s="150"/>
      <c r="AF838" s="150"/>
      <c r="AG838" s="150"/>
      <c r="AH838" s="150"/>
      <c r="AI838" s="150"/>
      <c r="AJ838" s="150"/>
      <c r="AK838" s="150"/>
      <c r="AL838" s="150"/>
      <c r="AM838" s="150"/>
      <c r="AN838" s="150"/>
      <c r="AO838" s="150"/>
      <c r="AP838" s="150"/>
      <c r="AQ838" s="150"/>
      <c r="AR838" s="150"/>
      <c r="AS838" s="150"/>
      <c r="AT838" s="150"/>
      <c r="AU838" s="150"/>
      <c r="AV838" s="150"/>
      <c r="BA838" s="150"/>
      <c r="BB838" s="151"/>
      <c r="BC838" s="151"/>
      <c r="BD838" s="152"/>
    </row>
    <row r="839" spans="5:56" ht="15" customHeight="1" x14ac:dyDescent="0.2">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c r="AA839" s="150"/>
      <c r="AB839" s="150"/>
      <c r="AC839" s="150"/>
      <c r="AD839" s="150"/>
      <c r="AE839" s="150"/>
      <c r="AF839" s="150"/>
      <c r="AG839" s="150"/>
      <c r="AH839" s="150"/>
      <c r="AI839" s="150"/>
      <c r="AJ839" s="150"/>
      <c r="AK839" s="150"/>
      <c r="AL839" s="150"/>
      <c r="AM839" s="150"/>
      <c r="AN839" s="150"/>
      <c r="AO839" s="150"/>
      <c r="AP839" s="150"/>
      <c r="AQ839" s="150"/>
      <c r="AR839" s="150"/>
      <c r="AS839" s="150"/>
      <c r="AT839" s="150"/>
      <c r="AU839" s="150"/>
      <c r="AV839" s="150"/>
      <c r="BA839" s="150"/>
      <c r="BB839" s="151"/>
      <c r="BC839" s="151"/>
      <c r="BD839" s="152"/>
    </row>
    <row r="840" spans="5:56" ht="15" customHeight="1" x14ac:dyDescent="0.2">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c r="AA840" s="150"/>
      <c r="AB840" s="150"/>
      <c r="AC840" s="150"/>
      <c r="AD840" s="150"/>
      <c r="AE840" s="150"/>
      <c r="AF840" s="150"/>
      <c r="AG840" s="150"/>
      <c r="AH840" s="150"/>
      <c r="AI840" s="150"/>
      <c r="AJ840" s="150"/>
      <c r="AK840" s="150"/>
      <c r="AL840" s="150"/>
      <c r="AM840" s="150"/>
      <c r="AN840" s="150"/>
      <c r="AO840" s="150"/>
      <c r="AP840" s="150"/>
      <c r="AQ840" s="150"/>
      <c r="AR840" s="150"/>
      <c r="AS840" s="150"/>
      <c r="AT840" s="150"/>
      <c r="AU840" s="150"/>
      <c r="AV840" s="150"/>
      <c r="BA840" s="150"/>
      <c r="BB840" s="151"/>
      <c r="BC840" s="151"/>
      <c r="BD840" s="152"/>
    </row>
    <row r="841" spans="5:56" ht="15" customHeight="1" x14ac:dyDescent="0.2">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c r="AA841" s="150"/>
      <c r="AB841" s="150"/>
      <c r="AC841" s="150"/>
      <c r="AD841" s="150"/>
      <c r="AE841" s="150"/>
      <c r="AF841" s="150"/>
      <c r="AG841" s="150"/>
      <c r="AH841" s="150"/>
      <c r="AI841" s="150"/>
      <c r="AJ841" s="150"/>
      <c r="AK841" s="150"/>
      <c r="AL841" s="150"/>
      <c r="AM841" s="150"/>
      <c r="AN841" s="150"/>
      <c r="AO841" s="150"/>
      <c r="AP841" s="150"/>
      <c r="AQ841" s="150"/>
      <c r="AR841" s="150"/>
      <c r="AS841" s="150"/>
      <c r="AT841" s="150"/>
      <c r="AU841" s="150"/>
      <c r="AV841" s="150"/>
      <c r="BA841" s="150"/>
      <c r="BB841" s="151"/>
      <c r="BC841" s="151"/>
      <c r="BD841" s="152"/>
    </row>
    <row r="842" spans="5:56" ht="15" customHeight="1" x14ac:dyDescent="0.2">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c r="AA842" s="150"/>
      <c r="AB842" s="150"/>
      <c r="AC842" s="150"/>
      <c r="AD842" s="150"/>
      <c r="AE842" s="150"/>
      <c r="AF842" s="150"/>
      <c r="AG842" s="150"/>
      <c r="AH842" s="150"/>
      <c r="AI842" s="150"/>
      <c r="AJ842" s="150"/>
      <c r="AK842" s="150"/>
      <c r="AL842" s="150"/>
      <c r="AM842" s="150"/>
      <c r="AN842" s="150"/>
      <c r="AO842" s="150"/>
      <c r="AP842" s="150"/>
      <c r="AQ842" s="150"/>
      <c r="AR842" s="150"/>
      <c r="AS842" s="150"/>
      <c r="AT842" s="150"/>
      <c r="AU842" s="150"/>
      <c r="AV842" s="150"/>
      <c r="BA842" s="150"/>
      <c r="BB842" s="151"/>
      <c r="BC842" s="151"/>
      <c r="BD842" s="152"/>
    </row>
    <row r="843" spans="5:56" ht="15" customHeight="1" x14ac:dyDescent="0.2">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c r="AA843" s="150"/>
      <c r="AB843" s="150"/>
      <c r="AC843" s="150"/>
      <c r="AD843" s="150"/>
      <c r="AE843" s="150"/>
      <c r="AF843" s="150"/>
      <c r="AG843" s="150"/>
      <c r="AH843" s="150"/>
      <c r="AI843" s="150"/>
      <c r="AJ843" s="150"/>
      <c r="AK843" s="150"/>
      <c r="AL843" s="150"/>
      <c r="AM843" s="150"/>
      <c r="AN843" s="150"/>
      <c r="AO843" s="150"/>
      <c r="AP843" s="150"/>
      <c r="AQ843" s="150"/>
      <c r="AR843" s="150"/>
      <c r="AS843" s="150"/>
      <c r="AT843" s="150"/>
      <c r="AU843" s="150"/>
      <c r="AV843" s="150"/>
      <c r="BA843" s="150"/>
      <c r="BB843" s="151"/>
      <c r="BC843" s="151"/>
      <c r="BD843" s="152"/>
    </row>
    <row r="844" spans="5:56" ht="15" customHeight="1" x14ac:dyDescent="0.2">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c r="AA844" s="150"/>
      <c r="AB844" s="150"/>
      <c r="AC844" s="150"/>
      <c r="AD844" s="150"/>
      <c r="AE844" s="150"/>
      <c r="AF844" s="150"/>
      <c r="AG844" s="150"/>
      <c r="AH844" s="150"/>
      <c r="AI844" s="150"/>
      <c r="AJ844" s="150"/>
      <c r="AK844" s="150"/>
      <c r="AL844" s="150"/>
      <c r="AM844" s="150"/>
      <c r="AN844" s="150"/>
      <c r="AO844" s="150"/>
      <c r="AP844" s="150"/>
      <c r="AQ844" s="150"/>
      <c r="AR844" s="150"/>
      <c r="AS844" s="150"/>
      <c r="AT844" s="150"/>
      <c r="AU844" s="150"/>
      <c r="AV844" s="150"/>
      <c r="BA844" s="150"/>
      <c r="BB844" s="151"/>
      <c r="BC844" s="151"/>
      <c r="BD844" s="152"/>
    </row>
    <row r="845" spans="5:56" ht="15" customHeight="1" x14ac:dyDescent="0.2">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c r="AA845" s="150"/>
      <c r="AB845" s="150"/>
      <c r="AC845" s="150"/>
      <c r="AD845" s="150"/>
      <c r="AE845" s="150"/>
      <c r="AF845" s="150"/>
      <c r="AG845" s="150"/>
      <c r="AH845" s="150"/>
      <c r="AI845" s="150"/>
      <c r="AJ845" s="150"/>
      <c r="AK845" s="150"/>
      <c r="AL845" s="150"/>
      <c r="AM845" s="150"/>
      <c r="AN845" s="150"/>
      <c r="AO845" s="150"/>
      <c r="AP845" s="150"/>
      <c r="AQ845" s="150"/>
      <c r="AR845" s="150"/>
      <c r="AS845" s="150"/>
      <c r="AT845" s="150"/>
      <c r="AU845" s="150"/>
      <c r="AV845" s="150"/>
      <c r="BA845" s="150"/>
      <c r="BB845" s="151"/>
      <c r="BC845" s="151"/>
      <c r="BD845" s="152"/>
    </row>
    <row r="846" spans="5:56" ht="15" customHeight="1" x14ac:dyDescent="0.2">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c r="AA846" s="150"/>
      <c r="AB846" s="150"/>
      <c r="AC846" s="150"/>
      <c r="AD846" s="150"/>
      <c r="AE846" s="150"/>
      <c r="AF846" s="150"/>
      <c r="AG846" s="150"/>
      <c r="AH846" s="150"/>
      <c r="AI846" s="150"/>
      <c r="AJ846" s="150"/>
      <c r="AK846" s="150"/>
      <c r="AL846" s="150"/>
      <c r="AM846" s="150"/>
      <c r="AN846" s="150"/>
      <c r="AO846" s="150"/>
      <c r="AP846" s="150"/>
      <c r="AQ846" s="150"/>
      <c r="AR846" s="150"/>
      <c r="AS846" s="150"/>
      <c r="AT846" s="150"/>
      <c r="AU846" s="150"/>
      <c r="AV846" s="150"/>
      <c r="BA846" s="150"/>
      <c r="BB846" s="151"/>
      <c r="BC846" s="151"/>
      <c r="BD846" s="152"/>
    </row>
    <row r="847" spans="5:56" ht="15" customHeight="1" x14ac:dyDescent="0.2">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c r="AA847" s="150"/>
      <c r="AB847" s="150"/>
      <c r="AC847" s="150"/>
      <c r="AD847" s="150"/>
      <c r="AE847" s="150"/>
      <c r="AF847" s="150"/>
      <c r="AG847" s="150"/>
      <c r="AH847" s="150"/>
      <c r="AI847" s="150"/>
      <c r="AJ847" s="150"/>
      <c r="AK847" s="150"/>
      <c r="AL847" s="150"/>
      <c r="AM847" s="150"/>
      <c r="AN847" s="150"/>
      <c r="AO847" s="150"/>
      <c r="AP847" s="150"/>
      <c r="AQ847" s="150"/>
      <c r="AR847" s="150"/>
      <c r="AS847" s="150"/>
      <c r="AT847" s="150"/>
      <c r="AU847" s="150"/>
      <c r="AV847" s="150"/>
      <c r="BA847" s="150"/>
      <c r="BB847" s="151"/>
      <c r="BC847" s="151"/>
      <c r="BD847" s="152"/>
    </row>
    <row r="848" spans="5:56" ht="15" customHeight="1" x14ac:dyDescent="0.2">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c r="AA848" s="150"/>
      <c r="AB848" s="150"/>
      <c r="AC848" s="150"/>
      <c r="AD848" s="150"/>
      <c r="AE848" s="150"/>
      <c r="AF848" s="150"/>
      <c r="AG848" s="150"/>
      <c r="AH848" s="150"/>
      <c r="AI848" s="150"/>
      <c r="AJ848" s="150"/>
      <c r="AK848" s="150"/>
      <c r="AL848" s="150"/>
      <c r="AM848" s="150"/>
      <c r="AN848" s="150"/>
      <c r="AO848" s="150"/>
      <c r="AP848" s="150"/>
      <c r="AQ848" s="150"/>
      <c r="AR848" s="150"/>
      <c r="AS848" s="150"/>
      <c r="AT848" s="150"/>
      <c r="AU848" s="150"/>
      <c r="AV848" s="150"/>
      <c r="BA848" s="150"/>
      <c r="BB848" s="151"/>
      <c r="BC848" s="151"/>
      <c r="BD848" s="152"/>
    </row>
    <row r="849" spans="5:56" ht="15" customHeight="1" x14ac:dyDescent="0.2">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c r="AA849" s="150"/>
      <c r="AB849" s="150"/>
      <c r="AC849" s="150"/>
      <c r="AD849" s="150"/>
      <c r="AE849" s="150"/>
      <c r="AF849" s="150"/>
      <c r="AG849" s="150"/>
      <c r="AH849" s="150"/>
      <c r="AI849" s="150"/>
      <c r="AJ849" s="150"/>
      <c r="AK849" s="150"/>
      <c r="AL849" s="150"/>
      <c r="AM849" s="150"/>
      <c r="AN849" s="150"/>
      <c r="AO849" s="150"/>
      <c r="AP849" s="150"/>
      <c r="AQ849" s="150"/>
      <c r="AR849" s="150"/>
      <c r="AS849" s="150"/>
      <c r="AT849" s="150"/>
      <c r="AU849" s="150"/>
      <c r="AV849" s="150"/>
      <c r="BA849" s="150"/>
      <c r="BB849" s="151"/>
      <c r="BC849" s="151"/>
      <c r="BD849" s="152"/>
    </row>
    <row r="850" spans="5:56" ht="15" customHeight="1" x14ac:dyDescent="0.2">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c r="AA850" s="150"/>
      <c r="AB850" s="150"/>
      <c r="AC850" s="150"/>
      <c r="AD850" s="150"/>
      <c r="AE850" s="150"/>
      <c r="AF850" s="150"/>
      <c r="AG850" s="150"/>
      <c r="AH850" s="150"/>
      <c r="AI850" s="150"/>
      <c r="AJ850" s="150"/>
      <c r="AK850" s="150"/>
      <c r="AL850" s="150"/>
      <c r="AM850" s="150"/>
      <c r="AN850" s="150"/>
      <c r="AO850" s="150"/>
      <c r="AP850" s="150"/>
      <c r="AQ850" s="150"/>
      <c r="AR850" s="150"/>
      <c r="AS850" s="150"/>
      <c r="AT850" s="150"/>
      <c r="AU850" s="150"/>
      <c r="AV850" s="150"/>
      <c r="BA850" s="150"/>
      <c r="BB850" s="151"/>
      <c r="BC850" s="151"/>
      <c r="BD850" s="152"/>
    </row>
    <row r="851" spans="5:56" ht="15" customHeight="1" x14ac:dyDescent="0.2">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c r="AA851" s="150"/>
      <c r="AB851" s="150"/>
      <c r="AC851" s="150"/>
      <c r="AD851" s="150"/>
      <c r="AE851" s="150"/>
      <c r="AF851" s="150"/>
      <c r="AG851" s="150"/>
      <c r="AH851" s="150"/>
      <c r="AI851" s="150"/>
      <c r="AJ851" s="150"/>
      <c r="AK851" s="150"/>
      <c r="AL851" s="150"/>
      <c r="AM851" s="150"/>
      <c r="AN851" s="150"/>
      <c r="AO851" s="150"/>
      <c r="AP851" s="150"/>
      <c r="AQ851" s="150"/>
      <c r="AR851" s="150"/>
      <c r="AS851" s="150"/>
      <c r="AT851" s="150"/>
      <c r="AU851" s="150"/>
      <c r="AV851" s="150"/>
      <c r="BA851" s="150"/>
      <c r="BB851" s="151"/>
      <c r="BC851" s="151"/>
      <c r="BD851" s="152"/>
    </row>
    <row r="852" spans="5:56" ht="15" customHeight="1" x14ac:dyDescent="0.2">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c r="AA852" s="150"/>
      <c r="AB852" s="150"/>
      <c r="AC852" s="150"/>
      <c r="AD852" s="150"/>
      <c r="AE852" s="150"/>
      <c r="AF852" s="150"/>
      <c r="AG852" s="150"/>
      <c r="AH852" s="150"/>
      <c r="AI852" s="150"/>
      <c r="AJ852" s="150"/>
      <c r="AK852" s="150"/>
      <c r="AL852" s="150"/>
      <c r="AM852" s="150"/>
      <c r="AN852" s="150"/>
      <c r="AO852" s="150"/>
      <c r="AP852" s="150"/>
      <c r="AQ852" s="150"/>
      <c r="AR852" s="150"/>
      <c r="AS852" s="150"/>
      <c r="AT852" s="150"/>
      <c r="AU852" s="150"/>
      <c r="AV852" s="150"/>
      <c r="BA852" s="150"/>
      <c r="BB852" s="151"/>
      <c r="BC852" s="151"/>
      <c r="BD852" s="152"/>
    </row>
    <row r="853" spans="5:56" ht="15" customHeight="1" x14ac:dyDescent="0.2">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c r="AA853" s="150"/>
      <c r="AB853" s="150"/>
      <c r="AC853" s="150"/>
      <c r="AD853" s="150"/>
      <c r="AE853" s="150"/>
      <c r="AF853" s="150"/>
      <c r="AG853" s="150"/>
      <c r="AH853" s="150"/>
      <c r="AI853" s="150"/>
      <c r="AJ853" s="150"/>
      <c r="AK853" s="150"/>
      <c r="AL853" s="150"/>
      <c r="AM853" s="150"/>
      <c r="AN853" s="150"/>
      <c r="AO853" s="150"/>
      <c r="AP853" s="150"/>
      <c r="AQ853" s="150"/>
      <c r="AR853" s="150"/>
      <c r="AS853" s="150"/>
      <c r="AT853" s="150"/>
      <c r="AU853" s="150"/>
      <c r="AV853" s="150"/>
      <c r="BA853" s="150"/>
      <c r="BB853" s="151"/>
      <c r="BC853" s="151"/>
      <c r="BD853" s="152"/>
    </row>
    <row r="854" spans="5:56" ht="15" customHeight="1" x14ac:dyDescent="0.2">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c r="AA854" s="150"/>
      <c r="AB854" s="150"/>
      <c r="AC854" s="150"/>
      <c r="AD854" s="150"/>
      <c r="AE854" s="150"/>
      <c r="AF854" s="150"/>
      <c r="AG854" s="150"/>
      <c r="AH854" s="150"/>
      <c r="AI854" s="150"/>
      <c r="AJ854" s="150"/>
      <c r="AK854" s="150"/>
      <c r="AL854" s="150"/>
      <c r="AM854" s="150"/>
      <c r="AN854" s="150"/>
      <c r="AO854" s="150"/>
      <c r="AP854" s="150"/>
      <c r="AQ854" s="150"/>
      <c r="AR854" s="150"/>
      <c r="AS854" s="150"/>
      <c r="AT854" s="150"/>
      <c r="AU854" s="150"/>
      <c r="AV854" s="150"/>
      <c r="BA854" s="150"/>
      <c r="BB854" s="151"/>
      <c r="BC854" s="151"/>
      <c r="BD854" s="152"/>
    </row>
    <row r="855" spans="5:56" ht="15" customHeight="1" x14ac:dyDescent="0.2">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c r="AA855" s="150"/>
      <c r="AB855" s="150"/>
      <c r="AC855" s="150"/>
      <c r="AD855" s="150"/>
      <c r="AE855" s="150"/>
      <c r="AF855" s="150"/>
      <c r="AG855" s="150"/>
      <c r="AH855" s="150"/>
      <c r="AI855" s="150"/>
      <c r="AJ855" s="150"/>
      <c r="AK855" s="150"/>
      <c r="AL855" s="150"/>
      <c r="AM855" s="150"/>
      <c r="AN855" s="150"/>
      <c r="AO855" s="150"/>
      <c r="AP855" s="150"/>
      <c r="AQ855" s="150"/>
      <c r="AR855" s="150"/>
      <c r="AS855" s="150"/>
      <c r="AT855" s="150"/>
      <c r="AU855" s="150"/>
      <c r="AV855" s="150"/>
      <c r="BA855" s="150"/>
      <c r="BB855" s="151"/>
      <c r="BC855" s="151"/>
      <c r="BD855" s="152"/>
    </row>
    <row r="856" spans="5:56" ht="15" customHeight="1" x14ac:dyDescent="0.2">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c r="AA856" s="150"/>
      <c r="AB856" s="150"/>
      <c r="AC856" s="150"/>
      <c r="AD856" s="150"/>
      <c r="AE856" s="150"/>
      <c r="AF856" s="150"/>
      <c r="AG856" s="150"/>
      <c r="AH856" s="150"/>
      <c r="AI856" s="150"/>
      <c r="AJ856" s="150"/>
      <c r="AK856" s="150"/>
      <c r="AL856" s="150"/>
      <c r="AM856" s="150"/>
      <c r="AN856" s="150"/>
      <c r="AO856" s="150"/>
      <c r="AP856" s="150"/>
      <c r="AQ856" s="150"/>
      <c r="AR856" s="150"/>
      <c r="AS856" s="150"/>
      <c r="AT856" s="150"/>
      <c r="AU856" s="150"/>
      <c r="AV856" s="150"/>
      <c r="BA856" s="150"/>
      <c r="BB856" s="151"/>
      <c r="BC856" s="151"/>
      <c r="BD856" s="152"/>
    </row>
    <row r="857" spans="5:56" ht="15" customHeight="1" x14ac:dyDescent="0.2">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c r="AA857" s="150"/>
      <c r="AB857" s="150"/>
      <c r="AC857" s="150"/>
      <c r="AD857" s="150"/>
      <c r="AE857" s="150"/>
      <c r="AF857" s="150"/>
      <c r="AG857" s="150"/>
      <c r="AH857" s="150"/>
      <c r="AI857" s="150"/>
      <c r="AJ857" s="150"/>
      <c r="AK857" s="150"/>
      <c r="AL857" s="150"/>
      <c r="AM857" s="150"/>
      <c r="AN857" s="150"/>
      <c r="AO857" s="150"/>
      <c r="AP857" s="150"/>
      <c r="AQ857" s="150"/>
      <c r="AR857" s="150"/>
      <c r="AS857" s="150"/>
      <c r="AT857" s="150"/>
      <c r="AU857" s="150"/>
      <c r="AV857" s="150"/>
      <c r="BA857" s="150"/>
      <c r="BB857" s="151"/>
      <c r="BC857" s="151"/>
      <c r="BD857" s="152"/>
    </row>
    <row r="858" spans="5:56" ht="15" customHeight="1" x14ac:dyDescent="0.2">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c r="AA858" s="150"/>
      <c r="AB858" s="150"/>
      <c r="AC858" s="150"/>
      <c r="AD858" s="150"/>
      <c r="AE858" s="150"/>
      <c r="AF858" s="150"/>
      <c r="AG858" s="150"/>
      <c r="AH858" s="150"/>
      <c r="AI858" s="150"/>
      <c r="AJ858" s="150"/>
      <c r="AK858" s="150"/>
      <c r="AL858" s="150"/>
      <c r="AM858" s="150"/>
      <c r="AN858" s="150"/>
      <c r="AO858" s="150"/>
      <c r="AP858" s="150"/>
      <c r="AQ858" s="150"/>
      <c r="AR858" s="150"/>
      <c r="AS858" s="150"/>
      <c r="AT858" s="150"/>
      <c r="AU858" s="150"/>
      <c r="AV858" s="150"/>
      <c r="BA858" s="150"/>
      <c r="BB858" s="151"/>
      <c r="BC858" s="151"/>
      <c r="BD858" s="152"/>
    </row>
    <row r="859" spans="5:56" ht="15" customHeight="1" x14ac:dyDescent="0.2">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c r="AA859" s="150"/>
      <c r="AB859" s="150"/>
      <c r="AC859" s="150"/>
      <c r="AD859" s="150"/>
      <c r="AE859" s="150"/>
      <c r="AF859" s="150"/>
      <c r="AG859" s="150"/>
      <c r="AH859" s="150"/>
      <c r="AI859" s="150"/>
      <c r="AJ859" s="150"/>
      <c r="AK859" s="150"/>
      <c r="AL859" s="150"/>
      <c r="AM859" s="150"/>
      <c r="AN859" s="150"/>
      <c r="AO859" s="150"/>
      <c r="AP859" s="150"/>
      <c r="AQ859" s="150"/>
      <c r="AR859" s="150"/>
      <c r="AS859" s="150"/>
      <c r="AT859" s="150"/>
      <c r="AU859" s="150"/>
      <c r="AV859" s="150"/>
      <c r="BA859" s="150"/>
      <c r="BB859" s="151"/>
      <c r="BC859" s="151"/>
      <c r="BD859" s="152"/>
    </row>
    <row r="860" spans="5:56" ht="15" customHeight="1" x14ac:dyDescent="0.2">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c r="AA860" s="150"/>
      <c r="AB860" s="150"/>
      <c r="AC860" s="150"/>
      <c r="AD860" s="150"/>
      <c r="AE860" s="150"/>
      <c r="AF860" s="150"/>
      <c r="AG860" s="150"/>
      <c r="AH860" s="150"/>
      <c r="AI860" s="150"/>
      <c r="AJ860" s="150"/>
      <c r="AK860" s="150"/>
      <c r="AL860" s="150"/>
      <c r="AM860" s="150"/>
      <c r="AN860" s="150"/>
      <c r="AO860" s="150"/>
      <c r="AP860" s="150"/>
      <c r="AQ860" s="150"/>
      <c r="AR860" s="150"/>
      <c r="AS860" s="150"/>
      <c r="AT860" s="150"/>
      <c r="AU860" s="150"/>
      <c r="AV860" s="150"/>
      <c r="BA860" s="150"/>
      <c r="BB860" s="151"/>
      <c r="BC860" s="151"/>
      <c r="BD860" s="152"/>
    </row>
    <row r="861" spans="5:56" ht="15" customHeight="1" x14ac:dyDescent="0.2">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c r="AA861" s="150"/>
      <c r="AB861" s="150"/>
      <c r="AC861" s="150"/>
      <c r="AD861" s="150"/>
      <c r="AE861" s="150"/>
      <c r="AF861" s="150"/>
      <c r="AG861" s="150"/>
      <c r="AH861" s="150"/>
      <c r="AI861" s="150"/>
      <c r="AJ861" s="150"/>
      <c r="AK861" s="150"/>
      <c r="AL861" s="150"/>
      <c r="AM861" s="150"/>
      <c r="AN861" s="150"/>
      <c r="AO861" s="150"/>
      <c r="AP861" s="150"/>
      <c r="AQ861" s="150"/>
      <c r="AR861" s="150"/>
      <c r="AS861" s="150"/>
      <c r="AT861" s="150"/>
      <c r="AU861" s="150"/>
      <c r="AV861" s="150"/>
      <c r="BA861" s="150"/>
      <c r="BB861" s="151"/>
      <c r="BC861" s="151"/>
      <c r="BD861" s="152"/>
    </row>
    <row r="862" spans="5:56" ht="15" customHeight="1" x14ac:dyDescent="0.2">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c r="AA862" s="150"/>
      <c r="AB862" s="150"/>
      <c r="AC862" s="150"/>
      <c r="AD862" s="150"/>
      <c r="AE862" s="150"/>
      <c r="AF862" s="150"/>
      <c r="AG862" s="150"/>
      <c r="AH862" s="150"/>
      <c r="AI862" s="150"/>
      <c r="AJ862" s="150"/>
      <c r="AK862" s="150"/>
      <c r="AL862" s="150"/>
      <c r="AM862" s="150"/>
      <c r="AN862" s="150"/>
      <c r="AO862" s="150"/>
      <c r="AP862" s="150"/>
      <c r="AQ862" s="150"/>
      <c r="AR862" s="150"/>
      <c r="AS862" s="150"/>
      <c r="AT862" s="150"/>
      <c r="AU862" s="150"/>
      <c r="AV862" s="150"/>
      <c r="BA862" s="150"/>
      <c r="BB862" s="151"/>
      <c r="BC862" s="151"/>
      <c r="BD862" s="152"/>
    </row>
    <row r="863" spans="5:56" ht="15" customHeight="1" x14ac:dyDescent="0.2">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c r="AA863" s="150"/>
      <c r="AB863" s="150"/>
      <c r="AC863" s="150"/>
      <c r="AD863" s="150"/>
      <c r="AE863" s="150"/>
      <c r="AF863" s="150"/>
      <c r="AG863" s="150"/>
      <c r="AH863" s="150"/>
      <c r="AI863" s="150"/>
      <c r="AJ863" s="150"/>
      <c r="AK863" s="150"/>
      <c r="AL863" s="150"/>
      <c r="AM863" s="150"/>
      <c r="AN863" s="150"/>
      <c r="AO863" s="150"/>
      <c r="AP863" s="150"/>
      <c r="AQ863" s="150"/>
      <c r="AR863" s="150"/>
      <c r="AS863" s="150"/>
      <c r="AT863" s="150"/>
      <c r="AU863" s="150"/>
      <c r="AV863" s="150"/>
      <c r="BA863" s="150"/>
      <c r="BB863" s="151"/>
      <c r="BC863" s="151"/>
      <c r="BD863" s="152"/>
    </row>
    <row r="864" spans="5:56" ht="15" customHeight="1" x14ac:dyDescent="0.2">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c r="AA864" s="150"/>
      <c r="AB864" s="150"/>
      <c r="AC864" s="150"/>
      <c r="AD864" s="150"/>
      <c r="AE864" s="150"/>
      <c r="AF864" s="150"/>
      <c r="AG864" s="150"/>
      <c r="AH864" s="150"/>
      <c r="AI864" s="150"/>
      <c r="AJ864" s="150"/>
      <c r="AK864" s="150"/>
      <c r="AL864" s="150"/>
      <c r="AM864" s="150"/>
      <c r="AN864" s="150"/>
      <c r="AO864" s="150"/>
      <c r="AP864" s="150"/>
      <c r="AQ864" s="150"/>
      <c r="AR864" s="150"/>
      <c r="AS864" s="150"/>
      <c r="AT864" s="150"/>
      <c r="AU864" s="150"/>
      <c r="AV864" s="150"/>
      <c r="BA864" s="150"/>
      <c r="BB864" s="151"/>
      <c r="BC864" s="151"/>
      <c r="BD864" s="152"/>
    </row>
    <row r="865" spans="5:56" ht="15" customHeight="1" x14ac:dyDescent="0.2">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c r="AA865" s="150"/>
      <c r="AB865" s="150"/>
      <c r="AC865" s="150"/>
      <c r="AD865" s="150"/>
      <c r="AE865" s="150"/>
      <c r="AF865" s="150"/>
      <c r="AG865" s="150"/>
      <c r="AH865" s="150"/>
      <c r="AI865" s="150"/>
      <c r="AJ865" s="150"/>
      <c r="AK865" s="150"/>
      <c r="AL865" s="150"/>
      <c r="AM865" s="150"/>
      <c r="AN865" s="150"/>
      <c r="AO865" s="150"/>
      <c r="AP865" s="150"/>
      <c r="AQ865" s="150"/>
      <c r="AR865" s="150"/>
      <c r="AS865" s="150"/>
      <c r="AT865" s="150"/>
      <c r="AU865" s="150"/>
      <c r="AV865" s="150"/>
      <c r="BA865" s="150"/>
      <c r="BB865" s="151"/>
      <c r="BC865" s="151"/>
      <c r="BD865" s="152"/>
    </row>
    <row r="866" spans="5:56" ht="15" customHeight="1" x14ac:dyDescent="0.2">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c r="AA866" s="150"/>
      <c r="AB866" s="150"/>
      <c r="AC866" s="150"/>
      <c r="AD866" s="150"/>
      <c r="AE866" s="150"/>
      <c r="AF866" s="150"/>
      <c r="AG866" s="150"/>
      <c r="AH866" s="150"/>
      <c r="AI866" s="150"/>
      <c r="AJ866" s="150"/>
      <c r="AK866" s="150"/>
      <c r="AL866" s="150"/>
      <c r="AM866" s="150"/>
      <c r="AN866" s="150"/>
      <c r="AO866" s="150"/>
      <c r="AP866" s="150"/>
      <c r="AQ866" s="150"/>
      <c r="AR866" s="150"/>
      <c r="AS866" s="150"/>
      <c r="AT866" s="150"/>
      <c r="AU866" s="150"/>
      <c r="AV866" s="150"/>
      <c r="BA866" s="150"/>
      <c r="BB866" s="151"/>
      <c r="BC866" s="151"/>
      <c r="BD866" s="152"/>
    </row>
    <row r="867" spans="5:56" ht="15" customHeight="1" x14ac:dyDescent="0.2">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c r="AA867" s="150"/>
      <c r="AB867" s="150"/>
      <c r="AC867" s="150"/>
      <c r="AD867" s="150"/>
      <c r="AE867" s="150"/>
      <c r="AF867" s="150"/>
      <c r="AG867" s="150"/>
      <c r="AH867" s="150"/>
      <c r="AI867" s="150"/>
      <c r="AJ867" s="150"/>
      <c r="AK867" s="150"/>
      <c r="AL867" s="150"/>
      <c r="AM867" s="150"/>
      <c r="AN867" s="150"/>
      <c r="AO867" s="150"/>
      <c r="AP867" s="150"/>
      <c r="AQ867" s="150"/>
      <c r="AR867" s="150"/>
      <c r="AS867" s="150"/>
      <c r="AT867" s="150"/>
      <c r="AU867" s="150"/>
      <c r="AV867" s="150"/>
      <c r="BA867" s="150"/>
      <c r="BB867" s="151"/>
      <c r="BC867" s="151"/>
      <c r="BD867" s="152"/>
    </row>
    <row r="868" spans="5:56" ht="15" customHeight="1" x14ac:dyDescent="0.2">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c r="AA868" s="150"/>
      <c r="AB868" s="150"/>
      <c r="AC868" s="150"/>
      <c r="AD868" s="150"/>
      <c r="AE868" s="150"/>
      <c r="AF868" s="150"/>
      <c r="AG868" s="150"/>
      <c r="AH868" s="150"/>
      <c r="AI868" s="150"/>
      <c r="AJ868" s="150"/>
      <c r="AK868" s="150"/>
      <c r="AL868" s="150"/>
      <c r="AM868" s="150"/>
      <c r="AN868" s="150"/>
      <c r="AO868" s="150"/>
      <c r="AP868" s="150"/>
      <c r="AQ868" s="150"/>
      <c r="AR868" s="150"/>
      <c r="AS868" s="150"/>
      <c r="AT868" s="150"/>
      <c r="AU868" s="150"/>
      <c r="AV868" s="150"/>
      <c r="BA868" s="150"/>
      <c r="BB868" s="151"/>
      <c r="BC868" s="151"/>
      <c r="BD868" s="152"/>
    </row>
    <row r="869" spans="5:56" ht="15" customHeight="1" x14ac:dyDescent="0.2">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c r="AA869" s="150"/>
      <c r="AB869" s="150"/>
      <c r="AC869" s="150"/>
      <c r="AD869" s="150"/>
      <c r="AE869" s="150"/>
      <c r="AF869" s="150"/>
      <c r="AG869" s="150"/>
      <c r="AH869" s="150"/>
      <c r="AI869" s="150"/>
      <c r="AJ869" s="150"/>
      <c r="AK869" s="150"/>
      <c r="AL869" s="150"/>
      <c r="AM869" s="150"/>
      <c r="AN869" s="150"/>
      <c r="AO869" s="150"/>
      <c r="AP869" s="150"/>
      <c r="AQ869" s="150"/>
      <c r="AR869" s="150"/>
      <c r="AS869" s="150"/>
      <c r="AT869" s="150"/>
      <c r="AU869" s="150"/>
      <c r="AV869" s="150"/>
      <c r="BA869" s="150"/>
      <c r="BB869" s="151"/>
      <c r="BC869" s="151"/>
      <c r="BD869" s="152"/>
    </row>
    <row r="870" spans="5:56" ht="15" customHeight="1" x14ac:dyDescent="0.2">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c r="AA870" s="150"/>
      <c r="AB870" s="150"/>
      <c r="AC870" s="150"/>
      <c r="AD870" s="150"/>
      <c r="AE870" s="150"/>
      <c r="AF870" s="150"/>
      <c r="AG870" s="150"/>
      <c r="AH870" s="150"/>
      <c r="AI870" s="150"/>
      <c r="AJ870" s="150"/>
      <c r="AK870" s="150"/>
      <c r="AL870" s="150"/>
      <c r="AM870" s="150"/>
      <c r="AN870" s="150"/>
      <c r="AO870" s="150"/>
      <c r="AP870" s="150"/>
      <c r="AQ870" s="150"/>
      <c r="AR870" s="150"/>
      <c r="AS870" s="150"/>
      <c r="AT870" s="150"/>
      <c r="AU870" s="150"/>
      <c r="AV870" s="150"/>
      <c r="BA870" s="150"/>
      <c r="BB870" s="151"/>
      <c r="BC870" s="151"/>
      <c r="BD870" s="152"/>
    </row>
    <row r="871" spans="5:56" ht="15" customHeight="1" x14ac:dyDescent="0.2">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c r="AA871" s="150"/>
      <c r="AB871" s="150"/>
      <c r="AC871" s="150"/>
      <c r="AD871" s="150"/>
      <c r="AE871" s="150"/>
      <c r="AF871" s="150"/>
      <c r="AG871" s="150"/>
      <c r="AH871" s="150"/>
      <c r="AI871" s="150"/>
      <c r="AJ871" s="150"/>
      <c r="AK871" s="150"/>
      <c r="AL871" s="150"/>
      <c r="AM871" s="150"/>
      <c r="AN871" s="150"/>
      <c r="AO871" s="150"/>
      <c r="AP871" s="150"/>
      <c r="AQ871" s="150"/>
      <c r="AR871" s="150"/>
      <c r="AS871" s="150"/>
      <c r="AT871" s="150"/>
      <c r="AU871" s="150"/>
      <c r="AV871" s="150"/>
      <c r="BA871" s="150"/>
      <c r="BB871" s="151"/>
      <c r="BC871" s="151"/>
      <c r="BD871" s="152"/>
    </row>
    <row r="872" spans="5:56" ht="15" customHeight="1" x14ac:dyDescent="0.2">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c r="AA872" s="150"/>
      <c r="AB872" s="150"/>
      <c r="AC872" s="150"/>
      <c r="AD872" s="150"/>
      <c r="AE872" s="150"/>
      <c r="AF872" s="150"/>
      <c r="AG872" s="150"/>
      <c r="AH872" s="150"/>
      <c r="AI872" s="150"/>
      <c r="AJ872" s="150"/>
      <c r="AK872" s="150"/>
      <c r="AL872" s="150"/>
      <c r="AM872" s="150"/>
      <c r="AN872" s="150"/>
      <c r="AO872" s="150"/>
      <c r="AP872" s="150"/>
      <c r="AQ872" s="150"/>
      <c r="AR872" s="150"/>
      <c r="AS872" s="150"/>
      <c r="AT872" s="150"/>
      <c r="AU872" s="150"/>
      <c r="AV872" s="150"/>
      <c r="BA872" s="150"/>
      <c r="BB872" s="151"/>
      <c r="BC872" s="151"/>
      <c r="BD872" s="152"/>
    </row>
    <row r="873" spans="5:56" ht="15" customHeight="1" x14ac:dyDescent="0.2">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c r="AA873" s="150"/>
      <c r="AB873" s="150"/>
      <c r="AC873" s="150"/>
      <c r="AD873" s="150"/>
      <c r="AE873" s="150"/>
      <c r="AF873" s="150"/>
      <c r="AG873" s="150"/>
      <c r="AH873" s="150"/>
      <c r="AI873" s="150"/>
      <c r="AJ873" s="150"/>
      <c r="AK873" s="150"/>
      <c r="AL873" s="150"/>
      <c r="AM873" s="150"/>
      <c r="AN873" s="150"/>
      <c r="AO873" s="150"/>
      <c r="AP873" s="150"/>
      <c r="AQ873" s="150"/>
      <c r="AR873" s="150"/>
      <c r="AS873" s="150"/>
      <c r="AT873" s="150"/>
      <c r="AU873" s="150"/>
      <c r="AV873" s="150"/>
      <c r="BA873" s="150"/>
      <c r="BB873" s="151"/>
      <c r="BC873" s="151"/>
      <c r="BD873" s="152"/>
    </row>
    <row r="874" spans="5:56" ht="15" customHeight="1" x14ac:dyDescent="0.2">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c r="AA874" s="150"/>
      <c r="AB874" s="150"/>
      <c r="AC874" s="150"/>
      <c r="AD874" s="150"/>
      <c r="AE874" s="150"/>
      <c r="AF874" s="150"/>
      <c r="AG874" s="150"/>
      <c r="AH874" s="150"/>
      <c r="AI874" s="150"/>
      <c r="AJ874" s="150"/>
      <c r="AK874" s="150"/>
      <c r="AL874" s="150"/>
      <c r="AM874" s="150"/>
      <c r="AN874" s="150"/>
      <c r="AO874" s="150"/>
      <c r="AP874" s="150"/>
      <c r="AQ874" s="150"/>
      <c r="AR874" s="150"/>
      <c r="AS874" s="150"/>
      <c r="AT874" s="150"/>
      <c r="AU874" s="150"/>
      <c r="AV874" s="150"/>
      <c r="BA874" s="150"/>
      <c r="BB874" s="151"/>
      <c r="BC874" s="151"/>
      <c r="BD874" s="152"/>
    </row>
    <row r="875" spans="5:56" ht="15" customHeight="1" x14ac:dyDescent="0.2">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c r="AA875" s="150"/>
      <c r="AB875" s="150"/>
      <c r="AC875" s="150"/>
      <c r="AD875" s="150"/>
      <c r="AE875" s="150"/>
      <c r="AF875" s="150"/>
      <c r="AG875" s="150"/>
      <c r="AH875" s="150"/>
      <c r="AI875" s="150"/>
      <c r="AJ875" s="150"/>
      <c r="AK875" s="150"/>
      <c r="AL875" s="150"/>
      <c r="AM875" s="150"/>
      <c r="AN875" s="150"/>
      <c r="AO875" s="150"/>
      <c r="AP875" s="150"/>
      <c r="AQ875" s="150"/>
      <c r="AR875" s="150"/>
      <c r="AS875" s="150"/>
      <c r="AT875" s="150"/>
      <c r="AU875" s="150"/>
      <c r="AV875" s="150"/>
      <c r="BA875" s="150"/>
      <c r="BB875" s="151"/>
      <c r="BC875" s="151"/>
      <c r="BD875" s="152"/>
    </row>
    <row r="876" spans="5:56" ht="15" customHeight="1" x14ac:dyDescent="0.2">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c r="AA876" s="150"/>
      <c r="AB876" s="150"/>
      <c r="AC876" s="150"/>
      <c r="AD876" s="150"/>
      <c r="AE876" s="150"/>
      <c r="AF876" s="150"/>
      <c r="AG876" s="150"/>
      <c r="AH876" s="150"/>
      <c r="AI876" s="150"/>
      <c r="AJ876" s="150"/>
      <c r="AK876" s="150"/>
      <c r="AL876" s="150"/>
      <c r="AM876" s="150"/>
      <c r="AN876" s="150"/>
      <c r="AO876" s="150"/>
      <c r="AP876" s="150"/>
      <c r="AQ876" s="150"/>
      <c r="AR876" s="150"/>
      <c r="AS876" s="150"/>
      <c r="AT876" s="150"/>
      <c r="AU876" s="150"/>
      <c r="AV876" s="150"/>
      <c r="BA876" s="150"/>
      <c r="BB876" s="151"/>
      <c r="BC876" s="151"/>
      <c r="BD876" s="152"/>
    </row>
    <row r="877" spans="5:56" ht="15" customHeight="1" x14ac:dyDescent="0.2">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c r="AA877" s="150"/>
      <c r="AB877" s="150"/>
      <c r="AC877" s="150"/>
      <c r="AD877" s="150"/>
      <c r="AE877" s="150"/>
      <c r="AF877" s="150"/>
      <c r="AG877" s="150"/>
      <c r="AH877" s="150"/>
      <c r="AI877" s="150"/>
      <c r="AJ877" s="150"/>
      <c r="AK877" s="150"/>
      <c r="AL877" s="150"/>
      <c r="AM877" s="150"/>
      <c r="AN877" s="150"/>
      <c r="AO877" s="150"/>
      <c r="AP877" s="150"/>
      <c r="AQ877" s="150"/>
      <c r="AR877" s="150"/>
      <c r="AS877" s="150"/>
      <c r="AT877" s="150"/>
      <c r="AU877" s="150"/>
      <c r="AV877" s="150"/>
      <c r="BA877" s="150"/>
      <c r="BB877" s="151"/>
      <c r="BC877" s="151"/>
      <c r="BD877" s="152"/>
    </row>
    <row r="878" spans="5:56" ht="15" customHeight="1" x14ac:dyDescent="0.2">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c r="AA878" s="150"/>
      <c r="AB878" s="150"/>
      <c r="AC878" s="150"/>
      <c r="AD878" s="150"/>
      <c r="AE878" s="150"/>
      <c r="AF878" s="150"/>
      <c r="AG878" s="150"/>
      <c r="AH878" s="150"/>
      <c r="AI878" s="150"/>
      <c r="AJ878" s="150"/>
      <c r="AK878" s="150"/>
      <c r="AL878" s="150"/>
      <c r="AM878" s="150"/>
      <c r="AN878" s="150"/>
      <c r="AO878" s="150"/>
      <c r="AP878" s="150"/>
      <c r="AQ878" s="150"/>
      <c r="AR878" s="150"/>
      <c r="AS878" s="150"/>
      <c r="AT878" s="150"/>
      <c r="AU878" s="150"/>
      <c r="AV878" s="150"/>
      <c r="BA878" s="150"/>
      <c r="BB878" s="151"/>
      <c r="BC878" s="151"/>
      <c r="BD878" s="152"/>
    </row>
    <row r="879" spans="5:56" ht="15" customHeight="1" x14ac:dyDescent="0.2">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c r="AA879" s="150"/>
      <c r="AB879" s="150"/>
      <c r="AC879" s="150"/>
      <c r="AD879" s="150"/>
      <c r="AE879" s="150"/>
      <c r="AF879" s="150"/>
      <c r="AG879" s="150"/>
      <c r="AH879" s="150"/>
      <c r="AI879" s="150"/>
      <c r="AJ879" s="150"/>
      <c r="AK879" s="150"/>
      <c r="AL879" s="150"/>
      <c r="AM879" s="150"/>
      <c r="AN879" s="150"/>
      <c r="AO879" s="150"/>
      <c r="AP879" s="150"/>
      <c r="AQ879" s="150"/>
      <c r="AR879" s="150"/>
      <c r="AS879" s="150"/>
      <c r="AT879" s="150"/>
      <c r="AU879" s="150"/>
      <c r="AV879" s="150"/>
      <c r="BA879" s="150"/>
      <c r="BB879" s="151"/>
      <c r="BC879" s="151"/>
      <c r="BD879" s="152"/>
    </row>
    <row r="880" spans="5:56" ht="15" customHeight="1" x14ac:dyDescent="0.2">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c r="AA880" s="150"/>
      <c r="AB880" s="150"/>
      <c r="AC880" s="150"/>
      <c r="AD880" s="150"/>
      <c r="AE880" s="150"/>
      <c r="AF880" s="150"/>
      <c r="AG880" s="150"/>
      <c r="AH880" s="150"/>
      <c r="AI880" s="150"/>
      <c r="AJ880" s="150"/>
      <c r="AK880" s="150"/>
      <c r="AL880" s="150"/>
      <c r="AM880" s="150"/>
      <c r="AN880" s="150"/>
      <c r="AO880" s="150"/>
      <c r="AP880" s="150"/>
      <c r="AQ880" s="150"/>
      <c r="AR880" s="150"/>
      <c r="AS880" s="150"/>
      <c r="AT880" s="150"/>
      <c r="AU880" s="150"/>
      <c r="AV880" s="150"/>
      <c r="BA880" s="150"/>
      <c r="BB880" s="151"/>
      <c r="BC880" s="151"/>
      <c r="BD880" s="152"/>
    </row>
    <row r="881" spans="5:56" ht="15" customHeight="1" x14ac:dyDescent="0.2">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c r="AA881" s="150"/>
      <c r="AB881" s="150"/>
      <c r="AC881" s="150"/>
      <c r="AD881" s="150"/>
      <c r="AE881" s="150"/>
      <c r="AF881" s="150"/>
      <c r="AG881" s="150"/>
      <c r="AH881" s="150"/>
      <c r="AI881" s="150"/>
      <c r="AJ881" s="150"/>
      <c r="AK881" s="150"/>
      <c r="AL881" s="150"/>
      <c r="AM881" s="150"/>
      <c r="AN881" s="150"/>
      <c r="AO881" s="150"/>
      <c r="AP881" s="150"/>
      <c r="AQ881" s="150"/>
      <c r="AR881" s="150"/>
      <c r="AS881" s="150"/>
      <c r="AT881" s="150"/>
      <c r="AU881" s="150"/>
      <c r="AV881" s="150"/>
      <c r="BA881" s="150"/>
      <c r="BB881" s="151"/>
      <c r="BC881" s="151"/>
      <c r="BD881" s="152"/>
    </row>
    <row r="882" spans="5:56" ht="15" customHeight="1" x14ac:dyDescent="0.2">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c r="AA882" s="150"/>
      <c r="AB882" s="150"/>
      <c r="AC882" s="150"/>
      <c r="AD882" s="150"/>
      <c r="AE882" s="150"/>
      <c r="AF882" s="150"/>
      <c r="AG882" s="150"/>
      <c r="AH882" s="150"/>
      <c r="AI882" s="150"/>
      <c r="AJ882" s="150"/>
      <c r="AK882" s="150"/>
      <c r="AL882" s="150"/>
      <c r="AM882" s="150"/>
      <c r="AN882" s="150"/>
      <c r="AO882" s="150"/>
      <c r="AP882" s="150"/>
      <c r="AQ882" s="150"/>
      <c r="AR882" s="150"/>
      <c r="AS882" s="150"/>
      <c r="AT882" s="150"/>
      <c r="AU882" s="150"/>
      <c r="AV882" s="150"/>
      <c r="BA882" s="150"/>
      <c r="BB882" s="151"/>
      <c r="BC882" s="151"/>
      <c r="BD882" s="152"/>
    </row>
    <row r="883" spans="5:56" ht="15" customHeight="1" x14ac:dyDescent="0.2">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c r="AA883" s="150"/>
      <c r="AB883" s="150"/>
      <c r="AC883" s="150"/>
      <c r="AD883" s="150"/>
      <c r="AE883" s="150"/>
      <c r="AF883" s="150"/>
      <c r="AG883" s="150"/>
      <c r="AH883" s="150"/>
      <c r="AI883" s="150"/>
      <c r="AJ883" s="150"/>
      <c r="AK883" s="150"/>
      <c r="AL883" s="150"/>
      <c r="AM883" s="150"/>
      <c r="AN883" s="150"/>
      <c r="AO883" s="150"/>
      <c r="AP883" s="150"/>
      <c r="AQ883" s="150"/>
      <c r="AR883" s="150"/>
      <c r="AS883" s="150"/>
      <c r="AT883" s="150"/>
      <c r="AU883" s="150"/>
      <c r="AV883" s="150"/>
      <c r="BA883" s="150"/>
      <c r="BB883" s="151"/>
      <c r="BC883" s="151"/>
      <c r="BD883" s="152"/>
    </row>
    <row r="884" spans="5:56" ht="15" customHeight="1" x14ac:dyDescent="0.2">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c r="AA884" s="150"/>
      <c r="AB884" s="150"/>
      <c r="AC884" s="150"/>
      <c r="AD884" s="150"/>
      <c r="AE884" s="150"/>
      <c r="AF884" s="150"/>
      <c r="AG884" s="150"/>
      <c r="AH884" s="150"/>
      <c r="AI884" s="150"/>
      <c r="AJ884" s="150"/>
      <c r="AK884" s="150"/>
      <c r="AL884" s="150"/>
      <c r="AM884" s="150"/>
      <c r="AN884" s="150"/>
      <c r="AO884" s="150"/>
      <c r="AP884" s="150"/>
      <c r="AQ884" s="150"/>
      <c r="AR884" s="150"/>
      <c r="AS884" s="150"/>
      <c r="AT884" s="150"/>
      <c r="AU884" s="150"/>
      <c r="AV884" s="150"/>
      <c r="BA884" s="150"/>
      <c r="BB884" s="151"/>
      <c r="BC884" s="151"/>
      <c r="BD884" s="152"/>
    </row>
    <row r="885" spans="5:56" ht="15" customHeight="1" x14ac:dyDescent="0.2">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c r="AA885" s="150"/>
      <c r="AB885" s="150"/>
      <c r="AC885" s="150"/>
      <c r="AD885" s="150"/>
      <c r="AE885" s="150"/>
      <c r="AF885" s="150"/>
      <c r="AG885" s="150"/>
      <c r="AH885" s="150"/>
      <c r="AI885" s="150"/>
      <c r="AJ885" s="150"/>
      <c r="AK885" s="150"/>
      <c r="AL885" s="150"/>
      <c r="AM885" s="150"/>
      <c r="AN885" s="150"/>
      <c r="AO885" s="150"/>
      <c r="AP885" s="150"/>
      <c r="AQ885" s="150"/>
      <c r="AR885" s="150"/>
      <c r="AS885" s="150"/>
      <c r="AT885" s="150"/>
      <c r="AU885" s="150"/>
      <c r="AV885" s="150"/>
      <c r="BA885" s="150"/>
      <c r="BB885" s="151"/>
      <c r="BC885" s="151"/>
      <c r="BD885" s="152"/>
    </row>
    <row r="886" spans="5:56" ht="15" customHeight="1" x14ac:dyDescent="0.2">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c r="AA886" s="150"/>
      <c r="AB886" s="150"/>
      <c r="AC886" s="150"/>
      <c r="AD886" s="150"/>
      <c r="AE886" s="150"/>
      <c r="AF886" s="150"/>
      <c r="AG886" s="150"/>
      <c r="AH886" s="150"/>
      <c r="AI886" s="150"/>
      <c r="AJ886" s="150"/>
      <c r="AK886" s="150"/>
      <c r="AL886" s="150"/>
      <c r="AM886" s="150"/>
      <c r="AN886" s="150"/>
      <c r="AO886" s="150"/>
      <c r="AP886" s="150"/>
      <c r="AQ886" s="150"/>
      <c r="AR886" s="150"/>
      <c r="AS886" s="150"/>
      <c r="AT886" s="150"/>
      <c r="AU886" s="150"/>
      <c r="AV886" s="150"/>
      <c r="BA886" s="150"/>
      <c r="BB886" s="151"/>
      <c r="BC886" s="151"/>
      <c r="BD886" s="152"/>
    </row>
    <row r="887" spans="5:56" ht="15" customHeight="1" x14ac:dyDescent="0.2">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c r="AA887" s="150"/>
      <c r="AB887" s="150"/>
      <c r="AC887" s="150"/>
      <c r="AD887" s="150"/>
      <c r="AE887" s="150"/>
      <c r="AF887" s="150"/>
      <c r="AG887" s="150"/>
      <c r="AH887" s="150"/>
      <c r="AI887" s="150"/>
      <c r="AJ887" s="150"/>
      <c r="AK887" s="150"/>
      <c r="AL887" s="150"/>
      <c r="AM887" s="150"/>
      <c r="AN887" s="150"/>
      <c r="AO887" s="150"/>
      <c r="AP887" s="150"/>
      <c r="AQ887" s="150"/>
      <c r="AR887" s="150"/>
      <c r="AS887" s="150"/>
      <c r="AT887" s="150"/>
      <c r="AU887" s="150"/>
      <c r="AV887" s="150"/>
      <c r="BA887" s="150"/>
      <c r="BB887" s="151"/>
      <c r="BC887" s="151"/>
      <c r="BD887" s="152"/>
    </row>
    <row r="888" spans="5:56" ht="15" customHeight="1" x14ac:dyDescent="0.2">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c r="AA888" s="150"/>
      <c r="AB888" s="150"/>
      <c r="AC888" s="150"/>
      <c r="AD888" s="150"/>
      <c r="AE888" s="150"/>
      <c r="AF888" s="150"/>
      <c r="AG888" s="150"/>
      <c r="AH888" s="150"/>
      <c r="AI888" s="150"/>
      <c r="AJ888" s="150"/>
      <c r="AK888" s="150"/>
      <c r="AL888" s="150"/>
      <c r="AM888" s="150"/>
      <c r="AN888" s="150"/>
      <c r="AO888" s="150"/>
      <c r="AP888" s="150"/>
      <c r="AQ888" s="150"/>
      <c r="AR888" s="150"/>
      <c r="AS888" s="150"/>
      <c r="AT888" s="150"/>
      <c r="AU888" s="150"/>
      <c r="AV888" s="150"/>
      <c r="BA888" s="150"/>
      <c r="BB888" s="151"/>
      <c r="BC888" s="151"/>
      <c r="BD888" s="152"/>
    </row>
    <row r="889" spans="5:56" ht="15" customHeight="1" x14ac:dyDescent="0.2">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c r="AA889" s="150"/>
      <c r="AB889" s="150"/>
      <c r="AC889" s="150"/>
      <c r="AD889" s="150"/>
      <c r="AE889" s="150"/>
      <c r="AF889" s="150"/>
      <c r="AG889" s="150"/>
      <c r="AH889" s="150"/>
      <c r="AI889" s="150"/>
      <c r="AJ889" s="150"/>
      <c r="AK889" s="150"/>
      <c r="AL889" s="150"/>
      <c r="AM889" s="150"/>
      <c r="AN889" s="150"/>
      <c r="AO889" s="150"/>
      <c r="AP889" s="150"/>
      <c r="AQ889" s="150"/>
      <c r="AR889" s="150"/>
      <c r="AS889" s="150"/>
      <c r="AT889" s="150"/>
      <c r="AU889" s="150"/>
      <c r="AV889" s="150"/>
      <c r="BA889" s="150"/>
      <c r="BB889" s="151"/>
      <c r="BC889" s="151"/>
      <c r="BD889" s="152"/>
    </row>
    <row r="890" spans="5:56" ht="15" customHeight="1" x14ac:dyDescent="0.2">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c r="AA890" s="150"/>
      <c r="AB890" s="150"/>
      <c r="AC890" s="150"/>
      <c r="AD890" s="150"/>
      <c r="AE890" s="150"/>
      <c r="AF890" s="150"/>
      <c r="AG890" s="150"/>
      <c r="AH890" s="150"/>
      <c r="AI890" s="150"/>
      <c r="AJ890" s="150"/>
      <c r="AK890" s="150"/>
      <c r="AL890" s="150"/>
      <c r="AM890" s="150"/>
      <c r="AN890" s="150"/>
      <c r="AO890" s="150"/>
      <c r="AP890" s="150"/>
      <c r="AQ890" s="150"/>
      <c r="AR890" s="150"/>
      <c r="AS890" s="150"/>
      <c r="AT890" s="150"/>
      <c r="AU890" s="150"/>
      <c r="AV890" s="150"/>
      <c r="BA890" s="150"/>
      <c r="BB890" s="151"/>
      <c r="BC890" s="151"/>
      <c r="BD890" s="152"/>
    </row>
    <row r="891" spans="5:56" ht="15" customHeight="1" x14ac:dyDescent="0.2">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c r="AA891" s="150"/>
      <c r="AB891" s="150"/>
      <c r="AC891" s="150"/>
      <c r="AD891" s="150"/>
      <c r="AE891" s="150"/>
      <c r="AF891" s="150"/>
      <c r="AG891" s="150"/>
      <c r="AH891" s="150"/>
      <c r="AI891" s="150"/>
      <c r="AJ891" s="150"/>
      <c r="AK891" s="150"/>
      <c r="AL891" s="150"/>
      <c r="AM891" s="150"/>
      <c r="AN891" s="150"/>
      <c r="AO891" s="150"/>
      <c r="AP891" s="150"/>
      <c r="AQ891" s="150"/>
      <c r="AR891" s="150"/>
      <c r="AS891" s="150"/>
      <c r="AT891" s="150"/>
      <c r="AU891" s="150"/>
      <c r="AV891" s="150"/>
      <c r="BA891" s="150"/>
      <c r="BB891" s="151"/>
      <c r="BC891" s="151"/>
      <c r="BD891" s="152"/>
    </row>
    <row r="892" spans="5:56" ht="15" customHeight="1" x14ac:dyDescent="0.2">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c r="AA892" s="150"/>
      <c r="AB892" s="150"/>
      <c r="AC892" s="150"/>
      <c r="AD892" s="150"/>
      <c r="AE892" s="150"/>
      <c r="AF892" s="150"/>
      <c r="AG892" s="150"/>
      <c r="AH892" s="150"/>
      <c r="AI892" s="150"/>
      <c r="AJ892" s="150"/>
      <c r="AK892" s="150"/>
      <c r="AL892" s="150"/>
      <c r="AM892" s="150"/>
      <c r="AN892" s="150"/>
      <c r="AO892" s="150"/>
      <c r="AP892" s="150"/>
      <c r="AQ892" s="150"/>
      <c r="AR892" s="150"/>
      <c r="AS892" s="150"/>
      <c r="AT892" s="150"/>
      <c r="AU892" s="150"/>
      <c r="AV892" s="150"/>
      <c r="BA892" s="150"/>
      <c r="BB892" s="151"/>
      <c r="BC892" s="151"/>
      <c r="BD892" s="152"/>
    </row>
    <row r="893" spans="5:56" ht="15" customHeight="1" x14ac:dyDescent="0.2">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c r="AA893" s="150"/>
      <c r="AB893" s="150"/>
      <c r="AC893" s="150"/>
      <c r="AD893" s="150"/>
      <c r="AE893" s="150"/>
      <c r="AF893" s="150"/>
      <c r="AG893" s="150"/>
      <c r="AH893" s="150"/>
      <c r="AI893" s="150"/>
      <c r="AJ893" s="150"/>
      <c r="AK893" s="150"/>
      <c r="AL893" s="150"/>
      <c r="AM893" s="150"/>
      <c r="AN893" s="150"/>
      <c r="AO893" s="150"/>
      <c r="AP893" s="150"/>
      <c r="AQ893" s="150"/>
      <c r="AR893" s="150"/>
      <c r="AS893" s="150"/>
      <c r="AT893" s="150"/>
      <c r="AU893" s="150"/>
      <c r="AV893" s="150"/>
      <c r="BA893" s="150"/>
      <c r="BB893" s="151"/>
      <c r="BC893" s="151"/>
      <c r="BD893" s="152"/>
    </row>
    <row r="894" spans="5:56" ht="15" customHeight="1" x14ac:dyDescent="0.2">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c r="AA894" s="150"/>
      <c r="AB894" s="150"/>
      <c r="AC894" s="150"/>
      <c r="AD894" s="150"/>
      <c r="AE894" s="150"/>
      <c r="AF894" s="150"/>
      <c r="AG894" s="150"/>
      <c r="AH894" s="150"/>
      <c r="AI894" s="150"/>
      <c r="AJ894" s="150"/>
      <c r="AK894" s="150"/>
      <c r="AL894" s="150"/>
      <c r="AM894" s="150"/>
      <c r="AN894" s="150"/>
      <c r="AO894" s="150"/>
      <c r="AP894" s="150"/>
      <c r="AQ894" s="150"/>
      <c r="AR894" s="150"/>
      <c r="AS894" s="150"/>
      <c r="AT894" s="150"/>
      <c r="AU894" s="150"/>
      <c r="AV894" s="150"/>
      <c r="BA894" s="150"/>
      <c r="BB894" s="151"/>
      <c r="BC894" s="151"/>
      <c r="BD894" s="152"/>
    </row>
    <row r="895" spans="5:56" ht="15" customHeight="1" x14ac:dyDescent="0.2">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c r="AA895" s="150"/>
      <c r="AB895" s="150"/>
      <c r="AC895" s="150"/>
      <c r="AD895" s="150"/>
      <c r="AE895" s="150"/>
      <c r="AF895" s="150"/>
      <c r="AG895" s="150"/>
      <c r="AH895" s="150"/>
      <c r="AI895" s="150"/>
      <c r="AJ895" s="150"/>
      <c r="AK895" s="150"/>
      <c r="AL895" s="150"/>
      <c r="AM895" s="150"/>
      <c r="AN895" s="150"/>
      <c r="AO895" s="150"/>
      <c r="AP895" s="150"/>
      <c r="AQ895" s="150"/>
      <c r="AR895" s="150"/>
      <c r="AS895" s="150"/>
      <c r="AT895" s="150"/>
      <c r="AU895" s="150"/>
      <c r="AV895" s="150"/>
      <c r="BA895" s="150"/>
      <c r="BB895" s="151"/>
      <c r="BC895" s="151"/>
      <c r="BD895" s="152"/>
    </row>
    <row r="896" spans="5:56" ht="15" customHeight="1" x14ac:dyDescent="0.2">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c r="AA896" s="150"/>
      <c r="AB896" s="150"/>
      <c r="AC896" s="150"/>
      <c r="AD896" s="150"/>
      <c r="AE896" s="150"/>
      <c r="AF896" s="150"/>
      <c r="AG896" s="150"/>
      <c r="AH896" s="150"/>
      <c r="AI896" s="150"/>
      <c r="AJ896" s="150"/>
      <c r="AK896" s="150"/>
      <c r="AL896" s="150"/>
      <c r="AM896" s="150"/>
      <c r="AN896" s="150"/>
      <c r="AO896" s="150"/>
      <c r="AP896" s="150"/>
      <c r="AQ896" s="150"/>
      <c r="AR896" s="150"/>
      <c r="AS896" s="150"/>
      <c r="AT896" s="150"/>
      <c r="AU896" s="150"/>
      <c r="AV896" s="150"/>
      <c r="BA896" s="150"/>
      <c r="BB896" s="151"/>
      <c r="BC896" s="151"/>
      <c r="BD896" s="152"/>
    </row>
    <row r="897" spans="5:56" ht="15" customHeight="1" x14ac:dyDescent="0.2">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c r="AA897" s="150"/>
      <c r="AB897" s="150"/>
      <c r="AC897" s="150"/>
      <c r="AD897" s="150"/>
      <c r="AE897" s="150"/>
      <c r="AF897" s="150"/>
      <c r="AG897" s="150"/>
      <c r="AH897" s="150"/>
      <c r="AI897" s="150"/>
      <c r="AJ897" s="150"/>
      <c r="AK897" s="150"/>
      <c r="AL897" s="150"/>
      <c r="AM897" s="150"/>
      <c r="AN897" s="150"/>
      <c r="AO897" s="150"/>
      <c r="AP897" s="150"/>
      <c r="AQ897" s="150"/>
      <c r="AR897" s="150"/>
      <c r="AS897" s="150"/>
      <c r="AT897" s="150"/>
      <c r="AU897" s="150"/>
      <c r="AV897" s="150"/>
      <c r="BA897" s="150"/>
      <c r="BB897" s="151"/>
      <c r="BC897" s="151"/>
      <c r="BD897" s="152"/>
    </row>
    <row r="898" spans="5:56" ht="15" customHeight="1" x14ac:dyDescent="0.2">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c r="AA898" s="150"/>
      <c r="AB898" s="150"/>
      <c r="AC898" s="150"/>
      <c r="AD898" s="150"/>
      <c r="AE898" s="150"/>
      <c r="AF898" s="150"/>
      <c r="AG898" s="150"/>
      <c r="AH898" s="150"/>
      <c r="AI898" s="150"/>
      <c r="AJ898" s="150"/>
      <c r="AK898" s="150"/>
      <c r="AL898" s="150"/>
      <c r="AM898" s="150"/>
      <c r="AN898" s="150"/>
      <c r="AO898" s="150"/>
      <c r="AP898" s="150"/>
      <c r="AQ898" s="150"/>
      <c r="AR898" s="150"/>
      <c r="AS898" s="150"/>
      <c r="AT898" s="150"/>
      <c r="AU898" s="150"/>
      <c r="AV898" s="150"/>
      <c r="BA898" s="150"/>
      <c r="BB898" s="151"/>
      <c r="BC898" s="151"/>
      <c r="BD898" s="152"/>
    </row>
    <row r="899" spans="5:56" ht="15" customHeight="1" x14ac:dyDescent="0.2">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c r="AA899" s="150"/>
      <c r="AB899" s="150"/>
      <c r="AC899" s="150"/>
      <c r="AD899" s="150"/>
      <c r="AE899" s="150"/>
      <c r="AF899" s="150"/>
      <c r="AG899" s="150"/>
      <c r="AH899" s="150"/>
      <c r="AI899" s="150"/>
      <c r="AJ899" s="150"/>
      <c r="AK899" s="150"/>
      <c r="AL899" s="150"/>
      <c r="AM899" s="150"/>
      <c r="AN899" s="150"/>
      <c r="AO899" s="150"/>
      <c r="AP899" s="150"/>
      <c r="AQ899" s="150"/>
      <c r="AR899" s="150"/>
      <c r="AS899" s="150"/>
      <c r="AT899" s="150"/>
      <c r="AU899" s="150"/>
      <c r="AV899" s="150"/>
      <c r="BA899" s="150"/>
      <c r="BB899" s="151"/>
      <c r="BC899" s="151"/>
      <c r="BD899" s="152"/>
    </row>
    <row r="900" spans="5:56" ht="15" customHeight="1" x14ac:dyDescent="0.2">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c r="AA900" s="150"/>
      <c r="AB900" s="150"/>
      <c r="AC900" s="150"/>
      <c r="AD900" s="150"/>
      <c r="AE900" s="150"/>
      <c r="AF900" s="150"/>
      <c r="AG900" s="150"/>
      <c r="AH900" s="150"/>
      <c r="AI900" s="150"/>
      <c r="AJ900" s="150"/>
      <c r="AK900" s="150"/>
      <c r="AL900" s="150"/>
      <c r="AM900" s="150"/>
      <c r="AN900" s="150"/>
      <c r="AO900" s="150"/>
      <c r="AP900" s="150"/>
      <c r="AQ900" s="150"/>
      <c r="AR900" s="150"/>
      <c r="AS900" s="150"/>
      <c r="AT900" s="150"/>
      <c r="AU900" s="150"/>
      <c r="AV900" s="150"/>
      <c r="BA900" s="150"/>
      <c r="BB900" s="151"/>
      <c r="BC900" s="151"/>
      <c r="BD900" s="152"/>
    </row>
    <row r="901" spans="5:56" ht="15" customHeight="1" x14ac:dyDescent="0.2">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c r="AA901" s="150"/>
      <c r="AB901" s="150"/>
      <c r="AC901" s="150"/>
      <c r="AD901" s="150"/>
      <c r="AE901" s="150"/>
      <c r="AF901" s="150"/>
      <c r="AG901" s="150"/>
      <c r="AH901" s="150"/>
      <c r="AI901" s="150"/>
      <c r="AJ901" s="150"/>
      <c r="AK901" s="150"/>
      <c r="AL901" s="150"/>
      <c r="AM901" s="150"/>
      <c r="AN901" s="150"/>
      <c r="AO901" s="150"/>
      <c r="AP901" s="150"/>
      <c r="AQ901" s="150"/>
      <c r="AR901" s="150"/>
      <c r="AS901" s="150"/>
      <c r="AT901" s="150"/>
      <c r="AU901" s="150"/>
      <c r="AV901" s="150"/>
      <c r="BA901" s="150"/>
      <c r="BB901" s="151"/>
      <c r="BC901" s="151"/>
      <c r="BD901" s="152"/>
    </row>
    <row r="902" spans="5:56" ht="15" customHeight="1" x14ac:dyDescent="0.2">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c r="AA902" s="150"/>
      <c r="AB902" s="150"/>
      <c r="AC902" s="150"/>
      <c r="AD902" s="150"/>
      <c r="AE902" s="150"/>
      <c r="AF902" s="150"/>
      <c r="AG902" s="150"/>
      <c r="AH902" s="150"/>
      <c r="AI902" s="150"/>
      <c r="AJ902" s="150"/>
      <c r="AK902" s="150"/>
      <c r="AL902" s="150"/>
      <c r="AM902" s="150"/>
      <c r="AN902" s="150"/>
      <c r="AO902" s="150"/>
      <c r="AP902" s="150"/>
      <c r="AQ902" s="150"/>
      <c r="AR902" s="150"/>
      <c r="AS902" s="150"/>
      <c r="AT902" s="150"/>
      <c r="AU902" s="150"/>
      <c r="AV902" s="150"/>
      <c r="BA902" s="150"/>
      <c r="BB902" s="151"/>
      <c r="BC902" s="151"/>
      <c r="BD902" s="152"/>
    </row>
    <row r="903" spans="5:56" ht="15" customHeight="1" x14ac:dyDescent="0.2">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c r="AA903" s="150"/>
      <c r="AB903" s="150"/>
      <c r="AC903" s="150"/>
      <c r="AD903" s="150"/>
      <c r="AE903" s="150"/>
      <c r="AF903" s="150"/>
      <c r="AG903" s="150"/>
      <c r="AH903" s="150"/>
      <c r="AI903" s="150"/>
      <c r="AJ903" s="150"/>
      <c r="AK903" s="150"/>
      <c r="AL903" s="150"/>
      <c r="AM903" s="150"/>
      <c r="AN903" s="150"/>
      <c r="AO903" s="150"/>
      <c r="AP903" s="150"/>
      <c r="AQ903" s="150"/>
      <c r="AR903" s="150"/>
      <c r="AS903" s="150"/>
      <c r="AT903" s="150"/>
      <c r="AU903" s="150"/>
      <c r="AV903" s="150"/>
      <c r="BA903" s="150"/>
      <c r="BB903" s="151"/>
      <c r="BC903" s="151"/>
      <c r="BD903" s="152"/>
    </row>
    <row r="904" spans="5:56" ht="15" customHeight="1" x14ac:dyDescent="0.2">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c r="AA904" s="150"/>
      <c r="AB904" s="150"/>
      <c r="AC904" s="150"/>
      <c r="AD904" s="150"/>
      <c r="AE904" s="150"/>
      <c r="AF904" s="150"/>
      <c r="AG904" s="150"/>
      <c r="AH904" s="150"/>
      <c r="AI904" s="150"/>
      <c r="AJ904" s="150"/>
      <c r="AK904" s="150"/>
      <c r="AL904" s="150"/>
      <c r="AM904" s="150"/>
      <c r="AN904" s="150"/>
      <c r="AO904" s="150"/>
      <c r="AP904" s="150"/>
      <c r="AQ904" s="150"/>
      <c r="AR904" s="150"/>
      <c r="AS904" s="150"/>
      <c r="AT904" s="150"/>
      <c r="AU904" s="150"/>
      <c r="AV904" s="150"/>
      <c r="BA904" s="150"/>
      <c r="BB904" s="151"/>
      <c r="BC904" s="151"/>
      <c r="BD904" s="152"/>
    </row>
    <row r="905" spans="5:56" ht="15" customHeight="1" x14ac:dyDescent="0.2">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c r="AA905" s="150"/>
      <c r="AB905" s="150"/>
      <c r="AC905" s="150"/>
      <c r="AD905" s="150"/>
      <c r="AE905" s="150"/>
      <c r="AF905" s="150"/>
      <c r="AG905" s="150"/>
      <c r="AH905" s="150"/>
      <c r="AI905" s="150"/>
      <c r="AJ905" s="150"/>
      <c r="AK905" s="150"/>
      <c r="AL905" s="150"/>
      <c r="AM905" s="150"/>
      <c r="AN905" s="150"/>
      <c r="AO905" s="150"/>
      <c r="AP905" s="150"/>
      <c r="AQ905" s="150"/>
      <c r="AR905" s="150"/>
      <c r="AS905" s="150"/>
      <c r="AT905" s="150"/>
      <c r="AU905" s="150"/>
      <c r="AV905" s="150"/>
      <c r="BA905" s="150"/>
      <c r="BB905" s="151"/>
      <c r="BC905" s="151"/>
      <c r="BD905" s="152"/>
    </row>
    <row r="906" spans="5:56" ht="15" customHeight="1" x14ac:dyDescent="0.2">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c r="AA906" s="150"/>
      <c r="AB906" s="150"/>
      <c r="AC906" s="150"/>
      <c r="AD906" s="150"/>
      <c r="AE906" s="150"/>
      <c r="AF906" s="150"/>
      <c r="AG906" s="150"/>
      <c r="AH906" s="150"/>
      <c r="AI906" s="150"/>
      <c r="AJ906" s="150"/>
      <c r="AK906" s="150"/>
      <c r="AL906" s="150"/>
      <c r="AM906" s="150"/>
      <c r="AN906" s="150"/>
      <c r="AO906" s="150"/>
      <c r="AP906" s="150"/>
      <c r="AQ906" s="150"/>
      <c r="AR906" s="150"/>
      <c r="AS906" s="150"/>
      <c r="AT906" s="150"/>
      <c r="AU906" s="150"/>
      <c r="AV906" s="150"/>
      <c r="BA906" s="150"/>
      <c r="BB906" s="151"/>
      <c r="BC906" s="151"/>
      <c r="BD906" s="152"/>
    </row>
    <row r="907" spans="5:56" ht="15" customHeight="1" x14ac:dyDescent="0.2">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c r="AA907" s="150"/>
      <c r="AB907" s="150"/>
      <c r="AC907" s="150"/>
      <c r="AD907" s="150"/>
      <c r="AE907" s="150"/>
      <c r="AF907" s="150"/>
      <c r="AG907" s="150"/>
      <c r="AH907" s="150"/>
      <c r="AI907" s="150"/>
      <c r="AJ907" s="150"/>
      <c r="AK907" s="150"/>
      <c r="AL907" s="150"/>
      <c r="AM907" s="150"/>
      <c r="AN907" s="150"/>
      <c r="AO907" s="150"/>
      <c r="AP907" s="150"/>
      <c r="AQ907" s="150"/>
      <c r="AR907" s="150"/>
      <c r="AS907" s="150"/>
      <c r="AT907" s="150"/>
      <c r="AU907" s="150"/>
      <c r="AV907" s="150"/>
      <c r="BA907" s="150"/>
      <c r="BB907" s="151"/>
      <c r="BC907" s="151"/>
      <c r="BD907" s="152"/>
    </row>
    <row r="908" spans="5:56" ht="15" customHeight="1" x14ac:dyDescent="0.2">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c r="AA908" s="150"/>
      <c r="AB908" s="150"/>
      <c r="AC908" s="150"/>
      <c r="AD908" s="150"/>
      <c r="AE908" s="150"/>
      <c r="AF908" s="150"/>
      <c r="AG908" s="150"/>
      <c r="AH908" s="150"/>
      <c r="AI908" s="150"/>
      <c r="AJ908" s="150"/>
      <c r="AK908" s="150"/>
      <c r="AL908" s="150"/>
      <c r="AM908" s="150"/>
      <c r="AN908" s="150"/>
      <c r="AO908" s="150"/>
      <c r="AP908" s="150"/>
      <c r="AQ908" s="150"/>
      <c r="AR908" s="150"/>
      <c r="AS908" s="150"/>
      <c r="AT908" s="150"/>
      <c r="AU908" s="150"/>
      <c r="AV908" s="150"/>
      <c r="BA908" s="150"/>
      <c r="BB908" s="151"/>
      <c r="BC908" s="151"/>
      <c r="BD908" s="152"/>
    </row>
    <row r="909" spans="5:56" ht="15" customHeight="1" x14ac:dyDescent="0.2">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c r="AA909" s="150"/>
      <c r="AB909" s="150"/>
      <c r="AC909" s="150"/>
      <c r="AD909" s="150"/>
      <c r="AE909" s="150"/>
      <c r="AF909" s="150"/>
      <c r="AG909" s="150"/>
      <c r="AH909" s="150"/>
      <c r="AI909" s="150"/>
      <c r="AJ909" s="150"/>
      <c r="AK909" s="150"/>
      <c r="AL909" s="150"/>
      <c r="AM909" s="150"/>
      <c r="AN909" s="150"/>
      <c r="AO909" s="150"/>
      <c r="AP909" s="150"/>
      <c r="AQ909" s="150"/>
      <c r="AR909" s="150"/>
      <c r="AS909" s="150"/>
      <c r="AT909" s="150"/>
      <c r="AU909" s="150"/>
      <c r="AV909" s="150"/>
      <c r="BA909" s="150"/>
      <c r="BB909" s="151"/>
      <c r="BC909" s="151"/>
      <c r="BD909" s="152"/>
    </row>
    <row r="910" spans="5:56" ht="15" customHeight="1" x14ac:dyDescent="0.2">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c r="AA910" s="150"/>
      <c r="AB910" s="150"/>
      <c r="AC910" s="150"/>
      <c r="AD910" s="150"/>
      <c r="AE910" s="150"/>
      <c r="AF910" s="150"/>
      <c r="AG910" s="150"/>
      <c r="AH910" s="150"/>
      <c r="AI910" s="150"/>
      <c r="AJ910" s="150"/>
      <c r="AK910" s="150"/>
      <c r="AL910" s="150"/>
      <c r="AM910" s="150"/>
      <c r="AN910" s="150"/>
      <c r="AO910" s="150"/>
      <c r="AP910" s="150"/>
      <c r="AQ910" s="150"/>
      <c r="AR910" s="150"/>
      <c r="AS910" s="150"/>
      <c r="AT910" s="150"/>
      <c r="AU910" s="150"/>
      <c r="AV910" s="150"/>
      <c r="BA910" s="150"/>
      <c r="BB910" s="151"/>
      <c r="BC910" s="151"/>
      <c r="BD910" s="152"/>
    </row>
    <row r="911" spans="5:56" ht="15" customHeight="1" x14ac:dyDescent="0.2">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c r="AA911" s="150"/>
      <c r="AB911" s="150"/>
      <c r="AC911" s="150"/>
      <c r="AD911" s="150"/>
      <c r="AE911" s="150"/>
      <c r="AF911" s="150"/>
      <c r="AG911" s="150"/>
      <c r="AH911" s="150"/>
      <c r="AI911" s="150"/>
      <c r="AJ911" s="150"/>
      <c r="AK911" s="150"/>
      <c r="AL911" s="150"/>
      <c r="AM911" s="150"/>
      <c r="AN911" s="150"/>
      <c r="AO911" s="150"/>
      <c r="AP911" s="150"/>
      <c r="AQ911" s="150"/>
      <c r="AR911" s="150"/>
      <c r="AS911" s="150"/>
      <c r="AT911" s="150"/>
      <c r="AU911" s="150"/>
      <c r="AV911" s="150"/>
      <c r="BA911" s="150"/>
      <c r="BB911" s="151"/>
      <c r="BC911" s="151"/>
      <c r="BD911" s="152"/>
    </row>
    <row r="912" spans="5:56" ht="15" customHeight="1" x14ac:dyDescent="0.2">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c r="AA912" s="150"/>
      <c r="AB912" s="150"/>
      <c r="AC912" s="150"/>
      <c r="AD912" s="150"/>
      <c r="AE912" s="150"/>
      <c r="AF912" s="150"/>
      <c r="AG912" s="150"/>
      <c r="AH912" s="150"/>
      <c r="AI912" s="150"/>
      <c r="AJ912" s="150"/>
      <c r="AK912" s="150"/>
      <c r="AL912" s="150"/>
      <c r="AM912" s="150"/>
      <c r="AN912" s="150"/>
      <c r="AO912" s="150"/>
      <c r="AP912" s="150"/>
      <c r="AQ912" s="150"/>
      <c r="AR912" s="150"/>
      <c r="AS912" s="150"/>
      <c r="AT912" s="150"/>
      <c r="AU912" s="150"/>
      <c r="AV912" s="150"/>
      <c r="BA912" s="150"/>
      <c r="BB912" s="151"/>
      <c r="BC912" s="151"/>
      <c r="BD912" s="152"/>
    </row>
    <row r="913" spans="5:56" ht="15" customHeight="1" x14ac:dyDescent="0.2">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c r="AA913" s="150"/>
      <c r="AB913" s="150"/>
      <c r="AC913" s="150"/>
      <c r="AD913" s="150"/>
      <c r="AE913" s="150"/>
      <c r="AF913" s="150"/>
      <c r="AG913" s="150"/>
      <c r="AH913" s="150"/>
      <c r="AI913" s="150"/>
      <c r="AJ913" s="150"/>
      <c r="AK913" s="150"/>
      <c r="AL913" s="150"/>
      <c r="AM913" s="150"/>
      <c r="AN913" s="150"/>
      <c r="AO913" s="150"/>
      <c r="AP913" s="150"/>
      <c r="AQ913" s="150"/>
      <c r="AR913" s="150"/>
      <c r="AS913" s="150"/>
      <c r="AT913" s="150"/>
      <c r="AU913" s="150"/>
      <c r="AV913" s="150"/>
      <c r="BA913" s="150"/>
      <c r="BB913" s="151"/>
      <c r="BC913" s="151"/>
      <c r="BD913" s="152"/>
    </row>
    <row r="914" spans="5:56" ht="15" customHeight="1" x14ac:dyDescent="0.2">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c r="AA914" s="150"/>
      <c r="AB914" s="150"/>
      <c r="AC914" s="150"/>
      <c r="AD914" s="150"/>
      <c r="AE914" s="150"/>
      <c r="AF914" s="150"/>
      <c r="AG914" s="150"/>
      <c r="AH914" s="150"/>
      <c r="AI914" s="150"/>
      <c r="AJ914" s="150"/>
      <c r="AK914" s="150"/>
      <c r="AL914" s="150"/>
      <c r="AM914" s="150"/>
      <c r="AN914" s="150"/>
      <c r="AO914" s="150"/>
      <c r="AP914" s="150"/>
      <c r="AQ914" s="150"/>
      <c r="AR914" s="150"/>
      <c r="AS914" s="150"/>
      <c r="AT914" s="150"/>
      <c r="AU914" s="150"/>
      <c r="AV914" s="150"/>
      <c r="BA914" s="150"/>
      <c r="BB914" s="151"/>
      <c r="BC914" s="151"/>
      <c r="BD914" s="152"/>
    </row>
    <row r="915" spans="5:56" ht="15" customHeight="1" x14ac:dyDescent="0.2">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c r="AA915" s="150"/>
      <c r="AB915" s="150"/>
      <c r="AC915" s="150"/>
      <c r="AD915" s="150"/>
      <c r="AE915" s="150"/>
      <c r="AF915" s="150"/>
      <c r="AG915" s="150"/>
      <c r="AH915" s="150"/>
      <c r="AI915" s="150"/>
      <c r="AJ915" s="150"/>
      <c r="AK915" s="150"/>
      <c r="AL915" s="150"/>
      <c r="AM915" s="150"/>
      <c r="AN915" s="150"/>
      <c r="AO915" s="150"/>
      <c r="AP915" s="150"/>
      <c r="AQ915" s="150"/>
      <c r="AR915" s="150"/>
      <c r="AS915" s="150"/>
      <c r="AT915" s="150"/>
      <c r="AU915" s="150"/>
      <c r="AV915" s="150"/>
      <c r="BA915" s="150"/>
      <c r="BB915" s="151"/>
      <c r="BC915" s="151"/>
      <c r="BD915" s="152"/>
    </row>
    <row r="916" spans="5:56" ht="15" customHeight="1" x14ac:dyDescent="0.2">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c r="AA916" s="150"/>
      <c r="AB916" s="150"/>
      <c r="AC916" s="150"/>
      <c r="AD916" s="150"/>
      <c r="AE916" s="150"/>
      <c r="AF916" s="150"/>
      <c r="AG916" s="150"/>
      <c r="AH916" s="150"/>
      <c r="AI916" s="150"/>
      <c r="AJ916" s="150"/>
      <c r="AK916" s="150"/>
      <c r="AL916" s="150"/>
      <c r="AM916" s="150"/>
      <c r="AN916" s="150"/>
      <c r="AO916" s="150"/>
      <c r="AP916" s="150"/>
      <c r="AQ916" s="150"/>
      <c r="AR916" s="150"/>
      <c r="AS916" s="150"/>
      <c r="AT916" s="150"/>
      <c r="AU916" s="150"/>
      <c r="AV916" s="150"/>
      <c r="BA916" s="150"/>
      <c r="BB916" s="151"/>
      <c r="BC916" s="151"/>
      <c r="BD916" s="152"/>
    </row>
    <row r="917" spans="5:56" ht="15" customHeight="1" x14ac:dyDescent="0.2">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c r="AA917" s="150"/>
      <c r="AB917" s="150"/>
      <c r="AC917" s="150"/>
      <c r="AD917" s="150"/>
      <c r="AE917" s="150"/>
      <c r="AF917" s="150"/>
      <c r="AG917" s="150"/>
      <c r="AH917" s="150"/>
      <c r="AI917" s="150"/>
      <c r="AJ917" s="150"/>
      <c r="AK917" s="150"/>
      <c r="AL917" s="150"/>
      <c r="AM917" s="150"/>
      <c r="AN917" s="150"/>
      <c r="AO917" s="150"/>
      <c r="AP917" s="150"/>
      <c r="AQ917" s="150"/>
      <c r="AR917" s="150"/>
      <c r="AS917" s="150"/>
      <c r="AT917" s="150"/>
      <c r="AU917" s="150"/>
      <c r="AV917" s="150"/>
      <c r="BA917" s="150"/>
      <c r="BB917" s="151"/>
      <c r="BC917" s="151"/>
      <c r="BD917" s="152"/>
    </row>
    <row r="918" spans="5:56" ht="15" customHeight="1" x14ac:dyDescent="0.2">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c r="AA918" s="150"/>
      <c r="AB918" s="150"/>
      <c r="AC918" s="150"/>
      <c r="AD918" s="150"/>
      <c r="AE918" s="150"/>
      <c r="AF918" s="150"/>
      <c r="AG918" s="150"/>
      <c r="AH918" s="150"/>
      <c r="AI918" s="150"/>
      <c r="AJ918" s="150"/>
      <c r="AK918" s="150"/>
      <c r="AL918" s="150"/>
      <c r="AM918" s="150"/>
      <c r="AN918" s="150"/>
      <c r="AO918" s="150"/>
      <c r="AP918" s="150"/>
      <c r="AQ918" s="150"/>
      <c r="AR918" s="150"/>
      <c r="AS918" s="150"/>
      <c r="AT918" s="150"/>
      <c r="AU918" s="150"/>
      <c r="AV918" s="150"/>
      <c r="BA918" s="150"/>
      <c r="BB918" s="151"/>
      <c r="BC918" s="151"/>
      <c r="BD918" s="152"/>
    </row>
    <row r="919" spans="5:56" ht="15" customHeight="1" x14ac:dyDescent="0.2">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c r="AA919" s="150"/>
      <c r="AB919" s="150"/>
      <c r="AC919" s="150"/>
      <c r="AD919" s="150"/>
      <c r="AE919" s="150"/>
      <c r="AF919" s="150"/>
      <c r="AG919" s="150"/>
      <c r="AH919" s="150"/>
      <c r="AI919" s="150"/>
      <c r="AJ919" s="150"/>
      <c r="AK919" s="150"/>
      <c r="AL919" s="150"/>
      <c r="AM919" s="150"/>
      <c r="AN919" s="150"/>
      <c r="AO919" s="150"/>
      <c r="AP919" s="150"/>
      <c r="AQ919" s="150"/>
      <c r="AR919" s="150"/>
      <c r="AS919" s="150"/>
      <c r="AT919" s="150"/>
      <c r="AU919" s="150"/>
      <c r="AV919" s="150"/>
      <c r="BA919" s="150"/>
      <c r="BB919" s="151"/>
      <c r="BC919" s="151"/>
      <c r="BD919" s="152"/>
    </row>
    <row r="920" spans="5:56" ht="15" customHeight="1" x14ac:dyDescent="0.2">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c r="AA920" s="150"/>
      <c r="AB920" s="150"/>
      <c r="AC920" s="150"/>
      <c r="AD920" s="150"/>
      <c r="AE920" s="150"/>
      <c r="AF920" s="150"/>
      <c r="AG920" s="150"/>
      <c r="AH920" s="150"/>
      <c r="AI920" s="150"/>
      <c r="AJ920" s="150"/>
      <c r="AK920" s="150"/>
      <c r="AL920" s="150"/>
      <c r="AM920" s="150"/>
      <c r="AN920" s="150"/>
      <c r="AO920" s="150"/>
      <c r="AP920" s="150"/>
      <c r="AQ920" s="150"/>
      <c r="AR920" s="150"/>
      <c r="AS920" s="150"/>
      <c r="AT920" s="150"/>
      <c r="AU920" s="150"/>
      <c r="AV920" s="150"/>
      <c r="BA920" s="150"/>
      <c r="BB920" s="151"/>
      <c r="BC920" s="151"/>
      <c r="BD920" s="152"/>
    </row>
    <row r="921" spans="5:56" ht="15" customHeight="1" x14ac:dyDescent="0.2">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c r="AA921" s="150"/>
      <c r="AB921" s="150"/>
      <c r="AC921" s="150"/>
      <c r="AD921" s="150"/>
      <c r="AE921" s="150"/>
      <c r="AF921" s="150"/>
      <c r="AG921" s="150"/>
      <c r="AH921" s="150"/>
      <c r="AI921" s="150"/>
      <c r="AJ921" s="150"/>
      <c r="AK921" s="150"/>
      <c r="AL921" s="150"/>
      <c r="AM921" s="150"/>
      <c r="AN921" s="150"/>
      <c r="AO921" s="150"/>
      <c r="AP921" s="150"/>
      <c r="AQ921" s="150"/>
      <c r="AR921" s="150"/>
      <c r="AS921" s="150"/>
      <c r="AT921" s="150"/>
      <c r="AU921" s="150"/>
      <c r="AV921" s="150"/>
      <c r="BA921" s="150"/>
      <c r="BB921" s="151"/>
      <c r="BC921" s="151"/>
      <c r="BD921" s="152"/>
    </row>
    <row r="922" spans="5:56" ht="15" customHeight="1" x14ac:dyDescent="0.2">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c r="AA922" s="150"/>
      <c r="AB922" s="150"/>
      <c r="AC922" s="150"/>
      <c r="AD922" s="150"/>
      <c r="AE922" s="150"/>
      <c r="AF922" s="150"/>
      <c r="AG922" s="150"/>
      <c r="AH922" s="150"/>
      <c r="AI922" s="150"/>
      <c r="AJ922" s="150"/>
      <c r="AK922" s="150"/>
      <c r="AL922" s="150"/>
      <c r="AM922" s="150"/>
      <c r="AN922" s="150"/>
      <c r="AO922" s="150"/>
      <c r="AP922" s="150"/>
      <c r="AQ922" s="150"/>
      <c r="AR922" s="150"/>
      <c r="AS922" s="150"/>
      <c r="AT922" s="150"/>
      <c r="AU922" s="150"/>
      <c r="AV922" s="150"/>
      <c r="BA922" s="150"/>
      <c r="BB922" s="151"/>
      <c r="BC922" s="151"/>
      <c r="BD922" s="152"/>
    </row>
    <row r="923" spans="5:56" ht="15" customHeight="1" x14ac:dyDescent="0.2">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c r="AA923" s="150"/>
      <c r="AB923" s="150"/>
      <c r="AC923" s="150"/>
      <c r="AD923" s="150"/>
      <c r="AE923" s="150"/>
      <c r="AF923" s="150"/>
      <c r="AG923" s="150"/>
      <c r="AH923" s="150"/>
      <c r="AI923" s="150"/>
      <c r="AJ923" s="150"/>
      <c r="AK923" s="150"/>
      <c r="AL923" s="150"/>
      <c r="AM923" s="150"/>
      <c r="AN923" s="150"/>
      <c r="AO923" s="150"/>
      <c r="AP923" s="150"/>
      <c r="AQ923" s="150"/>
      <c r="AR923" s="150"/>
      <c r="AS923" s="150"/>
      <c r="AT923" s="150"/>
      <c r="AU923" s="150"/>
      <c r="AV923" s="150"/>
      <c r="BA923" s="150"/>
      <c r="BB923" s="151"/>
      <c r="BC923" s="151"/>
      <c r="BD923" s="152"/>
    </row>
    <row r="924" spans="5:56" ht="15" customHeight="1" x14ac:dyDescent="0.2">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c r="AA924" s="150"/>
      <c r="AB924" s="150"/>
      <c r="AC924" s="150"/>
      <c r="AD924" s="150"/>
      <c r="AE924" s="150"/>
      <c r="AF924" s="150"/>
      <c r="AG924" s="150"/>
      <c r="AH924" s="150"/>
      <c r="AI924" s="150"/>
      <c r="AJ924" s="150"/>
      <c r="AK924" s="150"/>
      <c r="AL924" s="150"/>
      <c r="AM924" s="150"/>
      <c r="AN924" s="150"/>
      <c r="AO924" s="150"/>
      <c r="AP924" s="150"/>
      <c r="AQ924" s="150"/>
      <c r="AR924" s="150"/>
      <c r="AS924" s="150"/>
      <c r="AT924" s="150"/>
      <c r="AU924" s="150"/>
      <c r="AV924" s="150"/>
      <c r="BA924" s="150"/>
      <c r="BB924" s="151"/>
      <c r="BC924" s="151"/>
      <c r="BD924" s="152"/>
    </row>
    <row r="925" spans="5:56" ht="15" customHeight="1" x14ac:dyDescent="0.2">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c r="AA925" s="150"/>
      <c r="AB925" s="150"/>
      <c r="AC925" s="150"/>
      <c r="AD925" s="150"/>
      <c r="AE925" s="150"/>
      <c r="AF925" s="150"/>
      <c r="AG925" s="150"/>
      <c r="AH925" s="150"/>
      <c r="AI925" s="150"/>
      <c r="AJ925" s="150"/>
      <c r="AK925" s="150"/>
      <c r="AL925" s="150"/>
      <c r="AM925" s="150"/>
      <c r="AN925" s="150"/>
      <c r="AO925" s="150"/>
      <c r="AP925" s="150"/>
      <c r="AQ925" s="150"/>
      <c r="AR925" s="150"/>
      <c r="AS925" s="150"/>
      <c r="AT925" s="150"/>
      <c r="AU925" s="150"/>
      <c r="AV925" s="150"/>
      <c r="BA925" s="150"/>
      <c r="BB925" s="151"/>
      <c r="BC925" s="151"/>
      <c r="BD925" s="152"/>
    </row>
    <row r="926" spans="5:56" ht="15" customHeight="1" x14ac:dyDescent="0.2">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c r="AA926" s="150"/>
      <c r="AB926" s="150"/>
      <c r="AC926" s="150"/>
      <c r="AD926" s="150"/>
      <c r="AE926" s="150"/>
      <c r="AF926" s="150"/>
      <c r="AG926" s="150"/>
      <c r="AH926" s="150"/>
      <c r="AI926" s="150"/>
      <c r="AJ926" s="150"/>
      <c r="AK926" s="150"/>
      <c r="AL926" s="150"/>
      <c r="AM926" s="150"/>
      <c r="AN926" s="150"/>
      <c r="AO926" s="150"/>
      <c r="AP926" s="150"/>
      <c r="AQ926" s="150"/>
      <c r="AR926" s="150"/>
      <c r="AS926" s="150"/>
      <c r="AT926" s="150"/>
      <c r="AU926" s="150"/>
      <c r="AV926" s="150"/>
      <c r="BA926" s="150"/>
      <c r="BB926" s="151"/>
      <c r="BC926" s="151"/>
      <c r="BD926" s="152"/>
    </row>
    <row r="927" spans="5:56" ht="15" customHeight="1" x14ac:dyDescent="0.2">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c r="AA927" s="150"/>
      <c r="AB927" s="150"/>
      <c r="AC927" s="150"/>
      <c r="AD927" s="150"/>
      <c r="AE927" s="150"/>
      <c r="AF927" s="150"/>
      <c r="AG927" s="150"/>
      <c r="AH927" s="150"/>
      <c r="AI927" s="150"/>
      <c r="AJ927" s="150"/>
      <c r="AK927" s="150"/>
      <c r="AL927" s="150"/>
      <c r="AM927" s="150"/>
      <c r="AN927" s="150"/>
      <c r="AO927" s="150"/>
      <c r="AP927" s="150"/>
      <c r="AQ927" s="150"/>
      <c r="AR927" s="150"/>
      <c r="AS927" s="150"/>
      <c r="AT927" s="150"/>
      <c r="AU927" s="150"/>
      <c r="AV927" s="150"/>
      <c r="BA927" s="150"/>
      <c r="BB927" s="151"/>
      <c r="BC927" s="151"/>
      <c r="BD927" s="152"/>
    </row>
    <row r="928" spans="5:56" ht="15" customHeight="1" x14ac:dyDescent="0.2">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c r="AA928" s="150"/>
      <c r="AB928" s="150"/>
      <c r="AC928" s="150"/>
      <c r="AD928" s="150"/>
      <c r="AE928" s="150"/>
      <c r="AF928" s="150"/>
      <c r="AG928" s="150"/>
      <c r="AH928" s="150"/>
      <c r="AI928" s="150"/>
      <c r="AJ928" s="150"/>
      <c r="AK928" s="150"/>
      <c r="AL928" s="150"/>
      <c r="AM928" s="150"/>
      <c r="AN928" s="150"/>
      <c r="AO928" s="150"/>
      <c r="AP928" s="150"/>
      <c r="AQ928" s="150"/>
      <c r="AR928" s="150"/>
      <c r="AS928" s="150"/>
      <c r="AT928" s="150"/>
      <c r="AU928" s="150"/>
      <c r="AV928" s="150"/>
      <c r="BA928" s="150"/>
      <c r="BB928" s="151"/>
      <c r="BC928" s="151"/>
      <c r="BD928" s="152"/>
    </row>
    <row r="929" spans="5:56" ht="15" customHeight="1" x14ac:dyDescent="0.2">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c r="AA929" s="150"/>
      <c r="AB929" s="150"/>
      <c r="AC929" s="150"/>
      <c r="AD929" s="150"/>
      <c r="AE929" s="150"/>
      <c r="AF929" s="150"/>
      <c r="AG929" s="150"/>
      <c r="AH929" s="150"/>
      <c r="AI929" s="150"/>
      <c r="AJ929" s="150"/>
      <c r="AK929" s="150"/>
      <c r="AL929" s="150"/>
      <c r="AM929" s="150"/>
      <c r="AN929" s="150"/>
      <c r="AO929" s="150"/>
      <c r="AP929" s="150"/>
      <c r="AQ929" s="150"/>
      <c r="AR929" s="150"/>
      <c r="AS929" s="150"/>
      <c r="AT929" s="150"/>
      <c r="AU929" s="150"/>
      <c r="AV929" s="150"/>
      <c r="BA929" s="150"/>
      <c r="BB929" s="151"/>
      <c r="BC929" s="151"/>
      <c r="BD929" s="152"/>
    </row>
    <row r="930" spans="5:56" ht="15" customHeight="1" x14ac:dyDescent="0.2">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c r="AA930" s="150"/>
      <c r="AB930" s="150"/>
      <c r="AC930" s="150"/>
      <c r="AD930" s="150"/>
      <c r="AE930" s="150"/>
      <c r="AF930" s="150"/>
      <c r="AG930" s="150"/>
      <c r="AH930" s="150"/>
      <c r="AI930" s="150"/>
      <c r="AJ930" s="150"/>
      <c r="AK930" s="150"/>
      <c r="AL930" s="150"/>
      <c r="AM930" s="150"/>
      <c r="AN930" s="150"/>
      <c r="AO930" s="150"/>
      <c r="AP930" s="150"/>
      <c r="AQ930" s="150"/>
      <c r="AR930" s="150"/>
      <c r="AS930" s="150"/>
      <c r="AT930" s="150"/>
      <c r="AU930" s="150"/>
      <c r="AV930" s="150"/>
      <c r="BA930" s="150"/>
      <c r="BB930" s="151"/>
      <c r="BC930" s="151"/>
      <c r="BD930" s="152"/>
    </row>
    <row r="931" spans="5:56" ht="15" customHeight="1" x14ac:dyDescent="0.2">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c r="AA931" s="150"/>
      <c r="AB931" s="150"/>
      <c r="AC931" s="150"/>
      <c r="AD931" s="150"/>
      <c r="AE931" s="150"/>
      <c r="AF931" s="150"/>
      <c r="AG931" s="150"/>
      <c r="AH931" s="150"/>
      <c r="AI931" s="150"/>
      <c r="AJ931" s="150"/>
      <c r="AK931" s="150"/>
      <c r="AL931" s="150"/>
      <c r="AM931" s="150"/>
      <c r="AN931" s="150"/>
      <c r="AO931" s="150"/>
      <c r="AP931" s="150"/>
      <c r="AQ931" s="150"/>
      <c r="AR931" s="150"/>
      <c r="AS931" s="150"/>
      <c r="AT931" s="150"/>
      <c r="AU931" s="150"/>
      <c r="AV931" s="150"/>
      <c r="BA931" s="150"/>
      <c r="BB931" s="151"/>
      <c r="BC931" s="151"/>
      <c r="BD931" s="152"/>
    </row>
    <row r="932" spans="5:56" ht="15" customHeight="1" x14ac:dyDescent="0.2">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c r="AA932" s="150"/>
      <c r="AB932" s="150"/>
      <c r="AC932" s="150"/>
      <c r="AD932" s="150"/>
      <c r="AE932" s="150"/>
      <c r="AF932" s="150"/>
      <c r="AG932" s="150"/>
      <c r="AH932" s="150"/>
      <c r="AI932" s="150"/>
      <c r="AJ932" s="150"/>
      <c r="AK932" s="150"/>
      <c r="AL932" s="150"/>
      <c r="AM932" s="150"/>
      <c r="AN932" s="150"/>
      <c r="AO932" s="150"/>
      <c r="AP932" s="150"/>
      <c r="AQ932" s="150"/>
      <c r="AR932" s="150"/>
      <c r="AS932" s="150"/>
      <c r="AT932" s="150"/>
      <c r="AU932" s="150"/>
      <c r="AV932" s="150"/>
      <c r="BA932" s="150"/>
      <c r="BB932" s="151"/>
      <c r="BC932" s="151"/>
      <c r="BD932" s="152"/>
    </row>
    <row r="933" spans="5:56" ht="15" customHeight="1" x14ac:dyDescent="0.2">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c r="AA933" s="150"/>
      <c r="AB933" s="150"/>
      <c r="AC933" s="150"/>
      <c r="AD933" s="150"/>
      <c r="AE933" s="150"/>
      <c r="AF933" s="150"/>
      <c r="AG933" s="150"/>
      <c r="AH933" s="150"/>
      <c r="AI933" s="150"/>
      <c r="AJ933" s="150"/>
      <c r="AK933" s="150"/>
      <c r="AL933" s="150"/>
      <c r="AM933" s="150"/>
      <c r="AN933" s="150"/>
      <c r="AO933" s="150"/>
      <c r="AP933" s="150"/>
      <c r="AQ933" s="150"/>
      <c r="AR933" s="150"/>
      <c r="AS933" s="150"/>
      <c r="AT933" s="150"/>
      <c r="AU933" s="150"/>
      <c r="AV933" s="150"/>
      <c r="BA933" s="150"/>
      <c r="BB933" s="151"/>
      <c r="BC933" s="151"/>
      <c r="BD933" s="152"/>
    </row>
    <row r="934" spans="5:56" ht="15" customHeight="1" x14ac:dyDescent="0.2">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c r="AA934" s="150"/>
      <c r="AB934" s="150"/>
      <c r="AC934" s="150"/>
      <c r="AD934" s="150"/>
      <c r="AE934" s="150"/>
      <c r="AF934" s="150"/>
      <c r="AG934" s="150"/>
      <c r="AH934" s="150"/>
      <c r="AI934" s="150"/>
      <c r="AJ934" s="150"/>
      <c r="AK934" s="150"/>
      <c r="AL934" s="150"/>
      <c r="AM934" s="150"/>
      <c r="AN934" s="150"/>
      <c r="AO934" s="150"/>
      <c r="AP934" s="150"/>
      <c r="AQ934" s="150"/>
      <c r="AR934" s="150"/>
      <c r="AS934" s="150"/>
      <c r="AT934" s="150"/>
      <c r="AU934" s="150"/>
      <c r="AV934" s="150"/>
      <c r="BA934" s="150"/>
      <c r="BB934" s="151"/>
      <c r="BC934" s="151"/>
      <c r="BD934" s="152"/>
    </row>
    <row r="935" spans="5:56" ht="15" customHeight="1" x14ac:dyDescent="0.2">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c r="AA935" s="150"/>
      <c r="AB935" s="150"/>
      <c r="AC935" s="150"/>
      <c r="AD935" s="150"/>
      <c r="AE935" s="150"/>
      <c r="AF935" s="150"/>
      <c r="AG935" s="150"/>
      <c r="AH935" s="150"/>
      <c r="AI935" s="150"/>
      <c r="AJ935" s="150"/>
      <c r="AK935" s="150"/>
      <c r="AL935" s="150"/>
      <c r="AM935" s="150"/>
      <c r="AN935" s="150"/>
      <c r="AO935" s="150"/>
      <c r="AP935" s="150"/>
      <c r="AQ935" s="150"/>
      <c r="AR935" s="150"/>
      <c r="AS935" s="150"/>
      <c r="AT935" s="150"/>
      <c r="AU935" s="150"/>
      <c r="AV935" s="150"/>
      <c r="BA935" s="150"/>
      <c r="BB935" s="151"/>
      <c r="BC935" s="151"/>
      <c r="BD935" s="152"/>
    </row>
    <row r="936" spans="5:56" ht="15" customHeight="1" x14ac:dyDescent="0.2">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c r="AA936" s="150"/>
      <c r="AB936" s="150"/>
      <c r="AC936" s="150"/>
      <c r="AD936" s="150"/>
      <c r="AE936" s="150"/>
      <c r="AF936" s="150"/>
      <c r="AG936" s="150"/>
      <c r="AH936" s="150"/>
      <c r="AI936" s="150"/>
      <c r="AJ936" s="150"/>
      <c r="AK936" s="150"/>
      <c r="AL936" s="150"/>
      <c r="AM936" s="150"/>
      <c r="AN936" s="150"/>
      <c r="AO936" s="150"/>
      <c r="AP936" s="150"/>
      <c r="AQ936" s="150"/>
      <c r="AR936" s="150"/>
      <c r="AS936" s="150"/>
      <c r="AT936" s="150"/>
      <c r="AU936" s="150"/>
      <c r="AV936" s="150"/>
      <c r="BA936" s="150"/>
      <c r="BB936" s="151"/>
      <c r="BC936" s="151"/>
      <c r="BD936" s="152"/>
    </row>
    <row r="937" spans="5:56" ht="15" customHeight="1" x14ac:dyDescent="0.2">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c r="AA937" s="150"/>
      <c r="AB937" s="150"/>
      <c r="AC937" s="150"/>
      <c r="AD937" s="150"/>
      <c r="AE937" s="150"/>
      <c r="AF937" s="150"/>
      <c r="AG937" s="150"/>
      <c r="AH937" s="150"/>
      <c r="AI937" s="150"/>
      <c r="AJ937" s="150"/>
      <c r="AK937" s="150"/>
      <c r="AL937" s="150"/>
      <c r="AM937" s="150"/>
      <c r="AN937" s="150"/>
      <c r="AO937" s="150"/>
      <c r="AP937" s="150"/>
      <c r="AQ937" s="150"/>
      <c r="AR937" s="150"/>
      <c r="AS937" s="150"/>
      <c r="AT937" s="150"/>
      <c r="AU937" s="150"/>
      <c r="AV937" s="150"/>
      <c r="BA937" s="150"/>
      <c r="BB937" s="151"/>
      <c r="BC937" s="151"/>
      <c r="BD937" s="152"/>
    </row>
    <row r="938" spans="5:56" ht="15" customHeight="1" x14ac:dyDescent="0.2">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c r="AA938" s="150"/>
      <c r="AB938" s="150"/>
      <c r="AC938" s="150"/>
      <c r="AD938" s="150"/>
      <c r="AE938" s="150"/>
      <c r="AF938" s="150"/>
      <c r="AG938" s="150"/>
      <c r="AH938" s="150"/>
      <c r="AI938" s="150"/>
      <c r="AJ938" s="150"/>
      <c r="AK938" s="150"/>
      <c r="AL938" s="150"/>
      <c r="AM938" s="150"/>
      <c r="AN938" s="150"/>
      <c r="AO938" s="150"/>
      <c r="AP938" s="150"/>
      <c r="AQ938" s="150"/>
      <c r="AR938" s="150"/>
      <c r="AS938" s="150"/>
      <c r="AT938" s="150"/>
      <c r="AU938" s="150"/>
      <c r="AV938" s="150"/>
      <c r="BA938" s="150"/>
      <c r="BB938" s="151"/>
      <c r="BC938" s="151"/>
      <c r="BD938" s="152"/>
    </row>
    <row r="939" spans="5:56" ht="15" customHeight="1" x14ac:dyDescent="0.2">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c r="AA939" s="150"/>
      <c r="AB939" s="150"/>
      <c r="AC939" s="150"/>
      <c r="AD939" s="150"/>
      <c r="AE939" s="150"/>
      <c r="AF939" s="150"/>
      <c r="AG939" s="150"/>
      <c r="AH939" s="150"/>
      <c r="AI939" s="150"/>
      <c r="AJ939" s="150"/>
      <c r="AK939" s="150"/>
      <c r="AL939" s="150"/>
      <c r="AM939" s="150"/>
      <c r="AN939" s="150"/>
      <c r="AO939" s="150"/>
      <c r="AP939" s="150"/>
      <c r="AQ939" s="150"/>
      <c r="AR939" s="150"/>
      <c r="AS939" s="150"/>
      <c r="AT939" s="150"/>
      <c r="AU939" s="150"/>
      <c r="AV939" s="150"/>
      <c r="BA939" s="150"/>
      <c r="BB939" s="151"/>
      <c r="BC939" s="151"/>
      <c r="BD939" s="152"/>
    </row>
    <row r="940" spans="5:56" ht="15" customHeight="1" x14ac:dyDescent="0.2">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c r="AA940" s="150"/>
      <c r="AB940" s="150"/>
      <c r="AC940" s="150"/>
      <c r="AD940" s="150"/>
      <c r="AE940" s="150"/>
      <c r="AF940" s="150"/>
      <c r="AG940" s="150"/>
      <c r="AH940" s="150"/>
      <c r="AI940" s="150"/>
      <c r="AJ940" s="150"/>
      <c r="AK940" s="150"/>
      <c r="AL940" s="150"/>
      <c r="AM940" s="150"/>
      <c r="AN940" s="150"/>
      <c r="AO940" s="150"/>
      <c r="AP940" s="150"/>
      <c r="AQ940" s="150"/>
      <c r="AR940" s="150"/>
      <c r="AS940" s="150"/>
      <c r="AT940" s="150"/>
      <c r="AU940" s="150"/>
      <c r="AV940" s="150"/>
      <c r="BA940" s="150"/>
      <c r="BB940" s="151"/>
      <c r="BC940" s="151"/>
      <c r="BD940" s="152"/>
    </row>
    <row r="941" spans="5:56" ht="15" customHeight="1" x14ac:dyDescent="0.2">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c r="AA941" s="150"/>
      <c r="AB941" s="150"/>
      <c r="AC941" s="150"/>
      <c r="AD941" s="150"/>
      <c r="AE941" s="150"/>
      <c r="AF941" s="150"/>
      <c r="AG941" s="150"/>
      <c r="AH941" s="150"/>
      <c r="AI941" s="150"/>
      <c r="AJ941" s="150"/>
      <c r="AK941" s="150"/>
      <c r="AL941" s="150"/>
      <c r="AM941" s="150"/>
      <c r="AN941" s="150"/>
      <c r="AO941" s="150"/>
      <c r="AP941" s="150"/>
      <c r="AQ941" s="150"/>
      <c r="AR941" s="150"/>
      <c r="AS941" s="150"/>
      <c r="AT941" s="150"/>
      <c r="AU941" s="150"/>
      <c r="AV941" s="150"/>
      <c r="BA941" s="150"/>
      <c r="BB941" s="151"/>
      <c r="BC941" s="151"/>
      <c r="BD941" s="152"/>
    </row>
    <row r="942" spans="5:56" ht="15" customHeight="1" x14ac:dyDescent="0.2">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c r="AA942" s="150"/>
      <c r="AB942" s="150"/>
      <c r="AC942" s="150"/>
      <c r="AD942" s="150"/>
      <c r="AE942" s="150"/>
      <c r="AF942" s="150"/>
      <c r="AG942" s="150"/>
      <c r="AH942" s="150"/>
      <c r="AI942" s="150"/>
      <c r="AJ942" s="150"/>
      <c r="AK942" s="150"/>
      <c r="AL942" s="150"/>
      <c r="AM942" s="150"/>
      <c r="AN942" s="150"/>
      <c r="AO942" s="150"/>
      <c r="AP942" s="150"/>
      <c r="AQ942" s="150"/>
      <c r="AR942" s="150"/>
      <c r="AS942" s="150"/>
      <c r="AT942" s="150"/>
      <c r="AU942" s="150"/>
      <c r="AV942" s="150"/>
      <c r="BA942" s="150"/>
      <c r="BB942" s="151"/>
      <c r="BC942" s="151"/>
      <c r="BD942" s="152"/>
    </row>
    <row r="943" spans="5:56" ht="15" customHeight="1" x14ac:dyDescent="0.2">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c r="AA943" s="150"/>
      <c r="AB943" s="150"/>
      <c r="AC943" s="150"/>
      <c r="AD943" s="150"/>
      <c r="AE943" s="150"/>
      <c r="AF943" s="150"/>
      <c r="AG943" s="150"/>
      <c r="AH943" s="150"/>
      <c r="AI943" s="150"/>
      <c r="AJ943" s="150"/>
      <c r="AK943" s="150"/>
      <c r="AL943" s="150"/>
      <c r="AM943" s="150"/>
      <c r="AN943" s="150"/>
      <c r="AO943" s="150"/>
      <c r="AP943" s="150"/>
      <c r="AQ943" s="150"/>
      <c r="AR943" s="150"/>
      <c r="AS943" s="150"/>
      <c r="AT943" s="150"/>
      <c r="AU943" s="150"/>
      <c r="AV943" s="150"/>
      <c r="BA943" s="150"/>
      <c r="BB943" s="151"/>
      <c r="BC943" s="151"/>
      <c r="BD943" s="152"/>
    </row>
    <row r="944" spans="5:56" ht="15" customHeight="1" x14ac:dyDescent="0.2">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c r="AA944" s="150"/>
      <c r="AB944" s="150"/>
      <c r="AC944" s="150"/>
      <c r="AD944" s="150"/>
      <c r="AE944" s="150"/>
      <c r="AF944" s="150"/>
      <c r="AG944" s="150"/>
      <c r="AH944" s="150"/>
      <c r="AI944" s="150"/>
      <c r="AJ944" s="150"/>
      <c r="AK944" s="150"/>
      <c r="AL944" s="150"/>
      <c r="AM944" s="150"/>
      <c r="AN944" s="150"/>
      <c r="AO944" s="150"/>
      <c r="AP944" s="150"/>
      <c r="AQ944" s="150"/>
      <c r="AR944" s="150"/>
      <c r="AS944" s="150"/>
      <c r="AT944" s="150"/>
      <c r="AU944" s="150"/>
      <c r="AV944" s="150"/>
      <c r="BA944" s="150"/>
      <c r="BB944" s="151"/>
      <c r="BC944" s="151"/>
      <c r="BD944" s="152"/>
    </row>
    <row r="945" spans="5:56" ht="15" customHeight="1" x14ac:dyDescent="0.2">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c r="AA945" s="150"/>
      <c r="AB945" s="150"/>
      <c r="AC945" s="150"/>
      <c r="AD945" s="150"/>
      <c r="AE945" s="150"/>
      <c r="AF945" s="150"/>
      <c r="AG945" s="150"/>
      <c r="AH945" s="150"/>
      <c r="AI945" s="150"/>
      <c r="AJ945" s="150"/>
      <c r="AK945" s="150"/>
      <c r="AL945" s="150"/>
      <c r="AM945" s="150"/>
      <c r="AN945" s="150"/>
      <c r="AO945" s="150"/>
      <c r="AP945" s="150"/>
      <c r="AQ945" s="150"/>
      <c r="AR945" s="150"/>
      <c r="AS945" s="150"/>
      <c r="AT945" s="150"/>
      <c r="AU945" s="150"/>
      <c r="AV945" s="150"/>
      <c r="BA945" s="150"/>
      <c r="BB945" s="151"/>
      <c r="BC945" s="151"/>
      <c r="BD945" s="152"/>
    </row>
    <row r="946" spans="5:56" ht="15" customHeight="1" x14ac:dyDescent="0.2">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c r="AA946" s="150"/>
      <c r="AB946" s="150"/>
      <c r="AC946" s="150"/>
      <c r="AD946" s="150"/>
      <c r="AE946" s="150"/>
      <c r="AF946" s="150"/>
      <c r="AG946" s="150"/>
      <c r="AH946" s="150"/>
      <c r="AI946" s="150"/>
      <c r="AJ946" s="150"/>
      <c r="AK946" s="150"/>
      <c r="AL946" s="150"/>
      <c r="AM946" s="150"/>
      <c r="AN946" s="150"/>
      <c r="AO946" s="150"/>
      <c r="AP946" s="150"/>
      <c r="AQ946" s="150"/>
      <c r="AR946" s="150"/>
      <c r="AS946" s="150"/>
      <c r="AT946" s="150"/>
      <c r="AU946" s="150"/>
      <c r="AV946" s="150"/>
      <c r="BA946" s="150"/>
      <c r="BB946" s="151"/>
      <c r="BC946" s="151"/>
      <c r="BD946" s="152"/>
    </row>
    <row r="947" spans="5:56" ht="15" customHeight="1" x14ac:dyDescent="0.2">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c r="AA947" s="150"/>
      <c r="AB947" s="150"/>
      <c r="AC947" s="150"/>
      <c r="AD947" s="150"/>
      <c r="AE947" s="150"/>
      <c r="AF947" s="150"/>
      <c r="AG947" s="150"/>
      <c r="AH947" s="150"/>
      <c r="AI947" s="150"/>
      <c r="AJ947" s="150"/>
      <c r="AK947" s="150"/>
      <c r="AL947" s="150"/>
      <c r="AM947" s="150"/>
      <c r="AN947" s="150"/>
      <c r="AO947" s="150"/>
      <c r="AP947" s="150"/>
      <c r="AQ947" s="150"/>
      <c r="AR947" s="150"/>
      <c r="AS947" s="150"/>
      <c r="AT947" s="150"/>
      <c r="AU947" s="150"/>
      <c r="AV947" s="150"/>
      <c r="BA947" s="150"/>
      <c r="BB947" s="151"/>
      <c r="BC947" s="151"/>
      <c r="BD947" s="152"/>
    </row>
    <row r="948" spans="5:56" ht="15" customHeight="1" x14ac:dyDescent="0.2">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c r="AA948" s="150"/>
      <c r="AB948" s="150"/>
      <c r="AC948" s="150"/>
      <c r="AD948" s="150"/>
      <c r="AE948" s="150"/>
      <c r="AF948" s="150"/>
      <c r="AG948" s="150"/>
      <c r="AH948" s="150"/>
      <c r="AI948" s="150"/>
      <c r="AJ948" s="150"/>
      <c r="AK948" s="150"/>
      <c r="AL948" s="150"/>
      <c r="AM948" s="150"/>
      <c r="AN948" s="150"/>
      <c r="AO948" s="150"/>
      <c r="AP948" s="150"/>
      <c r="AQ948" s="150"/>
      <c r="AR948" s="150"/>
      <c r="AS948" s="150"/>
      <c r="AT948" s="150"/>
      <c r="AU948" s="150"/>
      <c r="AV948" s="150"/>
      <c r="BA948" s="150"/>
      <c r="BB948" s="151"/>
      <c r="BC948" s="151"/>
      <c r="BD948" s="152"/>
    </row>
    <row r="949" spans="5:56" ht="15" customHeight="1" x14ac:dyDescent="0.2">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c r="AA949" s="150"/>
      <c r="AB949" s="150"/>
      <c r="AC949" s="150"/>
      <c r="AD949" s="150"/>
      <c r="AE949" s="150"/>
      <c r="AF949" s="150"/>
      <c r="AG949" s="150"/>
      <c r="AH949" s="150"/>
      <c r="AI949" s="150"/>
      <c r="AJ949" s="150"/>
      <c r="AK949" s="150"/>
      <c r="AL949" s="150"/>
      <c r="AM949" s="150"/>
      <c r="AN949" s="150"/>
      <c r="AO949" s="150"/>
      <c r="AP949" s="150"/>
      <c r="AQ949" s="150"/>
      <c r="AR949" s="150"/>
      <c r="AS949" s="150"/>
      <c r="AT949" s="150"/>
      <c r="AU949" s="150"/>
      <c r="AV949" s="150"/>
      <c r="BA949" s="150"/>
      <c r="BB949" s="151"/>
      <c r="BC949" s="151"/>
      <c r="BD949" s="152"/>
    </row>
    <row r="950" spans="5:56" ht="15" customHeight="1" x14ac:dyDescent="0.2">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c r="AA950" s="150"/>
      <c r="AB950" s="150"/>
      <c r="AC950" s="150"/>
      <c r="AD950" s="150"/>
      <c r="AE950" s="150"/>
      <c r="AF950" s="150"/>
      <c r="AG950" s="150"/>
      <c r="AH950" s="150"/>
      <c r="AI950" s="150"/>
      <c r="AJ950" s="150"/>
      <c r="AK950" s="150"/>
      <c r="AL950" s="150"/>
      <c r="AM950" s="150"/>
      <c r="AN950" s="150"/>
      <c r="AO950" s="150"/>
      <c r="AP950" s="150"/>
      <c r="AQ950" s="150"/>
      <c r="AR950" s="150"/>
      <c r="AS950" s="150"/>
      <c r="AT950" s="150"/>
      <c r="AU950" s="150"/>
      <c r="AV950" s="150"/>
      <c r="BA950" s="150"/>
      <c r="BB950" s="151"/>
      <c r="BC950" s="151"/>
      <c r="BD950" s="152"/>
    </row>
    <row r="951" spans="5:56" ht="15" customHeight="1" x14ac:dyDescent="0.2">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c r="AA951" s="150"/>
      <c r="AB951" s="150"/>
      <c r="AC951" s="150"/>
      <c r="AD951" s="150"/>
      <c r="AE951" s="150"/>
      <c r="AF951" s="150"/>
      <c r="AG951" s="150"/>
      <c r="AH951" s="150"/>
      <c r="AI951" s="150"/>
      <c r="AJ951" s="150"/>
      <c r="AK951" s="150"/>
      <c r="AL951" s="150"/>
      <c r="AM951" s="150"/>
      <c r="AN951" s="150"/>
      <c r="AO951" s="150"/>
      <c r="AP951" s="150"/>
      <c r="AQ951" s="150"/>
      <c r="AR951" s="150"/>
      <c r="AS951" s="150"/>
      <c r="AT951" s="150"/>
      <c r="AU951" s="150"/>
      <c r="AV951" s="150"/>
      <c r="BA951" s="150"/>
      <c r="BB951" s="151"/>
      <c r="BC951" s="151"/>
      <c r="BD951" s="152"/>
    </row>
    <row r="952" spans="5:56" ht="15" customHeight="1" x14ac:dyDescent="0.2">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c r="AA952" s="150"/>
      <c r="AB952" s="150"/>
      <c r="AC952" s="150"/>
      <c r="AD952" s="150"/>
      <c r="AE952" s="150"/>
      <c r="AF952" s="150"/>
      <c r="AG952" s="150"/>
      <c r="AH952" s="150"/>
      <c r="AI952" s="150"/>
      <c r="AJ952" s="150"/>
      <c r="AK952" s="150"/>
      <c r="AL952" s="150"/>
      <c r="AM952" s="150"/>
      <c r="AN952" s="150"/>
      <c r="AO952" s="150"/>
      <c r="AP952" s="150"/>
      <c r="AQ952" s="150"/>
      <c r="AR952" s="150"/>
      <c r="AS952" s="150"/>
      <c r="AT952" s="150"/>
      <c r="AU952" s="150"/>
      <c r="AV952" s="150"/>
      <c r="BA952" s="150"/>
      <c r="BB952" s="151"/>
      <c r="BC952" s="151"/>
      <c r="BD952" s="152"/>
    </row>
    <row r="953" spans="5:56" ht="15" customHeight="1" x14ac:dyDescent="0.2">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c r="AA953" s="150"/>
      <c r="AB953" s="150"/>
      <c r="AC953" s="150"/>
      <c r="AD953" s="150"/>
      <c r="AE953" s="150"/>
      <c r="AF953" s="150"/>
      <c r="AG953" s="150"/>
      <c r="AH953" s="150"/>
      <c r="AI953" s="150"/>
      <c r="AJ953" s="150"/>
      <c r="AK953" s="150"/>
      <c r="AL953" s="150"/>
      <c r="AM953" s="150"/>
      <c r="AN953" s="150"/>
      <c r="AO953" s="150"/>
      <c r="AP953" s="150"/>
      <c r="AQ953" s="150"/>
      <c r="AR953" s="150"/>
      <c r="AS953" s="150"/>
      <c r="AT953" s="150"/>
      <c r="AU953" s="150"/>
      <c r="AV953" s="150"/>
      <c r="BA953" s="150"/>
      <c r="BB953" s="151"/>
      <c r="BC953" s="151"/>
      <c r="BD953" s="152"/>
    </row>
    <row r="954" spans="5:56" ht="15" customHeight="1" x14ac:dyDescent="0.2">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c r="AA954" s="150"/>
      <c r="AB954" s="150"/>
      <c r="AC954" s="150"/>
      <c r="AD954" s="150"/>
      <c r="AE954" s="150"/>
      <c r="AF954" s="150"/>
      <c r="AG954" s="150"/>
      <c r="AH954" s="150"/>
      <c r="AI954" s="150"/>
      <c r="AJ954" s="150"/>
      <c r="AK954" s="150"/>
      <c r="AL954" s="150"/>
      <c r="AM954" s="150"/>
      <c r="AN954" s="150"/>
      <c r="AO954" s="150"/>
      <c r="AP954" s="150"/>
      <c r="AQ954" s="150"/>
      <c r="AR954" s="150"/>
      <c r="AS954" s="150"/>
      <c r="AT954" s="150"/>
      <c r="AU954" s="150"/>
      <c r="AV954" s="150"/>
      <c r="BA954" s="150"/>
      <c r="BB954" s="151"/>
      <c r="BC954" s="151"/>
      <c r="BD954" s="152"/>
    </row>
    <row r="955" spans="5:56" ht="15" customHeight="1" x14ac:dyDescent="0.2">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c r="AA955" s="150"/>
      <c r="AB955" s="150"/>
      <c r="AC955" s="150"/>
      <c r="AD955" s="150"/>
      <c r="AE955" s="150"/>
      <c r="AF955" s="150"/>
      <c r="AG955" s="150"/>
      <c r="AH955" s="150"/>
      <c r="AI955" s="150"/>
      <c r="AJ955" s="150"/>
      <c r="AK955" s="150"/>
      <c r="AL955" s="150"/>
      <c r="AM955" s="150"/>
      <c r="AN955" s="150"/>
      <c r="AO955" s="150"/>
      <c r="AP955" s="150"/>
      <c r="AQ955" s="150"/>
      <c r="AR955" s="150"/>
      <c r="AS955" s="150"/>
      <c r="AT955" s="150"/>
      <c r="AU955" s="150"/>
      <c r="AV955" s="150"/>
      <c r="BA955" s="150"/>
      <c r="BB955" s="151"/>
      <c r="BC955" s="151"/>
      <c r="BD955" s="152"/>
    </row>
    <row r="956" spans="5:56" ht="15" customHeight="1" x14ac:dyDescent="0.2">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c r="AA956" s="150"/>
      <c r="AB956" s="150"/>
      <c r="AC956" s="150"/>
      <c r="AD956" s="150"/>
      <c r="AE956" s="150"/>
      <c r="AF956" s="150"/>
      <c r="AG956" s="150"/>
      <c r="AH956" s="150"/>
      <c r="AI956" s="150"/>
      <c r="AJ956" s="150"/>
      <c r="AK956" s="150"/>
      <c r="AL956" s="150"/>
      <c r="AM956" s="150"/>
      <c r="AN956" s="150"/>
      <c r="AO956" s="150"/>
      <c r="AP956" s="150"/>
      <c r="AQ956" s="150"/>
      <c r="AR956" s="150"/>
      <c r="AS956" s="150"/>
      <c r="AT956" s="150"/>
      <c r="AU956" s="150"/>
      <c r="AV956" s="150"/>
      <c r="BA956" s="150"/>
      <c r="BB956" s="151"/>
      <c r="BC956" s="151"/>
      <c r="BD956" s="152"/>
    </row>
    <row r="957" spans="5:56" ht="15" customHeight="1" x14ac:dyDescent="0.2">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c r="AA957" s="150"/>
      <c r="AB957" s="150"/>
      <c r="AC957" s="150"/>
      <c r="AD957" s="150"/>
      <c r="AE957" s="150"/>
      <c r="AF957" s="150"/>
      <c r="AG957" s="150"/>
      <c r="AH957" s="150"/>
      <c r="AI957" s="150"/>
      <c r="AJ957" s="150"/>
      <c r="AK957" s="150"/>
      <c r="AL957" s="150"/>
      <c r="AM957" s="150"/>
      <c r="AN957" s="150"/>
      <c r="AO957" s="150"/>
      <c r="AP957" s="150"/>
      <c r="AQ957" s="150"/>
      <c r="AR957" s="150"/>
      <c r="AS957" s="150"/>
      <c r="AT957" s="150"/>
      <c r="AU957" s="150"/>
      <c r="AV957" s="150"/>
      <c r="BA957" s="150"/>
      <c r="BB957" s="151"/>
      <c r="BC957" s="151"/>
      <c r="BD957" s="152"/>
    </row>
    <row r="958" spans="5:56" ht="15" customHeight="1" x14ac:dyDescent="0.2">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c r="AA958" s="150"/>
      <c r="AB958" s="150"/>
      <c r="AC958" s="150"/>
      <c r="AD958" s="150"/>
      <c r="AE958" s="150"/>
      <c r="AF958" s="150"/>
      <c r="AG958" s="150"/>
      <c r="AH958" s="150"/>
      <c r="AI958" s="150"/>
      <c r="AJ958" s="150"/>
      <c r="AK958" s="150"/>
      <c r="AL958" s="150"/>
      <c r="AM958" s="150"/>
      <c r="AN958" s="150"/>
      <c r="AO958" s="150"/>
      <c r="AP958" s="150"/>
      <c r="AQ958" s="150"/>
      <c r="AR958" s="150"/>
      <c r="AS958" s="150"/>
      <c r="AT958" s="150"/>
      <c r="AU958" s="150"/>
      <c r="AV958" s="150"/>
      <c r="BA958" s="150"/>
      <c r="BB958" s="151"/>
      <c r="BC958" s="151"/>
      <c r="BD958" s="152"/>
    </row>
    <row r="959" spans="5:56" ht="15" customHeight="1" x14ac:dyDescent="0.2">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c r="AA959" s="150"/>
      <c r="AB959" s="150"/>
      <c r="AC959" s="150"/>
      <c r="AD959" s="150"/>
      <c r="AE959" s="150"/>
      <c r="AF959" s="150"/>
      <c r="AG959" s="150"/>
      <c r="AH959" s="150"/>
      <c r="AI959" s="150"/>
      <c r="AJ959" s="150"/>
      <c r="AK959" s="150"/>
      <c r="AL959" s="150"/>
      <c r="AM959" s="150"/>
      <c r="AN959" s="150"/>
      <c r="AO959" s="150"/>
      <c r="AP959" s="150"/>
      <c r="AQ959" s="150"/>
      <c r="AR959" s="150"/>
      <c r="AS959" s="150"/>
      <c r="AT959" s="150"/>
      <c r="AU959" s="150"/>
      <c r="AV959" s="150"/>
      <c r="BA959" s="150"/>
      <c r="BB959" s="151"/>
      <c r="BC959" s="151"/>
      <c r="BD959" s="152"/>
    </row>
    <row r="960" spans="5:56" ht="15" customHeight="1" x14ac:dyDescent="0.2">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c r="AA960" s="150"/>
      <c r="AB960" s="150"/>
      <c r="AC960" s="150"/>
      <c r="AD960" s="150"/>
      <c r="AE960" s="150"/>
      <c r="AF960" s="150"/>
      <c r="AG960" s="150"/>
      <c r="AH960" s="150"/>
      <c r="AI960" s="150"/>
      <c r="AJ960" s="150"/>
      <c r="AK960" s="150"/>
      <c r="AL960" s="150"/>
      <c r="AM960" s="150"/>
      <c r="AN960" s="150"/>
      <c r="AO960" s="150"/>
      <c r="AP960" s="150"/>
      <c r="AQ960" s="150"/>
      <c r="AR960" s="150"/>
      <c r="AS960" s="150"/>
      <c r="AT960" s="150"/>
      <c r="AU960" s="150"/>
      <c r="AV960" s="150"/>
      <c r="BA960" s="150"/>
      <c r="BB960" s="151"/>
      <c r="BC960" s="151"/>
      <c r="BD960" s="152"/>
    </row>
    <row r="961" spans="5:56" ht="15" customHeight="1" x14ac:dyDescent="0.2">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c r="AA961" s="150"/>
      <c r="AB961" s="150"/>
      <c r="AC961" s="150"/>
      <c r="AD961" s="150"/>
      <c r="AE961" s="150"/>
      <c r="AF961" s="150"/>
      <c r="AG961" s="150"/>
      <c r="AH961" s="150"/>
      <c r="AI961" s="150"/>
      <c r="AJ961" s="150"/>
      <c r="AK961" s="150"/>
      <c r="AL961" s="150"/>
      <c r="AM961" s="150"/>
      <c r="AN961" s="150"/>
      <c r="AO961" s="150"/>
      <c r="AP961" s="150"/>
      <c r="AQ961" s="150"/>
      <c r="AR961" s="150"/>
      <c r="AS961" s="150"/>
      <c r="AT961" s="150"/>
      <c r="AU961" s="150"/>
      <c r="AV961" s="150"/>
      <c r="BA961" s="150"/>
      <c r="BB961" s="151"/>
      <c r="BC961" s="151"/>
      <c r="BD961" s="152"/>
    </row>
    <row r="962" spans="5:56" ht="15" customHeight="1" x14ac:dyDescent="0.2">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c r="AA962" s="150"/>
      <c r="AB962" s="150"/>
      <c r="AC962" s="150"/>
      <c r="AD962" s="150"/>
      <c r="AE962" s="150"/>
      <c r="AF962" s="150"/>
      <c r="AG962" s="150"/>
      <c r="AH962" s="150"/>
      <c r="AI962" s="150"/>
      <c r="AJ962" s="150"/>
      <c r="AK962" s="150"/>
      <c r="AL962" s="150"/>
      <c r="AM962" s="150"/>
      <c r="AN962" s="150"/>
      <c r="AO962" s="150"/>
      <c r="AP962" s="150"/>
      <c r="AQ962" s="150"/>
      <c r="AR962" s="150"/>
      <c r="AS962" s="150"/>
      <c r="AT962" s="150"/>
      <c r="AU962" s="150"/>
      <c r="AV962" s="150"/>
      <c r="BA962" s="150"/>
      <c r="BB962" s="151"/>
      <c r="BC962" s="151"/>
      <c r="BD962" s="152"/>
    </row>
    <row r="963" spans="5:56" ht="15" customHeight="1" x14ac:dyDescent="0.2">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c r="AA963" s="150"/>
      <c r="AB963" s="150"/>
      <c r="AC963" s="150"/>
      <c r="AD963" s="150"/>
      <c r="AE963" s="150"/>
      <c r="AF963" s="150"/>
      <c r="AG963" s="150"/>
      <c r="AH963" s="150"/>
      <c r="AI963" s="150"/>
      <c r="AJ963" s="150"/>
      <c r="AK963" s="150"/>
      <c r="AL963" s="150"/>
      <c r="AM963" s="150"/>
      <c r="AN963" s="150"/>
      <c r="AO963" s="150"/>
      <c r="AP963" s="150"/>
      <c r="AQ963" s="150"/>
      <c r="AR963" s="150"/>
      <c r="AS963" s="150"/>
      <c r="AT963" s="150"/>
      <c r="AU963" s="150"/>
      <c r="AV963" s="150"/>
      <c r="BA963" s="150"/>
      <c r="BB963" s="151"/>
      <c r="BC963" s="151"/>
      <c r="BD963" s="152"/>
    </row>
    <row r="964" spans="5:56" ht="15" customHeight="1" x14ac:dyDescent="0.2">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c r="AA964" s="150"/>
      <c r="AB964" s="150"/>
      <c r="AC964" s="150"/>
      <c r="AD964" s="150"/>
      <c r="AE964" s="150"/>
      <c r="AF964" s="150"/>
      <c r="AG964" s="150"/>
      <c r="AH964" s="150"/>
      <c r="AI964" s="150"/>
      <c r="AJ964" s="150"/>
      <c r="AK964" s="150"/>
      <c r="AL964" s="150"/>
      <c r="AM964" s="150"/>
      <c r="AN964" s="150"/>
      <c r="AO964" s="150"/>
      <c r="AP964" s="150"/>
      <c r="AQ964" s="150"/>
      <c r="AR964" s="150"/>
      <c r="AS964" s="150"/>
      <c r="AT964" s="150"/>
      <c r="AU964" s="150"/>
      <c r="AV964" s="150"/>
      <c r="BA964" s="150"/>
      <c r="BB964" s="151"/>
      <c r="BC964" s="151"/>
      <c r="BD964" s="152"/>
    </row>
    <row r="965" spans="5:56" ht="15" customHeight="1" x14ac:dyDescent="0.2">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c r="AA965" s="150"/>
      <c r="AB965" s="150"/>
      <c r="AC965" s="150"/>
      <c r="AD965" s="150"/>
      <c r="AE965" s="150"/>
      <c r="AF965" s="150"/>
      <c r="AG965" s="150"/>
      <c r="AH965" s="150"/>
      <c r="AI965" s="150"/>
      <c r="AJ965" s="150"/>
      <c r="AK965" s="150"/>
      <c r="AL965" s="150"/>
      <c r="AM965" s="150"/>
      <c r="AN965" s="150"/>
      <c r="AO965" s="150"/>
      <c r="AP965" s="150"/>
      <c r="AQ965" s="150"/>
      <c r="AR965" s="150"/>
      <c r="AS965" s="150"/>
      <c r="AT965" s="150"/>
      <c r="AU965" s="150"/>
      <c r="AV965" s="150"/>
      <c r="BA965" s="150"/>
      <c r="BB965" s="151"/>
      <c r="BC965" s="151"/>
      <c r="BD965" s="152"/>
    </row>
    <row r="966" spans="5:56" ht="15" customHeight="1" x14ac:dyDescent="0.2">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c r="AA966" s="150"/>
      <c r="AB966" s="150"/>
      <c r="AC966" s="150"/>
      <c r="AD966" s="150"/>
      <c r="AE966" s="150"/>
      <c r="AF966" s="150"/>
      <c r="AG966" s="150"/>
      <c r="AH966" s="150"/>
      <c r="AI966" s="150"/>
      <c r="AJ966" s="150"/>
      <c r="AK966" s="150"/>
      <c r="AL966" s="150"/>
      <c r="AM966" s="150"/>
      <c r="AN966" s="150"/>
      <c r="AO966" s="150"/>
      <c r="AP966" s="150"/>
      <c r="AQ966" s="150"/>
      <c r="AR966" s="150"/>
      <c r="AS966" s="150"/>
      <c r="AT966" s="150"/>
      <c r="AU966" s="150"/>
      <c r="AV966" s="150"/>
      <c r="BA966" s="150"/>
      <c r="BB966" s="151"/>
      <c r="BC966" s="151"/>
      <c r="BD966" s="152"/>
    </row>
    <row r="967" spans="5:56" ht="15" customHeight="1" x14ac:dyDescent="0.2">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c r="AA967" s="150"/>
      <c r="AB967" s="150"/>
      <c r="AC967" s="150"/>
      <c r="AD967" s="150"/>
      <c r="AE967" s="150"/>
      <c r="AF967" s="150"/>
      <c r="AG967" s="150"/>
      <c r="AH967" s="150"/>
      <c r="AI967" s="150"/>
      <c r="AJ967" s="150"/>
      <c r="AK967" s="150"/>
      <c r="AL967" s="150"/>
      <c r="AM967" s="150"/>
      <c r="AN967" s="150"/>
      <c r="AO967" s="150"/>
      <c r="AP967" s="150"/>
      <c r="AQ967" s="150"/>
      <c r="AR967" s="150"/>
      <c r="AS967" s="150"/>
      <c r="AT967" s="150"/>
      <c r="AU967" s="150"/>
      <c r="AV967" s="150"/>
      <c r="BA967" s="150"/>
      <c r="BB967" s="151"/>
      <c r="BC967" s="151"/>
      <c r="BD967" s="152"/>
    </row>
    <row r="968" spans="5:56" ht="15" customHeight="1" x14ac:dyDescent="0.2">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c r="AA968" s="150"/>
      <c r="AB968" s="150"/>
      <c r="AC968" s="150"/>
      <c r="AD968" s="150"/>
      <c r="AE968" s="150"/>
      <c r="AF968" s="150"/>
      <c r="AG968" s="150"/>
      <c r="AH968" s="150"/>
      <c r="AI968" s="150"/>
      <c r="AJ968" s="150"/>
      <c r="AK968" s="150"/>
      <c r="AL968" s="150"/>
      <c r="AM968" s="150"/>
      <c r="AN968" s="150"/>
      <c r="AO968" s="150"/>
      <c r="AP968" s="150"/>
      <c r="AQ968" s="150"/>
      <c r="AR968" s="150"/>
      <c r="AS968" s="150"/>
      <c r="AT968" s="150"/>
      <c r="AU968" s="150"/>
      <c r="AV968" s="150"/>
      <c r="BA968" s="150"/>
      <c r="BB968" s="151"/>
      <c r="BC968" s="151"/>
      <c r="BD968" s="152"/>
    </row>
    <row r="969" spans="5:56" ht="15" customHeight="1" x14ac:dyDescent="0.2">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c r="AA969" s="150"/>
      <c r="AB969" s="150"/>
      <c r="AC969" s="150"/>
      <c r="AD969" s="150"/>
      <c r="AE969" s="150"/>
      <c r="AF969" s="150"/>
      <c r="AG969" s="150"/>
      <c r="AH969" s="150"/>
      <c r="AI969" s="150"/>
      <c r="AJ969" s="150"/>
      <c r="AK969" s="150"/>
      <c r="AL969" s="150"/>
      <c r="AM969" s="150"/>
      <c r="AN969" s="150"/>
      <c r="AO969" s="150"/>
      <c r="AP969" s="150"/>
      <c r="AQ969" s="150"/>
      <c r="AR969" s="150"/>
      <c r="AS969" s="150"/>
      <c r="AT969" s="150"/>
      <c r="AU969" s="150"/>
      <c r="AV969" s="150"/>
      <c r="BA969" s="150"/>
      <c r="BB969" s="151"/>
      <c r="BC969" s="151"/>
      <c r="BD969" s="152"/>
    </row>
  </sheetData>
  <autoFilter ref="A7:D180"/>
  <mergeCells count="21">
    <mergeCell ref="CT5:CU5"/>
    <mergeCell ref="CV5:DD5"/>
    <mergeCell ref="BK8:BN8"/>
    <mergeCell ref="AY50:BG50"/>
    <mergeCell ref="BQ54:BV54"/>
    <mergeCell ref="CT3:CU3"/>
    <mergeCell ref="CV3:DD3"/>
    <mergeCell ref="BK4:BN4"/>
    <mergeCell ref="CT4:CU4"/>
    <mergeCell ref="CV4:DD4"/>
    <mergeCell ref="A3:B4"/>
    <mergeCell ref="BQ55:BV55"/>
    <mergeCell ref="BQ56:BV56"/>
    <mergeCell ref="BQ57:BV57"/>
    <mergeCell ref="BQ58:BV58"/>
    <mergeCell ref="BQ59:BV59"/>
    <mergeCell ref="BQ60:BV60"/>
    <mergeCell ref="BQ61:BV61"/>
    <mergeCell ref="BQ62:BV62"/>
    <mergeCell ref="BQ63:BV63"/>
    <mergeCell ref="BQ64:BV64"/>
  </mergeCells>
  <conditionalFormatting sqref="E9:P33">
    <cfRule type="cellIs" dxfId="30" priority="30" operator="equal">
      <formula>E$8</formula>
    </cfRule>
    <cfRule type="cellIs" dxfId="29" priority="31" operator="notEqual">
      <formula>E$8</formula>
    </cfRule>
  </conditionalFormatting>
  <conditionalFormatting sqref="CH9:CO33">
    <cfRule type="cellIs" dxfId="28" priority="23" operator="between">
      <formula>0.5</formula>
      <formula>0.99</formula>
    </cfRule>
    <cfRule type="cellIs" dxfId="27" priority="28" operator="lessThan">
      <formula>0.5</formula>
    </cfRule>
    <cfRule type="cellIs" dxfId="26" priority="29" operator="equal">
      <formula>1</formula>
    </cfRule>
  </conditionalFormatting>
  <conditionalFormatting sqref="BV9:CF33">
    <cfRule type="cellIs" dxfId="25" priority="26" operator="notEqual">
      <formula>BV$4</formula>
    </cfRule>
    <cfRule type="cellIs" dxfId="24" priority="27" operator="equal">
      <formula>BV$4</formula>
    </cfRule>
  </conditionalFormatting>
  <conditionalFormatting sqref="Q9:AV33">
    <cfRule type="cellIs" dxfId="23" priority="24" operator="equal">
      <formula>Q$8</formula>
    </cfRule>
    <cfRule type="cellIs" dxfId="22" priority="25" operator="notEqual">
      <formula>Q$8</formula>
    </cfRule>
  </conditionalFormatting>
  <conditionalFormatting sqref="E3:AS3">
    <cfRule type="expression" dxfId="21" priority="12">
      <formula>IF(E$3=$BN$64,TRUE,FALSE)</formula>
    </cfRule>
    <cfRule type="expression" dxfId="20" priority="13">
      <formula>IF(E$3=$BN$63,TRUE,FALSE)</formula>
    </cfRule>
    <cfRule type="expression" dxfId="19" priority="14">
      <formula>IF(E$3=$BN$62,TRUE,FALSE)</formula>
    </cfRule>
    <cfRule type="expression" dxfId="18" priority="15">
      <formula>IF(E$3=$BN$61,TRUE,FALSE)</formula>
    </cfRule>
    <cfRule type="expression" dxfId="17" priority="16">
      <formula>IF(E$3=$BN$60,TRUE,FALSE)</formula>
    </cfRule>
    <cfRule type="expression" dxfId="16" priority="17">
      <formula>IF(E$3=$BN$59,TRUE,FALSE)</formula>
    </cfRule>
    <cfRule type="expression" dxfId="15" priority="18">
      <formula>IF(E$3=$BN$58,TRUE,FALSE)</formula>
    </cfRule>
    <cfRule type="expression" dxfId="14" priority="19">
      <formula>IF(E$3=$BN$57,TRUE,FALSE)</formula>
    </cfRule>
    <cfRule type="expression" dxfId="13" priority="20">
      <formula>IF(E$3=$BN$56,TRUE,FALSE)</formula>
    </cfRule>
    <cfRule type="expression" dxfId="12" priority="21">
      <formula>IF(E$3=$BN$55,TRUE,FALSE)</formula>
    </cfRule>
    <cfRule type="expression" dxfId="11" priority="22">
      <formula>IF(E$3=$BN$54,TRUE,FALSE)</formula>
    </cfRule>
  </conditionalFormatting>
  <conditionalFormatting sqref="BG54:BG93">
    <cfRule type="expression" dxfId="10" priority="1">
      <formula>IF($BG54=$BN$64,TRUE,FALSE)</formula>
    </cfRule>
    <cfRule type="expression" dxfId="9" priority="2">
      <formula>IF($BG54=$BN$63,TRUE,FALSE)</formula>
    </cfRule>
    <cfRule type="expression" dxfId="8" priority="3">
      <formula>IF($BG54=$BN$62,TRUE,FALSE)</formula>
    </cfRule>
    <cfRule type="expression" dxfId="7" priority="4">
      <formula>IF($BG54=$BN$61,TRUE,FALSE)</formula>
    </cfRule>
    <cfRule type="expression" dxfId="6" priority="5">
      <formula>IF($BG54=$BN$60,TRUE,FALSE)</formula>
    </cfRule>
    <cfRule type="expression" dxfId="5" priority="6">
      <formula>IF($BG54=$BN$59,TRUE,FALSE)</formula>
    </cfRule>
    <cfRule type="expression" dxfId="4" priority="7">
      <formula>IF($BG54=$BN$58,TRUE,FALSE)</formula>
    </cfRule>
    <cfRule type="expression" dxfId="3" priority="8">
      <formula>IF($BG54=$BN$57,TRUE,FALSE)</formula>
    </cfRule>
    <cfRule type="expression" dxfId="2" priority="9">
      <formula>IF($BG54=$BN$56,TRUE,FALSE)</formula>
    </cfRule>
    <cfRule type="expression" dxfId="1" priority="10">
      <formula>IF($BG54=$BN$55,TRUE,FALSE)</formula>
    </cfRule>
    <cfRule type="expression" dxfId="0" priority="11">
      <formula>IF($BG54=$BN$54,TRUE,FALSE)</formula>
    </cfRule>
  </conditionalFormatting>
  <hyperlinks>
    <hyperlink ref="AA34" r:id="rId1" display="https://sites.google.com/macrob.vic.edu.au/area-of-study-2/home"/>
  </hyperlinks>
  <pageMargins left="0.7" right="0.7" top="0.75" bottom="0.75" header="0" footer="0"/>
  <pageSetup orientation="landscape"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election activeCell="G2" sqref="G2"/>
    </sheetView>
  </sheetViews>
  <sheetFormatPr defaultColWidth="14.42578125" defaultRowHeight="15" customHeight="1" x14ac:dyDescent="0.2"/>
  <cols>
    <col min="1" max="4" width="8.85546875" customWidth="1"/>
    <col min="5" max="5" width="15.85546875" customWidth="1"/>
    <col min="6" max="6" width="8.85546875" customWidth="1"/>
    <col min="7" max="7" width="9.7109375" customWidth="1"/>
    <col min="8" max="26" width="17.28515625" customWidth="1"/>
  </cols>
  <sheetData>
    <row r="1" spans="1:11" ht="15" customHeight="1" x14ac:dyDescent="0.2">
      <c r="A1" s="20" t="s">
        <v>27</v>
      </c>
      <c r="B1" s="20" t="s">
        <v>24</v>
      </c>
      <c r="D1" s="20" t="s">
        <v>27</v>
      </c>
      <c r="E1" s="20" t="s">
        <v>90</v>
      </c>
      <c r="G1" s="37" t="s">
        <v>242</v>
      </c>
      <c r="H1" s="23"/>
    </row>
    <row r="2" spans="1:11" ht="15" customHeight="1" x14ac:dyDescent="0.2">
      <c r="A2" s="19">
        <v>0</v>
      </c>
      <c r="B2" s="21" t="s">
        <v>28</v>
      </c>
      <c r="D2" s="19">
        <v>0</v>
      </c>
      <c r="E2" s="21" t="s">
        <v>29</v>
      </c>
      <c r="F2" s="17"/>
      <c r="G2" s="38" t="s">
        <v>27</v>
      </c>
      <c r="H2" s="38" t="s">
        <v>24</v>
      </c>
    </row>
    <row r="3" spans="1:11" ht="15" customHeight="1" x14ac:dyDescent="0.2">
      <c r="A3" s="19">
        <v>0.4</v>
      </c>
      <c r="B3" s="21" t="s">
        <v>30</v>
      </c>
      <c r="D3" s="19">
        <v>0.35</v>
      </c>
      <c r="E3" s="21" t="s">
        <v>31</v>
      </c>
      <c r="F3" s="17"/>
      <c r="G3" s="19">
        <v>0</v>
      </c>
      <c r="H3" s="39" t="s">
        <v>31</v>
      </c>
    </row>
    <row r="4" spans="1:11" ht="15" customHeight="1" x14ac:dyDescent="0.2">
      <c r="A4" s="19">
        <v>0.5</v>
      </c>
      <c r="B4" s="21" t="s">
        <v>32</v>
      </c>
      <c r="D4" s="19">
        <v>0.55000000000000004</v>
      </c>
      <c r="E4" s="21" t="s">
        <v>33</v>
      </c>
      <c r="F4" s="17"/>
      <c r="G4" s="19">
        <v>0.4</v>
      </c>
      <c r="H4" s="40" t="s">
        <v>31</v>
      </c>
    </row>
    <row r="5" spans="1:11" ht="15" customHeight="1" x14ac:dyDescent="0.2">
      <c r="A5" s="19">
        <v>0.6</v>
      </c>
      <c r="B5" s="21" t="s">
        <v>34</v>
      </c>
      <c r="D5" s="19">
        <v>0.65</v>
      </c>
      <c r="E5" s="21" t="s">
        <v>35</v>
      </c>
      <c r="F5" s="17"/>
      <c r="G5" s="19">
        <v>0.5</v>
      </c>
      <c r="H5" s="40" t="s">
        <v>35</v>
      </c>
    </row>
    <row r="6" spans="1:11" ht="15" customHeight="1" x14ac:dyDescent="0.2">
      <c r="A6" s="19">
        <v>0.7</v>
      </c>
      <c r="B6" s="21" t="s">
        <v>36</v>
      </c>
      <c r="D6" s="19">
        <v>0.75</v>
      </c>
      <c r="E6" s="21" t="s">
        <v>37</v>
      </c>
      <c r="F6" s="17"/>
      <c r="G6" s="19">
        <v>0.6</v>
      </c>
      <c r="H6" s="40" t="s">
        <v>35</v>
      </c>
    </row>
    <row r="7" spans="1:11" ht="15" customHeight="1" x14ac:dyDescent="0.2">
      <c r="A7" s="19">
        <v>0.75</v>
      </c>
      <c r="B7" s="21" t="s">
        <v>38</v>
      </c>
      <c r="D7" s="19">
        <v>0.9</v>
      </c>
      <c r="E7" s="21" t="s">
        <v>39</v>
      </c>
      <c r="F7" s="17"/>
      <c r="G7" s="19">
        <v>0.7</v>
      </c>
      <c r="H7" s="40" t="s">
        <v>35</v>
      </c>
    </row>
    <row r="8" spans="1:11" ht="15" customHeight="1" x14ac:dyDescent="0.2">
      <c r="A8" s="19">
        <v>0.8</v>
      </c>
      <c r="B8" s="21" t="s">
        <v>40</v>
      </c>
      <c r="D8" s="19">
        <v>1.1000000000000001</v>
      </c>
      <c r="E8" s="21" t="s">
        <v>39</v>
      </c>
      <c r="F8" s="17"/>
      <c r="G8" s="19">
        <v>0.75</v>
      </c>
      <c r="H8" s="40" t="s">
        <v>37</v>
      </c>
    </row>
    <row r="9" spans="1:11" ht="15" customHeight="1" x14ac:dyDescent="0.2">
      <c r="A9" s="19">
        <v>0.9</v>
      </c>
      <c r="B9" s="21" t="s">
        <v>41</v>
      </c>
      <c r="D9" s="22"/>
      <c r="E9" s="2"/>
      <c r="F9" s="17"/>
      <c r="G9" s="19">
        <v>0.8</v>
      </c>
      <c r="H9" s="40" t="s">
        <v>37</v>
      </c>
    </row>
    <row r="10" spans="1:11" ht="15" customHeight="1" x14ac:dyDescent="0.2">
      <c r="A10" s="19">
        <v>1.1000000000000001</v>
      </c>
      <c r="B10" s="21" t="s">
        <v>41</v>
      </c>
      <c r="D10" s="22"/>
      <c r="E10" s="2"/>
      <c r="F10" s="17"/>
      <c r="G10" s="19">
        <v>0.9</v>
      </c>
      <c r="H10" s="40" t="s">
        <v>39</v>
      </c>
    </row>
    <row r="11" spans="1:11" ht="15" customHeight="1" x14ac:dyDescent="0.2">
      <c r="D11" s="22"/>
      <c r="E11" s="2"/>
      <c r="F11" s="17"/>
      <c r="G11" s="19">
        <v>1.1000000000000001</v>
      </c>
      <c r="H11" s="40" t="s">
        <v>39</v>
      </c>
    </row>
    <row r="12" spans="1:11" ht="15" customHeight="1" x14ac:dyDescent="0.2">
      <c r="D12" s="22"/>
      <c r="E12" s="2"/>
      <c r="F12" s="17"/>
    </row>
    <row r="14" spans="1:11" ht="15" customHeight="1" x14ac:dyDescent="0.2">
      <c r="A14" s="24" t="s">
        <v>43</v>
      </c>
      <c r="B14" s="25"/>
      <c r="C14" s="26"/>
      <c r="D14" s="26"/>
      <c r="E14" s="26"/>
    </row>
    <row r="15" spans="1:11" ht="15" customHeight="1" x14ac:dyDescent="0.2">
      <c r="A15" s="24"/>
      <c r="B15" s="25"/>
      <c r="C15" s="26"/>
      <c r="D15" s="26"/>
      <c r="E15" s="26"/>
      <c r="F15" s="41"/>
      <c r="H15" s="41"/>
      <c r="I15" s="41"/>
      <c r="K15" s="41"/>
    </row>
    <row r="16" spans="1:11" ht="15" customHeight="1" x14ac:dyDescent="0.2">
      <c r="A16" s="33">
        <v>0</v>
      </c>
      <c r="B16" s="27" t="s">
        <v>44</v>
      </c>
      <c r="C16" s="14" t="s">
        <v>125</v>
      </c>
      <c r="D16" s="28" t="s">
        <v>45</v>
      </c>
      <c r="E16" s="42" t="s">
        <v>62</v>
      </c>
      <c r="F16" s="42"/>
      <c r="G16" s="58"/>
      <c r="H16" s="58"/>
      <c r="I16" s="58"/>
      <c r="J16" s="58" t="s">
        <v>93</v>
      </c>
      <c r="K16" s="58"/>
    </row>
    <row r="17" spans="1:10" ht="15" customHeight="1" x14ac:dyDescent="0.2">
      <c r="A17" s="33">
        <v>0.45</v>
      </c>
      <c r="B17" s="27" t="s">
        <v>44</v>
      </c>
      <c r="C17" s="14" t="s">
        <v>125</v>
      </c>
      <c r="D17" s="28" t="s">
        <v>46</v>
      </c>
      <c r="E17" s="42" t="s">
        <v>62</v>
      </c>
      <c r="F17" s="42"/>
      <c r="G17" s="58"/>
      <c r="H17" s="58"/>
      <c r="I17" s="58"/>
      <c r="J17" s="58" t="s">
        <v>93</v>
      </c>
    </row>
    <row r="18" spans="1:10" ht="15" customHeight="1" x14ac:dyDescent="0.2">
      <c r="A18" s="33">
        <v>0.5</v>
      </c>
      <c r="B18" s="27" t="s">
        <v>47</v>
      </c>
      <c r="C18" s="14" t="s">
        <v>48</v>
      </c>
      <c r="D18" s="28" t="s">
        <v>46</v>
      </c>
      <c r="E18" s="42" t="s">
        <v>62</v>
      </c>
      <c r="F18" s="42"/>
      <c r="G18" s="58"/>
      <c r="H18" s="58"/>
      <c r="I18" s="58"/>
      <c r="J18" s="58" t="s">
        <v>93</v>
      </c>
    </row>
    <row r="19" spans="1:10" ht="15" customHeight="1" x14ac:dyDescent="0.2">
      <c r="A19" s="33">
        <v>0.6</v>
      </c>
      <c r="B19" s="27" t="s">
        <v>47</v>
      </c>
      <c r="C19" s="26" t="s">
        <v>48</v>
      </c>
      <c r="D19" s="28" t="s">
        <v>49</v>
      </c>
      <c r="E19" s="42" t="s">
        <v>62</v>
      </c>
      <c r="F19" s="42"/>
      <c r="G19" s="58"/>
      <c r="H19" s="58"/>
      <c r="I19" s="58"/>
      <c r="J19" s="58" t="s">
        <v>93</v>
      </c>
    </row>
    <row r="20" spans="1:10" ht="15" customHeight="1" x14ac:dyDescent="0.2">
      <c r="A20" s="33">
        <v>0.75</v>
      </c>
      <c r="B20" s="27" t="s">
        <v>50</v>
      </c>
      <c r="C20" s="26" t="s">
        <v>48</v>
      </c>
      <c r="D20" s="28" t="s">
        <v>51</v>
      </c>
      <c r="E20" s="42" t="s">
        <v>87</v>
      </c>
      <c r="F20" s="42"/>
      <c r="G20" s="58"/>
      <c r="H20" s="58"/>
      <c r="I20" s="58"/>
      <c r="J20" s="58" t="s">
        <v>93</v>
      </c>
    </row>
    <row r="21" spans="1:10" ht="15.75" customHeight="1" x14ac:dyDescent="0.2">
      <c r="A21" s="33">
        <v>0.9</v>
      </c>
      <c r="B21" s="27" t="s">
        <v>39</v>
      </c>
      <c r="C21" s="26" t="s">
        <v>48</v>
      </c>
      <c r="D21" s="28" t="s">
        <v>52</v>
      </c>
      <c r="E21" s="42" t="s">
        <v>87</v>
      </c>
      <c r="F21" s="42"/>
      <c r="G21" s="58"/>
      <c r="H21" s="58"/>
      <c r="I21" s="58"/>
      <c r="J21" s="58" t="s">
        <v>93</v>
      </c>
    </row>
    <row r="22" spans="1:10" ht="15.75" customHeight="1" x14ac:dyDescent="0.2">
      <c r="A22" s="33">
        <v>1</v>
      </c>
      <c r="B22" s="27" t="s">
        <v>39</v>
      </c>
      <c r="C22" s="26" t="s">
        <v>59</v>
      </c>
      <c r="D22" s="28" t="s">
        <v>53</v>
      </c>
      <c r="E22" s="42" t="s">
        <v>88</v>
      </c>
      <c r="F22" s="42"/>
      <c r="G22" s="58"/>
      <c r="H22" s="58"/>
      <c r="I22" s="58"/>
      <c r="J22" s="58" t="s">
        <v>93</v>
      </c>
    </row>
    <row r="23" spans="1:10" ht="15.75" customHeight="1" x14ac:dyDescent="0.25">
      <c r="A23" s="29"/>
      <c r="B23" s="30"/>
      <c r="C23" s="26"/>
      <c r="D23" s="26"/>
      <c r="E23" s="26"/>
    </row>
    <row r="24" spans="1:10" ht="15.75" customHeight="1" x14ac:dyDescent="0.25">
      <c r="A24" s="31" t="s">
        <v>54</v>
      </c>
      <c r="B24" s="30"/>
      <c r="C24" s="26"/>
      <c r="D24" s="29"/>
      <c r="E24" s="30"/>
    </row>
    <row r="25" spans="1:10" ht="15.75" customHeight="1" x14ac:dyDescent="0.25">
      <c r="A25" s="32" t="s">
        <v>55</v>
      </c>
      <c r="B25" s="25"/>
      <c r="C25" s="26"/>
      <c r="D25" s="29"/>
      <c r="E25" s="30"/>
    </row>
    <row r="26" spans="1:10" ht="15.75" customHeight="1" x14ac:dyDescent="0.25">
      <c r="A26" s="32" t="s">
        <v>56</v>
      </c>
      <c r="B26" s="30"/>
      <c r="C26" s="26"/>
      <c r="D26" s="29"/>
      <c r="E26" s="30"/>
    </row>
    <row r="27" spans="1:10" ht="15.75" customHeight="1" x14ac:dyDescent="0.25">
      <c r="A27" s="32" t="s">
        <v>57</v>
      </c>
      <c r="B27" s="30"/>
      <c r="C27" s="26"/>
      <c r="D27" s="29"/>
      <c r="E27" s="30"/>
    </row>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Summary</vt:lpstr>
      <vt:lpstr>A01</vt:lpstr>
      <vt:lpstr>A02</vt:lpstr>
      <vt:lpstr>A03</vt:lpstr>
      <vt:lpstr>Grading</vt:lpstr>
      <vt:lpstr>Gradetable</vt:lpstr>
      <vt:lpstr>interim_t1</vt:lpstr>
      <vt:lpstr>ReportLevels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ROLLINSON</dc:creator>
  <cp:lastModifiedBy>Claire ROLLINSON</cp:lastModifiedBy>
  <dcterms:created xsi:type="dcterms:W3CDTF">2021-06-21T10:27:41Z</dcterms:created>
  <dcterms:modified xsi:type="dcterms:W3CDTF">2022-08-29T04:25:33Z</dcterms:modified>
</cp:coreProperties>
</file>