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claire/Desktop/"/>
    </mc:Choice>
  </mc:AlternateContent>
  <xr:revisionPtr revIDLastSave="0" documentId="13_ncr:1_{13B2C652-554E-8E49-8427-57BFF69385C7}" xr6:coauthVersionLast="47" xr6:coauthVersionMax="47" xr10:uidLastSave="{00000000-0000-0000-0000-000000000000}"/>
  <workbookProtection workbookAlgorithmName="SHA-512" workbookHashValue="4o8bLkYt9XApP9hXQmsNG5kvC25GtIneu0Aq1Zvt731s5VlgAnOFdZZzwbgBYeEow8XGWigV8SpC3SNWYfoDyA==" workbookSaltValue="0uxJCOBxaamPGVM11HWw3A==" workbookSpinCount="100000" lockStructure="1"/>
  <bookViews>
    <workbookView xWindow="1920" yWindow="520" windowWidth="26880" windowHeight="14320" xr2:uid="{8615EB35-7B50-A444-AF16-21700849ECFC}"/>
  </bookViews>
  <sheets>
    <sheet name="Dashboard" sheetId="10" r:id="rId1"/>
    <sheet name="Working" sheetId="1" r:id="rId2"/>
    <sheet name="Story List" sheetId="6" r:id="rId3"/>
    <sheet name="Task List" sheetId="7" r:id="rId4"/>
    <sheet name="Team member" sheetId="3" r:id="rId5"/>
    <sheet name="Sprint Summary" sheetId="5" r:id="rId6"/>
    <sheet name="Public Holiday" sheetId="4" r:id="rId7"/>
    <sheet name="Task item" sheetId="8" r:id="rId8"/>
  </sheets>
  <definedNames>
    <definedName name="Slicer_Assignee">#N/A</definedName>
    <definedName name="Slicer_Story">#N/A</definedName>
  </definedNames>
  <calcPr calcId="191029"/>
  <pivotCaches>
    <pivotCache cacheId="185" r:id="rId9"/>
    <pivotCache cacheId="186"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3" i="10" l="1" a="1"/>
  <c r="H13" i="10" s="1"/>
  <c r="F1" i="10"/>
  <c r="D8" i="5"/>
  <c r="D9" i="5"/>
  <c r="D10" i="5"/>
  <c r="D11" i="5"/>
  <c r="B8" i="1"/>
  <c r="B7" i="1"/>
  <c r="B9" i="1" s="1"/>
  <c r="C9" i="1" s="1"/>
  <c r="B3" i="7"/>
  <c r="B4" i="7"/>
  <c r="B5" i="7"/>
  <c r="B6" i="7"/>
  <c r="B7" i="7"/>
  <c r="B8" i="7"/>
  <c r="B9" i="7"/>
  <c r="B10" i="7"/>
  <c r="B11" i="7"/>
  <c r="B12" i="7"/>
  <c r="B13" i="7"/>
  <c r="B14" i="7"/>
  <c r="B15" i="7"/>
  <c r="B16" i="7"/>
  <c r="B17" i="7"/>
  <c r="B18" i="7"/>
  <c r="B19" i="7"/>
  <c r="B20" i="7"/>
  <c r="B21" i="7"/>
  <c r="B22" i="7"/>
  <c r="B23" i="7"/>
  <c r="B24" i="7"/>
  <c r="B25" i="7"/>
  <c r="B26" i="7"/>
  <c r="B27" i="7"/>
  <c r="B28" i="7"/>
  <c r="B29" i="7"/>
  <c r="B30" i="7"/>
  <c r="B31" i="7"/>
  <c r="B32" i="7"/>
  <c r="B33" i="7"/>
  <c r="B34" i="7"/>
  <c r="B35" i="7"/>
  <c r="B36" i="7"/>
  <c r="B37" i="7"/>
  <c r="B38" i="7"/>
  <c r="B39" i="7"/>
  <c r="B40" i="7"/>
  <c r="B41" i="7"/>
  <c r="B42" i="7"/>
  <c r="B43" i="7"/>
  <c r="B44" i="7"/>
  <c r="B45" i="7"/>
  <c r="B46" i="7"/>
  <c r="B47" i="7"/>
  <c r="B48" i="7"/>
  <c r="B49" i="7"/>
  <c r="B50" i="7"/>
  <c r="B51" i="7"/>
  <c r="B52" i="7"/>
  <c r="B53" i="7"/>
  <c r="B54" i="7"/>
  <c r="B55" i="7"/>
  <c r="B56" i="7"/>
  <c r="B57" i="7"/>
  <c r="B58" i="7"/>
  <c r="B59" i="7"/>
  <c r="B60" i="7"/>
  <c r="B61" i="7"/>
  <c r="B62" i="7"/>
  <c r="B63" i="7"/>
  <c r="B64" i="7"/>
  <c r="B65" i="7"/>
  <c r="B66" i="7"/>
  <c r="B67" i="7"/>
  <c r="B68" i="7"/>
  <c r="B69" i="7"/>
  <c r="B70" i="7"/>
  <c r="B71" i="7"/>
  <c r="B72" i="7"/>
  <c r="B73" i="7"/>
  <c r="B74" i="7"/>
  <c r="B75" i="7"/>
  <c r="B76" i="7"/>
  <c r="B77" i="7"/>
  <c r="B78" i="7"/>
  <c r="B79" i="7"/>
  <c r="B80" i="7"/>
  <c r="B81" i="7"/>
  <c r="B82" i="7"/>
  <c r="B83" i="7"/>
  <c r="B84" i="7"/>
  <c r="B85" i="7"/>
  <c r="B86" i="7"/>
  <c r="B87" i="7"/>
  <c r="B88" i="7"/>
  <c r="B89" i="7"/>
  <c r="B90" i="7"/>
  <c r="B91" i="7"/>
  <c r="B92" i="7"/>
  <c r="B93" i="7"/>
  <c r="B94" i="7"/>
  <c r="B95" i="7"/>
  <c r="B96" i="7"/>
  <c r="B97" i="7"/>
  <c r="B98" i="7"/>
  <c r="B99" i="7"/>
  <c r="B100" i="7"/>
  <c r="B101" i="7"/>
  <c r="B102" i="7"/>
  <c r="B103" i="7"/>
  <c r="B104" i="7"/>
  <c r="B105" i="7"/>
  <c r="B106" i="7"/>
  <c r="B107" i="7"/>
  <c r="B108" i="7"/>
  <c r="B109" i="7"/>
  <c r="B110" i="7"/>
  <c r="B111" i="7"/>
  <c r="B112" i="7"/>
  <c r="B113" i="7"/>
  <c r="B114" i="7"/>
  <c r="B115" i="7"/>
  <c r="B116" i="7"/>
  <c r="B117" i="7"/>
  <c r="B118" i="7"/>
  <c r="B119" i="7"/>
  <c r="B120" i="7"/>
  <c r="B121" i="7"/>
  <c r="B122" i="7"/>
  <c r="B123" i="7"/>
  <c r="B124" i="7"/>
  <c r="B125" i="7"/>
  <c r="B126" i="7"/>
  <c r="B127" i="7"/>
  <c r="B128" i="7"/>
  <c r="B129" i="7"/>
  <c r="B130" i="7"/>
  <c r="B131" i="7"/>
  <c r="B132" i="7"/>
  <c r="B133" i="7"/>
  <c r="B134" i="7"/>
  <c r="B135" i="7"/>
  <c r="B136" i="7"/>
  <c r="B137" i="7"/>
  <c r="B138" i="7"/>
  <c r="B139" i="7"/>
  <c r="B140" i="7"/>
  <c r="B141" i="7"/>
  <c r="B142" i="7"/>
  <c r="B143" i="7"/>
  <c r="B144" i="7"/>
  <c r="B145" i="7"/>
  <c r="B146" i="7"/>
  <c r="B147" i="7"/>
  <c r="B148" i="7"/>
  <c r="B149" i="7"/>
  <c r="B150" i="7"/>
  <c r="B151" i="7"/>
  <c r="B152" i="7"/>
  <c r="B153" i="7"/>
  <c r="B154" i="7"/>
  <c r="B155" i="7"/>
  <c r="B156" i="7"/>
  <c r="B157" i="7"/>
  <c r="B2" i="7"/>
  <c r="Y7" i="3"/>
  <c r="Z7" i="3" s="1"/>
  <c r="P9" i="3"/>
  <c r="Q9" i="3" s="1"/>
  <c r="M11" i="3"/>
  <c r="N11" i="3" s="1"/>
  <c r="M3" i="3"/>
  <c r="N3" i="3" s="1"/>
  <c r="J5" i="3"/>
  <c r="K5" i="3" s="1"/>
  <c r="G7" i="3"/>
  <c r="H7" i="3" s="1"/>
  <c r="D7" i="5"/>
  <c r="D6" i="5"/>
  <c r="D5" i="5"/>
  <c r="D3" i="5"/>
  <c r="D4" i="5"/>
  <c r="D2" i="5"/>
  <c r="V5" i="3" s="1"/>
  <c r="W5" i="3" s="1"/>
  <c r="G8" i="3" l="1"/>
  <c r="H8" i="3" s="1"/>
  <c r="J6" i="3"/>
  <c r="K6" i="3" s="1"/>
  <c r="M4" i="3"/>
  <c r="N4" i="3" s="1"/>
  <c r="M12" i="3"/>
  <c r="N12" i="3" s="1"/>
  <c r="Y8" i="3"/>
  <c r="Z8" i="3" s="1"/>
  <c r="S4" i="3"/>
  <c r="T4" i="3" s="1"/>
  <c r="S9" i="3"/>
  <c r="T9" i="3" s="1"/>
  <c r="V6" i="3"/>
  <c r="W6" i="3" s="1"/>
  <c r="S8" i="3"/>
  <c r="T8" i="3" s="1"/>
  <c r="V4" i="3"/>
  <c r="W4" i="3" s="1"/>
  <c r="V12" i="3"/>
  <c r="W12" i="3" s="1"/>
  <c r="G10" i="3"/>
  <c r="H10" i="3" s="1"/>
  <c r="J8" i="3"/>
  <c r="K8" i="3" s="1"/>
  <c r="P4" i="3"/>
  <c r="Q4" i="3" s="1"/>
  <c r="P12" i="3"/>
  <c r="Q12" i="3" s="1"/>
  <c r="Y10" i="3"/>
  <c r="Z10" i="3" s="1"/>
  <c r="G3" i="3"/>
  <c r="G11" i="3"/>
  <c r="H11" i="3" s="1"/>
  <c r="M7" i="3"/>
  <c r="N7" i="3" s="1"/>
  <c r="P5" i="3"/>
  <c r="Q5" i="3" s="1"/>
  <c r="Y3" i="3"/>
  <c r="Y13" i="3" s="1"/>
  <c r="Y11" i="3"/>
  <c r="Z11" i="3" s="1"/>
  <c r="S10" i="3"/>
  <c r="T10" i="3" s="1"/>
  <c r="V7" i="3"/>
  <c r="W7" i="3" s="1"/>
  <c r="M6" i="3"/>
  <c r="N6" i="3" s="1"/>
  <c r="J9" i="3"/>
  <c r="K9" i="3" s="1"/>
  <c r="G4" i="3"/>
  <c r="H4" i="3" s="1"/>
  <c r="G12" i="3"/>
  <c r="H12" i="3" s="1"/>
  <c r="J10" i="3"/>
  <c r="K10" i="3" s="1"/>
  <c r="M8" i="3"/>
  <c r="N8" i="3" s="1"/>
  <c r="P6" i="3"/>
  <c r="Q6" i="3" s="1"/>
  <c r="Y4" i="3"/>
  <c r="Z4" i="3" s="1"/>
  <c r="Y12" i="3"/>
  <c r="Z12" i="3" s="1"/>
  <c r="S5" i="3"/>
  <c r="T5" i="3" s="1"/>
  <c r="V8" i="3"/>
  <c r="W8" i="3" s="1"/>
  <c r="S6" i="3"/>
  <c r="T6" i="3" s="1"/>
  <c r="S11" i="3"/>
  <c r="T11" i="3" s="1"/>
  <c r="V9" i="3"/>
  <c r="W9" i="3" s="1"/>
  <c r="G5" i="3"/>
  <c r="H5" i="3" s="1"/>
  <c r="J3" i="3"/>
  <c r="J13" i="3" s="1"/>
  <c r="J11" i="3"/>
  <c r="K11" i="3" s="1"/>
  <c r="M9" i="3"/>
  <c r="N9" i="3" s="1"/>
  <c r="P7" i="3"/>
  <c r="Q7" i="3" s="1"/>
  <c r="Y5" i="3"/>
  <c r="Z5" i="3" s="1"/>
  <c r="G6" i="3"/>
  <c r="H6" i="3" s="1"/>
  <c r="J4" i="3"/>
  <c r="K4" i="3" s="1"/>
  <c r="J12" i="3"/>
  <c r="K12" i="3" s="1"/>
  <c r="M10" i="3"/>
  <c r="N10" i="3" s="1"/>
  <c r="P8" i="3"/>
  <c r="Q8" i="3" s="1"/>
  <c r="Y6" i="3"/>
  <c r="Z6" i="3" s="1"/>
  <c r="S12" i="3"/>
  <c r="T12" i="3" s="1"/>
  <c r="V10" i="3"/>
  <c r="W10" i="3" s="1"/>
  <c r="S7" i="3"/>
  <c r="T7" i="3" s="1"/>
  <c r="V3" i="3"/>
  <c r="W3" i="3" s="1"/>
  <c r="W13" i="3" s="1"/>
  <c r="F8" i="5" s="1"/>
  <c r="V11" i="3"/>
  <c r="W11" i="3" s="1"/>
  <c r="P10" i="3"/>
  <c r="Q10" i="3" s="1"/>
  <c r="G9" i="3"/>
  <c r="H9" i="3" s="1"/>
  <c r="J7" i="3"/>
  <c r="K7" i="3" s="1"/>
  <c r="M5" i="3"/>
  <c r="N5" i="3" s="1"/>
  <c r="P3" i="3"/>
  <c r="P13" i="3" s="1"/>
  <c r="P11" i="3"/>
  <c r="Q11" i="3" s="1"/>
  <c r="Y9" i="3"/>
  <c r="Z9" i="3" s="1"/>
  <c r="S3" i="3"/>
  <c r="S13" i="3" s="1"/>
  <c r="C8" i="1"/>
  <c r="Z3" i="3"/>
  <c r="Q3" i="3"/>
  <c r="N13" i="3"/>
  <c r="F5" i="5" s="1"/>
  <c r="K3" i="3"/>
  <c r="H3" i="3"/>
  <c r="D7" i="3"/>
  <c r="E7" i="3" s="1"/>
  <c r="D6" i="3"/>
  <c r="E6" i="3" s="1"/>
  <c r="D12" i="3"/>
  <c r="E12" i="3" s="1"/>
  <c r="D4" i="3"/>
  <c r="E4" i="3" s="1"/>
  <c r="D11" i="3"/>
  <c r="E11" i="3" s="1"/>
  <c r="D3" i="3"/>
  <c r="E3" i="3" s="1"/>
  <c r="D5" i="3"/>
  <c r="E5" i="3" s="1"/>
  <c r="D10" i="3"/>
  <c r="E10" i="3" s="1"/>
  <c r="D9" i="3"/>
  <c r="E9" i="3" s="1"/>
  <c r="D8" i="3"/>
  <c r="E8" i="3" s="1"/>
  <c r="H13" i="3" l="1"/>
  <c r="F3" i="5" s="1"/>
  <c r="M13" i="3"/>
  <c r="Q13" i="3"/>
  <c r="F6" i="5" s="1"/>
  <c r="Z13" i="3"/>
  <c r="F9" i="5" s="1"/>
  <c r="V13" i="3"/>
  <c r="G13" i="3"/>
  <c r="K13" i="3"/>
  <c r="F4" i="5" s="1"/>
  <c r="T3" i="3"/>
  <c r="T13" i="3" s="1"/>
  <c r="F7" i="5" s="1"/>
  <c r="E13" i="3"/>
  <c r="F2" i="5" s="1"/>
  <c r="D13"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<sst xmlns="http://schemas.openxmlformats.org/spreadsheetml/2006/main" count="1230" uniqueCount="172">
  <si>
    <t>Task</t>
  </si>
  <si>
    <t>Start Date</t>
  </si>
  <si>
    <t>End Date</t>
  </si>
  <si>
    <t>Grand Total</t>
  </si>
  <si>
    <t>Member Name</t>
  </si>
  <si>
    <t>Backend Developer 1</t>
  </si>
  <si>
    <t>Backend Developer 2</t>
  </si>
  <si>
    <t>Backend Developer 3</t>
  </si>
  <si>
    <t>Backend Developer 4</t>
  </si>
  <si>
    <t>Backend Developer 5</t>
  </si>
  <si>
    <t>Frontend Developer 1</t>
  </si>
  <si>
    <t>Frontend Developer 2</t>
  </si>
  <si>
    <t>Frontend Developer 3</t>
  </si>
  <si>
    <t>Frontend Developer 4</t>
  </si>
  <si>
    <t>Frontend Developer 5</t>
  </si>
  <si>
    <t>Sprint 1</t>
  </si>
  <si>
    <t>Sprint Number</t>
  </si>
  <si>
    <t>Sprint Start Date</t>
  </si>
  <si>
    <t>Sprint End Date</t>
  </si>
  <si>
    <t># of days in Sprint</t>
  </si>
  <si>
    <t>S10</t>
  </si>
  <si>
    <t>Holiday Date</t>
  </si>
  <si>
    <t xml:space="preserve"> # of workdays</t>
  </si>
  <si>
    <t># of annual leave</t>
  </si>
  <si>
    <t>Sprint 2</t>
  </si>
  <si>
    <t>Sprint 3</t>
  </si>
  <si>
    <t>Velocity per day</t>
  </si>
  <si>
    <t>Actual Velocity</t>
  </si>
  <si>
    <t>Total</t>
  </si>
  <si>
    <t>Completed Story Point</t>
  </si>
  <si>
    <t># of annual leave2</t>
  </si>
  <si>
    <t xml:space="preserve"> # of workdays3</t>
  </si>
  <si>
    <t>Actual Velocity4</t>
  </si>
  <si>
    <t># of annual leave5</t>
  </si>
  <si>
    <t xml:space="preserve"> # of workdays6</t>
  </si>
  <si>
    <t>Actual Velocity7</t>
  </si>
  <si>
    <t>Planned Story Point</t>
  </si>
  <si>
    <t>Accepted Story Point</t>
  </si>
  <si>
    <t># of Planned Story</t>
  </si>
  <si>
    <t># of Completed Story</t>
  </si>
  <si>
    <t># of Accepted Story</t>
  </si>
  <si>
    <t xml:space="preserve"> # of workdays2</t>
  </si>
  <si>
    <t>Actual Velocity2</t>
  </si>
  <si>
    <t># of annual leave3</t>
  </si>
  <si>
    <t>Actual Velocity3</t>
  </si>
  <si>
    <t>Issue key</t>
  </si>
  <si>
    <t>Summary</t>
  </si>
  <si>
    <t>Status</t>
  </si>
  <si>
    <t>Open</t>
  </si>
  <si>
    <t>Story Points</t>
  </si>
  <si>
    <t>SP2-00001</t>
  </si>
  <si>
    <t>SP2-00002</t>
  </si>
  <si>
    <t>SP2-00003</t>
  </si>
  <si>
    <t>SP2-00004</t>
  </si>
  <si>
    <t>SP2-00005</t>
  </si>
  <si>
    <t>SP2-00006</t>
  </si>
  <si>
    <t>SP2-00007</t>
  </si>
  <si>
    <t>SP2-00008</t>
  </si>
  <si>
    <t>SP2-00009</t>
  </si>
  <si>
    <t>SP2-00010</t>
  </si>
  <si>
    <t>SP2-00011</t>
  </si>
  <si>
    <t>SP2-00012</t>
  </si>
  <si>
    <t>SP2-00013</t>
  </si>
  <si>
    <t>SP2-00014</t>
  </si>
  <si>
    <t>SP2-00015</t>
  </si>
  <si>
    <t>SP2-00016</t>
  </si>
  <si>
    <t>SP2-00017</t>
  </si>
  <si>
    <t>SP2-00018</t>
  </si>
  <si>
    <t>SP2-00019</t>
  </si>
  <si>
    <t>SP2-00020</t>
  </si>
  <si>
    <t>SP2-00021</t>
  </si>
  <si>
    <t>SP2-00022</t>
  </si>
  <si>
    <t>SP2-00023</t>
  </si>
  <si>
    <t>SP2-00024</t>
  </si>
  <si>
    <t>SP2-00025</t>
  </si>
  <si>
    <t>SP2-00026</t>
  </si>
  <si>
    <t>Release deployment</t>
  </si>
  <si>
    <t>Story 1</t>
  </si>
  <si>
    <t>Story 2</t>
  </si>
  <si>
    <t>Story 3</t>
  </si>
  <si>
    <t>Story 4</t>
  </si>
  <si>
    <t>Story 5</t>
  </si>
  <si>
    <t>Story 6</t>
  </si>
  <si>
    <t>Story 7</t>
  </si>
  <si>
    <t>Story 8</t>
  </si>
  <si>
    <t>Story 9</t>
  </si>
  <si>
    <t>Story 10</t>
  </si>
  <si>
    <t>Story 11</t>
  </si>
  <si>
    <t>Story 12</t>
  </si>
  <si>
    <t>Story 13</t>
  </si>
  <si>
    <t>Story 14</t>
  </si>
  <si>
    <t>Story 15</t>
  </si>
  <si>
    <t>Story 16</t>
  </si>
  <si>
    <t>Story 17</t>
  </si>
  <si>
    <t>Story 18</t>
  </si>
  <si>
    <t>Story 19</t>
  </si>
  <si>
    <t>Story 20</t>
  </si>
  <si>
    <t>Story 21</t>
  </si>
  <si>
    <t>Story 22</t>
  </si>
  <si>
    <t>Story 23</t>
  </si>
  <si>
    <t>Story 24</t>
  </si>
  <si>
    <t>Story 25</t>
  </si>
  <si>
    <t>Story 26</t>
  </si>
  <si>
    <t>Closed</t>
  </si>
  <si>
    <t>In-Progress</t>
  </si>
  <si>
    <t>Sprint 4</t>
  </si>
  <si>
    <t>Sprint 5</t>
  </si>
  <si>
    <t>Sprint 6</t>
  </si>
  <si>
    <t>Sprint 7</t>
  </si>
  <si>
    <t>Sprint 8</t>
  </si>
  <si>
    <t xml:space="preserve"> # of workdays4</t>
  </si>
  <si>
    <t>Actual Velocity5</t>
  </si>
  <si>
    <t>Actual Velocity6</t>
  </si>
  <si>
    <t># of annual leave4</t>
  </si>
  <si>
    <t xml:space="preserve"> # of workdays5</t>
  </si>
  <si>
    <t># of annual leave6</t>
  </si>
  <si>
    <t>Task Name</t>
  </si>
  <si>
    <t>Assignee</t>
  </si>
  <si>
    <t>Technical Discussion (Frontend)</t>
  </si>
  <si>
    <t>Test case creation</t>
  </si>
  <si>
    <t>Frontend dev</t>
  </si>
  <si>
    <t>Peer code review (Frontend)</t>
  </si>
  <si>
    <t>Code Quality Check (Frontend)</t>
  </si>
  <si>
    <t>SIT</t>
  </si>
  <si>
    <t>demo</t>
  </si>
  <si>
    <t>WA dev</t>
  </si>
  <si>
    <t>Technical Discussion (Backend)</t>
  </si>
  <si>
    <t>Backend dev</t>
  </si>
  <si>
    <t>Peer code review (backend)</t>
  </si>
  <si>
    <t>Code Quality Check (backend)</t>
  </si>
  <si>
    <t>Unit Test</t>
  </si>
  <si>
    <t>Story #</t>
  </si>
  <si>
    <t xml:space="preserve">Story descriptio </t>
  </si>
  <si>
    <t>Technical discussion (Frontend)</t>
  </si>
  <si>
    <t>Technical discussion (Backend)</t>
  </si>
  <si>
    <t>Demo</t>
  </si>
  <si>
    <t>CMS dev</t>
  </si>
  <si>
    <t>Incident Investigation</t>
  </si>
  <si>
    <t>Release preparation</t>
  </si>
  <si>
    <t>Scrum Team Management Dashboard</t>
  </si>
  <si>
    <t>Column Labels</t>
  </si>
  <si>
    <t>Today Date:</t>
  </si>
  <si>
    <t>Project Start Date:</t>
  </si>
  <si>
    <t>Project End Date:</t>
  </si>
  <si>
    <t xml:space="preserve">Days Completed: </t>
  </si>
  <si>
    <t>Days Remaining:</t>
  </si>
  <si>
    <t>Days Total:</t>
  </si>
  <si>
    <t>Not Started</t>
  </si>
  <si>
    <t>In Progress</t>
  </si>
  <si>
    <t>Completed</t>
  </si>
  <si>
    <t>Scroll Bar</t>
  </si>
  <si>
    <t>Current Sprint Start:</t>
  </si>
  <si>
    <t>Current Sprint End:</t>
  </si>
  <si>
    <t># of annual leave7</t>
  </si>
  <si>
    <t xml:space="preserve"> # of workdays7</t>
  </si>
  <si>
    <t># of annual leave8</t>
  </si>
  <si>
    <t xml:space="preserve"> # of workdays8</t>
  </si>
  <si>
    <t>Actual Velocity8</t>
  </si>
  <si>
    <t>Duration (Hr)</t>
  </si>
  <si>
    <t>Count of Story #</t>
  </si>
  <si>
    <t>S01</t>
  </si>
  <si>
    <t>S02</t>
  </si>
  <si>
    <t>S03</t>
  </si>
  <si>
    <t>S04</t>
  </si>
  <si>
    <t>S05</t>
  </si>
  <si>
    <t>S06</t>
  </si>
  <si>
    <t>S07</t>
  </si>
  <si>
    <t>S08</t>
  </si>
  <si>
    <t>S09</t>
  </si>
  <si>
    <t>_Accepted Story Point</t>
  </si>
  <si>
    <t>_Completed Story Point</t>
  </si>
  <si>
    <t>_Planned Story 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</si>
</sst>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8" x14ac:knownFonts="1">
    <font>
      <sz val="12"/>
      <color theme="1"/>
      <name val="Calibri"/>
      <family val="2"/>
      <scheme val="minor"/>
    </font>
    <font>
      <sz val="12"/>
      <color theme="1"/>
      <name val="Calibri"/>
      <family val="2"/>
      <scheme val="minor"/>
    </font>
    <font>
      <b/>
      <sz val="12"/>
      <color theme="1"/>
      <name val="Calibri"/>
      <family val="2"/>
      <scheme val="minor"/>
    </font>
    <font>
      <sz val="12"/>
      <color theme="0"/>
      <name val="Calibri"/>
      <family val="2"/>
      <scheme val="minor"/>
    </font>
    <font>
      <sz val="16"/>
      <color theme="0"/>
      <name val="Calibri"/>
      <family val="2"/>
      <scheme val="minor"/>
    </font>
    <font>
      <sz val="8"/>
      <name val="Calibri"/>
      <family val="2"/>
      <scheme val="minor"/>
    </font>
    <font>
      <sz val="11"/>
      <color theme="1"/>
      <name val="Calibri"/>
      <family val="2"/>
      <scheme val="minor"/>
    </font>
    <font>
      <sz val="11"/>
      <color rgb="FF000000"/>
      <name val="Calibri"/>
      <family val="2"/>
      <scheme val="minor"/>
    </font>
  </fonts>
  <fills count="7">
    <fill>
      <patternFill patternType="none"/>
    </fill>
    <fill>
      <patternFill patternType="gray125"/>
    </fill>
    <fill>
      <patternFill patternType="solid">
        <fgColor theme="4" tint="0.59999389629810485"/>
        <bgColor indexed="65"/>
      </patternFill>
    </fill>
    <fill>
      <patternFill patternType="solid">
        <fgColor theme="0" tint="-0.499984740745262"/>
        <bgColor indexed="64"/>
      </patternFill>
    </fill>
    <fill>
      <patternFill patternType="solid">
        <fgColor theme="0"/>
        <bgColor indexed="64"/>
      </patternFill>
    </fill>
    <fill>
      <patternFill patternType="solid">
        <fgColor theme="4" tint="0.79998168889431442"/>
        <bgColor indexed="64"/>
      </patternFill>
    </fill>
    <fill>
      <patternFill patternType="solid">
        <fgColor rgb="FFFFF3CC"/>
        <bgColor rgb="FFFFF3CC"/>
      </patternFill>
    </fill>
  </fills>
  <borders count="2">
    <border>
      <left/>
      <right/>
      <top/>
      <bottom/>
      <diagonal/>
    </border>
    <border>
      <left/>
      <right/>
      <top style="thin">
        <color rgb="FFFFDE6A"/>
      </top>
      <bottom style="thin">
        <color rgb="FFFFDE6A"/>
      </bottom>
      <diagonal/>
    </border>
  </borders>
  <cellStyleXfs count="3">
    <xf numFmtId="0" fontId="0" fillId="0" borderId="0"/>
    <xf numFmtId="9" fontId="1" fillId="0" borderId="0" applyFont="0" applyFill="0" applyBorder="0" applyAlignment="0" applyProtection="0"/>
    <xf numFmtId="0" fontId="1" fillId="2" borderId="0" applyNumberFormat="0" applyBorder="0" applyAlignment="0" applyProtection="0"/>
  </cellStyleXfs>
  <cellXfs count="27">
    <xf numFmtId="0" fontId="0" fillId="0" borderId="0" xfId="0"/>
    <xf numFmtId="0" fontId="3" fillId="3" borderId="0" xfId="0" applyFont="1" applyFill="1"/>
    <xf numFmtId="0" fontId="4" fillId="3" borderId="0" xfId="0" applyFont="1" applyFill="1"/>
    <xf numFmtId="0" fontId="2" fillId="0" borderId="0" xfId="0" applyFont="1"/>
    <xf numFmtId="14" fontId="0" fillId="0" borderId="0" xfId="0" applyNumberFormat="1"/>
    <xf numFmtId="9" fontId="0" fillId="0" borderId="0" xfId="0" applyNumberFormat="1"/>
    <xf numFmtId="0" fontId="0" fillId="0" borderId="0" xfId="0" pivotButton="1"/>
    <xf numFmtId="15" fontId="0" fillId="0" borderId="0" xfId="0" applyNumberFormat="1"/>
    <xf numFmtId="164" fontId="0" fillId="0" borderId="0" xfId="0" applyNumberFormat="1"/>
    <xf numFmtId="164" fontId="2" fillId="0" borderId="0" xfId="0" applyNumberFormat="1" applyFont="1"/>
    <xf numFmtId="0" fontId="2" fillId="0" borderId="0" xfId="0" applyFont="1" applyAlignment="1">
      <alignment wrapText="1"/>
    </xf>
    <xf numFmtId="0" fontId="0" fillId="0" borderId="0" xfId="0" applyAlignment="1">
      <alignment horizontal="center"/>
    </xf>
    <xf numFmtId="0" fontId="1" fillId="2" borderId="0" xfId="2" applyAlignment="1">
      <alignment horizontal="center"/>
    </xf>
    <xf numFmtId="0" fontId="6" fillId="0" borderId="0" xfId="0" applyFont="1"/>
    <xf numFmtId="9" fontId="0" fillId="0" borderId="0" xfId="1" applyFont="1"/>
    <xf numFmtId="14" fontId="6" fillId="0" borderId="0" xfId="0" applyNumberFormat="1" applyFont="1"/>
    <xf numFmtId="14" fontId="7" fillId="0" borderId="1" xfId="0" applyNumberFormat="1" applyFont="1" applyBorder="1"/>
    <xf numFmtId="14" fontId="7" fillId="6" borderId="1" xfId="0" applyNumberFormat="1" applyFont="1" applyFill="1" applyBorder="1"/>
    <xf numFmtId="16" fontId="0" fillId="0" borderId="0" xfId="0" applyNumberFormat="1" applyAlignment="1">
      <alignment vertical="center"/>
    </xf>
    <xf numFmtId="0" fontId="0" fillId="5" borderId="0" xfId="0" applyFill="1"/>
    <xf numFmtId="9" fontId="0" fillId="5" borderId="0" xfId="0" applyNumberFormat="1" applyFill="1"/>
    <xf numFmtId="0" fontId="1" fillId="2" borderId="0" xfId="2" applyAlignment="1">
      <alignment horizontal="center"/>
    </xf>
    <xf numFmtId="0" fontId="0" fillId="0" borderId="0" xfId="0" applyAlignment="1">
      <alignment horizontal="center"/>
    </xf>
    <xf numFmtId="0" fontId="0" fillId="4" borderId="0" xfId="2" applyFont="1" applyFill="1" applyAlignment="1">
      <alignment horizontal="center"/>
    </xf>
    <xf numFmtId="0" fontId="0" fillId="4" borderId="0" xfId="0" applyFill="1" applyAlignment="1">
      <alignment horizontal="center"/>
    </xf>
    <xf numFmtId="0" fontId="0" fillId="2" borderId="0" xfId="2" applyFont="1" applyAlignment="1">
      <alignment horizontal="center"/>
    </xf>
    <xf numFmtId="0" fontId="2" fillId="0" borderId="0" xfId="0" applyFont="1" applyAlignment="1">
      <alignment horizontal="center"/>
    </xf>
  </cellXfs>
  <cellStyles count="3">
    <cellStyle name="40% - Accent1" xfId="2" builtinId="31"/>
    <cellStyle name="Normal" xfId="0" builtinId="0"/>
    <cellStyle name="Per cent" xfId="1" builtinId="5"/>
  </cellStyles>
  <dxfs count="27">
    <dxf>
      <numFmt numFmtId="20" formatCode="dd\-mmm\-yy"/>
    </dxf>
    <dxf>
      <numFmt numFmtId="20" formatCode="dd\-mmm\-yy"/>
    </dxf>
    <dxf>
      <font>
        <b/>
        <i val="0"/>
        <strike val="0"/>
        <condense val="0"/>
        <extend val="0"/>
        <outline val="0"/>
        <shadow val="0"/>
        <u val="none"/>
        <vertAlign val="baseline"/>
        <sz val="12"/>
        <color theme="1"/>
        <name val="Calibri"/>
        <family val="2"/>
        <scheme val="minor"/>
      </font>
    </dxf>
    <dxf>
      <font>
        <b/>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ill>
        <patternFill patternType="lightGrid">
          <bgColor theme="0" tint="-0.34998626667073579"/>
        </patternFill>
      </fill>
      <border>
        <top style="thin">
          <color theme="0"/>
        </top>
        <bottom style="thin">
          <color theme="0"/>
        </bottom>
      </border>
    </dxf>
    <dxf>
      <fill>
        <patternFill>
          <bgColor rgb="FFFFC000"/>
        </patternFill>
      </fill>
      <border>
        <top style="thin">
          <color theme="0"/>
        </top>
        <bottom style="thin">
          <color theme="0"/>
        </bottom>
      </border>
    </dxf>
    <dxf>
      <fill>
        <patternFill>
          <bgColor theme="5"/>
        </patternFill>
      </fill>
      <border>
        <top style="thin">
          <color theme="0"/>
        </top>
        <bottom style="thin">
          <color theme="0"/>
        </bottom>
      </border>
    </dxf>
    <dxf>
      <fill>
        <patternFill>
          <bgColor theme="6"/>
        </patternFill>
      </fill>
      <border>
        <top style="thin">
          <color theme="0"/>
        </top>
        <bottom style="thin">
          <color theme="0"/>
        </bottom>
        <vertical/>
        <horizontal/>
      </border>
    </dxf>
    <dxf>
      <fill>
        <patternFill patternType="lightUp">
          <fgColor auto="1"/>
          <bgColor theme="0" tint="-0.14996795556505021"/>
        </patternFill>
      </fill>
    </dxf>
    <dxf>
      <fill>
        <patternFill>
          <bgColor theme="4" tint="0.79998168889431442"/>
        </patternFill>
      </fill>
    </dxf>
    <dxf>
      <fill>
        <patternFill>
          <bgColor theme="4" tint="0.79998168889431442"/>
        </patternFill>
      </fill>
      <border>
        <left style="thin">
          <color theme="0"/>
        </left>
        <right style="thin">
          <color theme="0"/>
        </right>
        <vertical/>
        <horizontal/>
      </border>
    </dxf>
  </dxfs>
  <tableStyles count="0" defaultTableStyle="TableStyleMedium2" defaultPivotStyle="PivotStyleLight16"/>
  <colors>
    <mruColors>
      <color rgb="FFAEFE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C31-0746-9A6E-61B09F9FDCB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C31-0746-9A6E-61B09F9FDCB7}"/>
              </c:ext>
            </c:extLst>
          </c:dPt>
          <c:cat>
            <c:strRef>
              <c:f>(Working!$A$8,Working!$A$9)</c:f>
              <c:strCache>
                <c:ptCount val="2"/>
                <c:pt idx="0">
                  <c:v>Days Completed: </c:v>
                </c:pt>
                <c:pt idx="1">
                  <c:v>Days Remaining:</c:v>
                </c:pt>
              </c:strCache>
            </c:strRef>
          </c:cat>
          <c:val>
            <c:numRef>
              <c:f>(Working!$C$8,Working!$C$9)</c:f>
              <c:numCache>
                <c:formatCode>0%</c:formatCode>
                <c:ptCount val="2"/>
                <c:pt idx="0">
                  <c:v>0.6333333333333333</c:v>
                </c:pt>
                <c:pt idx="1">
                  <c:v>0.36666666666666664</c:v>
                </c:pt>
              </c:numCache>
            </c:numRef>
          </c:val>
          <c:extLst>
            <c:ext xmlns:c16="http://schemas.microsoft.com/office/drawing/2014/chart" uri="{C3380CC4-5D6E-409C-BE32-E72D297353CC}">
              <c16:uniqueId val="{00000004-BC31-0746-9A6E-61B09F9FDCB7}"/>
            </c:ext>
          </c:extLst>
        </c:ser>
        <c:dLbls>
          <c:showLegendKey val="0"/>
          <c:showVal val="0"/>
          <c:showCatName val="0"/>
          <c:showSerName val="0"/>
          <c:showPercent val="0"/>
          <c:showBubbleSize val="0"/>
          <c:showLeaderLines val="1"/>
        </c:dLbls>
        <c:firstSliceAng val="0"/>
        <c:holeSize val="48"/>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[ScrumTeamManagement.xlsx]Working!Task Progress Pivot</c:name>
    <c:fmtId val="2"/>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GB">
                <a:solidFill>
                  <a:schemeClr val="bg1"/>
                </a:solidFill>
              </a:rPr>
              <a:t>OVERALL</a:t>
            </a:r>
            <a:r>
              <a:rPr lang="en-GB" baseline="0">
                <a:solidFill>
                  <a:schemeClr val="bg1"/>
                </a:solidFill>
              </a:rPr>
              <a:t> TASK PROGRESS</a:t>
            </a:r>
          </a:p>
        </c:rich>
      </c:tx>
      <c:layout>
        <c:manualLayout>
          <c:xMode val="edge"/>
          <c:yMode val="edge"/>
          <c:x val="5.7453703703703701E-2"/>
          <c:y val="6.956521739130434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7008547008547008E-2"/>
          <c:y val="0.34104087410422013"/>
          <c:w val="0.90598290598290598"/>
          <c:h val="0.64210519331151017"/>
        </c:manualLayout>
      </c:layout>
      <c:barChart>
        <c:barDir val="bar"/>
        <c:grouping val="percentStacked"/>
        <c:varyColors val="0"/>
        <c:ser>
          <c:idx val="0"/>
          <c:order val="0"/>
          <c:tx>
            <c:strRef>
              <c:f>Working!$B$21:$B$22</c:f>
              <c:strCache>
                <c:ptCount val="1"/>
                <c:pt idx="0">
                  <c:v>Completed</c:v>
                </c:pt>
              </c:strCache>
            </c:strRef>
          </c:tx>
          <c:spPr>
            <a:solidFill>
              <a:schemeClr val="accent1"/>
            </a:solidFill>
            <a:ln>
              <a:no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Working!$A$23</c:f>
              <c:strCache>
                <c:ptCount val="1"/>
                <c:pt idx="0">
                  <c:v>Total</c:v>
                </c:pt>
              </c:strCache>
            </c:strRef>
          </c:cat>
          <c:val>
            <c:numRef>
              <c:f>Working!$B$23</c:f>
              <c:numCache>
                <c:formatCode>General</c:formatCode>
                <c:ptCount val="1"/>
                <c:pt idx="0">
                  <c:v>104</c:v>
                </c:pt>
              </c:numCache>
            </c:numRef>
          </c:val>
          <c:extLst>
            <c:ext xmlns:c16="http://schemas.microsoft.com/office/drawing/2014/chart" uri="{C3380CC4-5D6E-409C-BE32-E72D297353CC}">
              <c16:uniqueId val="{00000000-C0D0-5D41-A61A-D2B1271BBAF0}"/>
            </c:ext>
          </c:extLst>
        </c:ser>
        <c:ser>
          <c:idx val="1"/>
          <c:order val="1"/>
          <c:tx>
            <c:strRef>
              <c:f>Working!$C$21:$C$22</c:f>
              <c:strCache>
                <c:ptCount val="1"/>
                <c:pt idx="0">
                  <c:v>In Progress</c:v>
                </c:pt>
              </c:strCache>
            </c:strRef>
          </c:tx>
          <c:spPr>
            <a:solidFill>
              <a:schemeClr val="accent2"/>
            </a:solidFill>
            <a:ln>
              <a:no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Working!$A$23</c:f>
              <c:strCache>
                <c:ptCount val="1"/>
                <c:pt idx="0">
                  <c:v>Total</c:v>
                </c:pt>
              </c:strCache>
            </c:strRef>
          </c:cat>
          <c:val>
            <c:numRef>
              <c:f>Working!$C$23</c:f>
              <c:numCache>
                <c:formatCode>General</c:formatCode>
                <c:ptCount val="1"/>
                <c:pt idx="0">
                  <c:v>8</c:v>
                </c:pt>
              </c:numCache>
            </c:numRef>
          </c:val>
          <c:extLst>
            <c:ext xmlns:c16="http://schemas.microsoft.com/office/drawing/2014/chart" uri="{C3380CC4-5D6E-409C-BE32-E72D297353CC}">
              <c16:uniqueId val="{00000009-C0D0-5D41-A61A-D2B1271BBAF0}"/>
            </c:ext>
          </c:extLst>
        </c:ser>
        <c:ser>
          <c:idx val="2"/>
          <c:order val="2"/>
          <c:tx>
            <c:strRef>
              <c:f>Working!$D$21:$D$22</c:f>
              <c:strCache>
                <c:ptCount val="1"/>
                <c:pt idx="0">
                  <c:v>Not Started</c:v>
                </c:pt>
              </c:strCache>
            </c:strRef>
          </c:tx>
          <c:spPr>
            <a:solidFill>
              <a:schemeClr val="accent3"/>
            </a:solidFill>
            <a:ln>
              <a:no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Working!$A$23</c:f>
              <c:strCache>
                <c:ptCount val="1"/>
                <c:pt idx="0">
                  <c:v>Total</c:v>
                </c:pt>
              </c:strCache>
            </c:strRef>
          </c:cat>
          <c:val>
            <c:numRef>
              <c:f>Working!$D$23</c:f>
              <c:numCache>
                <c:formatCode>General</c:formatCode>
                <c:ptCount val="1"/>
                <c:pt idx="0">
                  <c:v>44</c:v>
                </c:pt>
              </c:numCache>
            </c:numRef>
          </c:val>
          <c:extLst>
            <c:ext xmlns:c16="http://schemas.microsoft.com/office/drawing/2014/chart" uri="{C3380CC4-5D6E-409C-BE32-E72D297353CC}">
              <c16:uniqueId val="{0000000A-C0D0-5D41-A61A-D2B1271BBAF0}"/>
            </c:ext>
          </c:extLst>
        </c:ser>
        <c:dLbls>
          <c:dLblPos val="ctr"/>
          <c:showLegendKey val="0"/>
          <c:showVal val="1"/>
          <c:showCatName val="0"/>
          <c:showSerName val="0"/>
          <c:showPercent val="0"/>
          <c:showBubbleSize val="0"/>
        </c:dLbls>
        <c:gapWidth val="60"/>
        <c:overlap val="100"/>
        <c:axId val="1913184880"/>
        <c:axId val="1834324464"/>
      </c:barChart>
      <c:catAx>
        <c:axId val="1913184880"/>
        <c:scaling>
          <c:orientation val="minMax"/>
        </c:scaling>
        <c:delete val="1"/>
        <c:axPos val="l"/>
        <c:numFmt formatCode="General" sourceLinked="1"/>
        <c:majorTickMark val="none"/>
        <c:minorTickMark val="none"/>
        <c:tickLblPos val="nextTo"/>
        <c:crossAx val="1834324464"/>
        <c:crosses val="autoZero"/>
        <c:auto val="1"/>
        <c:lblAlgn val="ctr"/>
        <c:lblOffset val="100"/>
        <c:noMultiLvlLbl val="0"/>
      </c:catAx>
      <c:valAx>
        <c:axId val="1834324464"/>
        <c:scaling>
          <c:orientation val="minMax"/>
        </c:scaling>
        <c:delete val="1"/>
        <c:axPos val="b"/>
        <c:numFmt formatCode="0%" sourceLinked="1"/>
        <c:majorTickMark val="none"/>
        <c:minorTickMark val="none"/>
        <c:tickLblPos val="nextTo"/>
        <c:crossAx val="191318488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[ScrumTeamManagement.xlsx]Working!Sprint Summary Pivot</c:name>
    <c:fmtId val="6"/>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GB">
                <a:solidFill>
                  <a:schemeClr val="bg1"/>
                </a:solidFill>
              </a:rPr>
              <a:t>TEAM</a:t>
            </a:r>
            <a:r>
              <a:rPr lang="en-GB" baseline="0">
                <a:solidFill>
                  <a:schemeClr val="bg1"/>
                </a:solidFill>
              </a:rPr>
              <a:t> PERFORMANCE</a:t>
            </a:r>
            <a:endParaRPr lang="en-GB">
              <a:solidFill>
                <a:schemeClr val="bg1"/>
              </a:solidFill>
            </a:endParaRPr>
          </a:p>
        </c:rich>
      </c:tx>
      <c:layout>
        <c:manualLayout>
          <c:xMode val="edge"/>
          <c:yMode val="edge"/>
          <c:x val="1.2513779527559046E-2"/>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Working!$B$33</c:f>
              <c:strCache>
                <c:ptCount val="1"/>
                <c:pt idx="0">
                  <c:v>_Accepted Story Point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Working!$A$34:$A$44</c:f>
              <c:strCache>
                <c:ptCount val="10"/>
                <c:pt idx="0">
                  <c:v>S01</c:v>
                </c:pt>
                <c:pt idx="1">
                  <c:v>S02</c:v>
                </c:pt>
                <c:pt idx="2">
                  <c:v>S03</c:v>
                </c:pt>
                <c:pt idx="3">
                  <c:v>S04</c:v>
                </c:pt>
                <c:pt idx="4">
                  <c:v>S05</c:v>
                </c:pt>
                <c:pt idx="5">
                  <c:v>S06</c:v>
                </c:pt>
                <c:pt idx="6">
                  <c:v>S07</c:v>
                </c:pt>
                <c:pt idx="7">
                  <c:v>S08</c:v>
                </c:pt>
                <c:pt idx="8">
                  <c:v>S09</c:v>
                </c:pt>
                <c:pt idx="9">
                  <c:v>S10</c:v>
                </c:pt>
              </c:strCache>
            </c:strRef>
          </c:cat>
          <c:val>
            <c:numRef>
              <c:f>Working!$B$34:$B$44</c:f>
              <c:numCache>
                <c:formatCode>General</c:formatCode>
                <c:ptCount val="10"/>
                <c:pt idx="0">
                  <c:v>158</c:v>
                </c:pt>
                <c:pt idx="1">
                  <c:v>160</c:v>
                </c:pt>
                <c:pt idx="2">
                  <c:v>183</c:v>
                </c:pt>
                <c:pt idx="3">
                  <c:v>172</c:v>
                </c:pt>
                <c:pt idx="4">
                  <c:v>150</c:v>
                </c:pt>
                <c:pt idx="5">
                  <c:v>150</c:v>
                </c:pt>
                <c:pt idx="6">
                  <c:v>151</c:v>
                </c:pt>
                <c:pt idx="7">
                  <c:v>130</c:v>
                </c:pt>
              </c:numCache>
            </c:numRef>
          </c:val>
          <c:smooth val="0"/>
          <c:extLst>
            <c:ext xmlns:c16="http://schemas.microsoft.com/office/drawing/2014/chart" uri="{C3380CC4-5D6E-409C-BE32-E72D297353CC}">
              <c16:uniqueId val="{00000000-62BE-B142-BC53-4897D093DB74}"/>
            </c:ext>
          </c:extLst>
        </c:ser>
        <c:ser>
          <c:idx val="1"/>
          <c:order val="1"/>
          <c:tx>
            <c:strRef>
              <c:f>Working!$C$33</c:f>
              <c:strCache>
                <c:ptCount val="1"/>
                <c:pt idx="0">
                  <c:v>_Planned Story Point</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Working!$A$34:$A$44</c:f>
              <c:strCache>
                <c:ptCount val="10"/>
                <c:pt idx="0">
                  <c:v>S01</c:v>
                </c:pt>
                <c:pt idx="1">
                  <c:v>S02</c:v>
                </c:pt>
                <c:pt idx="2">
                  <c:v>S03</c:v>
                </c:pt>
                <c:pt idx="3">
                  <c:v>S04</c:v>
                </c:pt>
                <c:pt idx="4">
                  <c:v>S05</c:v>
                </c:pt>
                <c:pt idx="5">
                  <c:v>S06</c:v>
                </c:pt>
                <c:pt idx="6">
                  <c:v>S07</c:v>
                </c:pt>
                <c:pt idx="7">
                  <c:v>S08</c:v>
                </c:pt>
                <c:pt idx="8">
                  <c:v>S09</c:v>
                </c:pt>
                <c:pt idx="9">
                  <c:v>S10</c:v>
                </c:pt>
              </c:strCache>
            </c:strRef>
          </c:cat>
          <c:val>
            <c:numRef>
              <c:f>Working!$C$34:$C$44</c:f>
              <c:numCache>
                <c:formatCode>General</c:formatCode>
                <c:ptCount val="10"/>
                <c:pt idx="0">
                  <c:v>174.60000000000002</c:v>
                </c:pt>
                <c:pt idx="1">
                  <c:v>174.60000000000002</c:v>
                </c:pt>
                <c:pt idx="2">
                  <c:v>183.60000000000002</c:v>
                </c:pt>
                <c:pt idx="3">
                  <c:v>182.70000000000002</c:v>
                </c:pt>
                <c:pt idx="4">
                  <c:v>163.80000000000001</c:v>
                </c:pt>
                <c:pt idx="5">
                  <c:v>157.50000000000003</c:v>
                </c:pt>
                <c:pt idx="6">
                  <c:v>157.50000000000003</c:v>
                </c:pt>
                <c:pt idx="7">
                  <c:v>150.30000000000001</c:v>
                </c:pt>
              </c:numCache>
            </c:numRef>
          </c:val>
          <c:smooth val="0"/>
          <c:extLst>
            <c:ext xmlns:c16="http://schemas.microsoft.com/office/drawing/2014/chart" uri="{C3380CC4-5D6E-409C-BE32-E72D297353CC}">
              <c16:uniqueId val="{00000001-62BE-B142-BC53-4897D093DB74}"/>
            </c:ext>
          </c:extLst>
        </c:ser>
        <c:ser>
          <c:idx val="2"/>
          <c:order val="2"/>
          <c:tx>
            <c:strRef>
              <c:f>Working!$D$33</c:f>
              <c:strCache>
                <c:ptCount val="1"/>
                <c:pt idx="0">
                  <c:v>_Completed Story Point</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Working!$A$34:$A$44</c:f>
              <c:strCache>
                <c:ptCount val="10"/>
                <c:pt idx="0">
                  <c:v>S01</c:v>
                </c:pt>
                <c:pt idx="1">
                  <c:v>S02</c:v>
                </c:pt>
                <c:pt idx="2">
                  <c:v>S03</c:v>
                </c:pt>
                <c:pt idx="3">
                  <c:v>S04</c:v>
                </c:pt>
                <c:pt idx="4">
                  <c:v>S05</c:v>
                </c:pt>
                <c:pt idx="5">
                  <c:v>S06</c:v>
                </c:pt>
                <c:pt idx="6">
                  <c:v>S07</c:v>
                </c:pt>
                <c:pt idx="7">
                  <c:v>S08</c:v>
                </c:pt>
                <c:pt idx="8">
                  <c:v>S09</c:v>
                </c:pt>
                <c:pt idx="9">
                  <c:v>S10</c:v>
                </c:pt>
              </c:strCache>
            </c:strRef>
          </c:cat>
          <c:val>
            <c:numRef>
              <c:f>Working!$D$34:$D$44</c:f>
              <c:numCache>
                <c:formatCode>General</c:formatCode>
                <c:ptCount val="10"/>
                <c:pt idx="0">
                  <c:v>165</c:v>
                </c:pt>
                <c:pt idx="1">
                  <c:v>174</c:v>
                </c:pt>
                <c:pt idx="2">
                  <c:v>183</c:v>
                </c:pt>
                <c:pt idx="3">
                  <c:v>182</c:v>
                </c:pt>
                <c:pt idx="4">
                  <c:v>163</c:v>
                </c:pt>
                <c:pt idx="5">
                  <c:v>157</c:v>
                </c:pt>
                <c:pt idx="6">
                  <c:v>157</c:v>
                </c:pt>
                <c:pt idx="7">
                  <c:v>140</c:v>
                </c:pt>
              </c:numCache>
            </c:numRef>
          </c:val>
          <c:smooth val="0"/>
          <c:extLst>
            <c:ext xmlns:c16="http://schemas.microsoft.com/office/drawing/2014/chart" uri="{C3380CC4-5D6E-409C-BE32-E72D297353CC}">
              <c16:uniqueId val="{00000002-62BE-B142-BC53-4897D093DB74}"/>
            </c:ext>
          </c:extLst>
        </c:ser>
        <c:dLbls>
          <c:showLegendKey val="0"/>
          <c:showVal val="0"/>
          <c:showCatName val="0"/>
          <c:showSerName val="0"/>
          <c:showPercent val="0"/>
          <c:showBubbleSize val="0"/>
        </c:dLbls>
        <c:marker val="1"/>
        <c:smooth val="0"/>
        <c:axId val="1163642511"/>
        <c:axId val="975463423"/>
      </c:lineChart>
      <c:catAx>
        <c:axId val="1163642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5463423"/>
        <c:crosses val="autoZero"/>
        <c:auto val="1"/>
        <c:lblAlgn val="ctr"/>
        <c:lblOffset val="100"/>
        <c:noMultiLvlLbl val="0"/>
      </c:catAx>
      <c:valAx>
        <c:axId val="9754634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364251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15" fmlaLink="Working!$B$10" horiz="1" max="31" page="7" val="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647698</xdr:colOff>
      <xdr:row>0</xdr:row>
      <xdr:rowOff>50800</xdr:rowOff>
    </xdr:from>
    <xdr:to>
      <xdr:col>11</xdr:col>
      <xdr:colOff>520697</xdr:colOff>
      <xdr:row>6</xdr:row>
      <xdr:rowOff>139700</xdr:rowOff>
    </xdr:to>
    <xdr:grpSp>
      <xdr:nvGrpSpPr>
        <xdr:cNvPr id="12" name="Group 11">
          <a:extLst>
            <a:ext uri="{FF2B5EF4-FFF2-40B4-BE49-F238E27FC236}">
              <a16:creationId xmlns:a16="http://schemas.microsoft.com/office/drawing/2014/main" id="{00000000-0008-0000-0000-00000C000000}"/>
            </a:ext>
          </a:extLst>
        </xdr:cNvPr>
        <xdr:cNvGrpSpPr/>
      </xdr:nvGrpSpPr>
      <xdr:grpSpPr>
        <a:xfrm>
          <a:off x="11061698" y="50800"/>
          <a:ext cx="1538110" cy="1655233"/>
          <a:chOff x="10858500" y="25400"/>
          <a:chExt cx="1524000" cy="1676400"/>
        </a:xfrm>
      </xdr:grpSpPr>
      <xdr:graphicFrame macro="">
        <xdr:nvGraphicFramePr>
          <xdr:cNvPr id="6" name="Chart 5">
            <a:extLst>
              <a:ext uri="{FF2B5EF4-FFF2-40B4-BE49-F238E27FC236}">
                <a16:creationId xmlns:a16="http://schemas.microsoft.com/office/drawing/2014/main" id="{00000000-0008-0000-0000-000006000000}"/>
              </a:ext>
            </a:extLst>
          </xdr:cNvPr>
          <xdr:cNvGraphicFramePr/>
        </xdr:nvGraphicFramePr>
        <xdr:xfrm>
          <a:off x="10858500" y="25400"/>
          <a:ext cx="1524000" cy="1676400"/>
        </xdr:xfrm>
        <a:graphic>
          <a:graphicData uri="http://schemas.openxmlformats.org/drawingml/2006/chart">
            <c:chart xmlns:c="http://schemas.openxmlformats.org/drawingml/2006/chart" xmlns:r="http://schemas.openxmlformats.org/officeDocument/2006/relationships" r:id="rId1"/>
          </a:graphicData>
        </a:graphic>
      </xdr:graphicFrame>
      <xdr:sp macro="" textlink="$C$7">
        <xdr:nvSpPr>
          <xdr:cNvPr id="7" name="TextBox 6">
            <a:extLst>
              <a:ext uri="{FF2B5EF4-FFF2-40B4-BE49-F238E27FC236}">
                <a16:creationId xmlns:a16="http://schemas.microsoft.com/office/drawing/2014/main" id="{00000000-0008-0000-0000-000007000000}"/>
              </a:ext>
            </a:extLst>
          </xdr:cNvPr>
          <xdr:cNvSpPr txBox="1"/>
        </xdr:nvSpPr>
        <xdr:spPr>
          <a:xfrm>
            <a:off x="11366500" y="973003"/>
            <a:ext cx="546100" cy="311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8E31A4F9-E1B3-0E41-A103-BE2FD4E1DAD2}" type="TxLink">
              <a:rPr lang="en-US" sz="1400" b="0" i="0" u="none" strike="noStrike">
                <a:solidFill>
                  <a:schemeClr val="bg1">
                    <a:lumMod val="50000"/>
                  </a:schemeClr>
                </a:solidFill>
                <a:latin typeface="Calibri"/>
                <a:cs typeface="Calibri"/>
              </a:rPr>
              <a:pPr/>
              <a:t> </a:t>
            </a:fld>
            <a:endParaRPr lang="en-GB" sz="1400">
              <a:solidFill>
                <a:schemeClr val="bg1">
                  <a:lumMod val="50000"/>
                </a:schemeClr>
              </a:solidFill>
            </a:endParaRPr>
          </a:p>
        </xdr:txBody>
      </xdr:sp>
    </xdr:grpSp>
    <xdr:clientData/>
  </xdr:twoCellAnchor>
  <mc:AlternateContent xmlns:mc="http://schemas.openxmlformats.org/markup-compatibility/2006">
    <mc:Choice xmlns:a14="http://schemas.microsoft.com/office/drawing/2010/main" Requires="a14">
      <xdr:twoCellAnchor editAs="oneCell">
        <xdr:from>
          <xdr:col>7</xdr:col>
          <xdr:colOff>76200</xdr:colOff>
          <xdr:row>0</xdr:row>
          <xdr:rowOff>342900</xdr:rowOff>
        </xdr:from>
        <xdr:to>
          <xdr:col>8</xdr:col>
          <xdr:colOff>673100</xdr:colOff>
          <xdr:row>0</xdr:row>
          <xdr:rowOff>546100</xdr:rowOff>
        </xdr:to>
        <xdr:sp macro="" textlink="">
          <xdr:nvSpPr>
            <xdr:cNvPr id="10241" name="Scroll Bar 1" hidden="1">
              <a:extLst>
                <a:ext uri="{63B3BB69-23CF-44E3-9099-C40C66FF867C}">
                  <a14:compatExt spid="_x0000_s10241"/>
                </a:ext>
                <a:ext uri="{FF2B5EF4-FFF2-40B4-BE49-F238E27FC236}">
                  <a16:creationId xmlns:a16="http://schemas.microsoft.com/office/drawing/2014/main" id="{00000000-0008-0000-0000-0000012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114300</xdr:colOff>
      <xdr:row>1</xdr:row>
      <xdr:rowOff>101600</xdr:rowOff>
    </xdr:from>
    <xdr:to>
      <xdr:col>3</xdr:col>
      <xdr:colOff>558800</xdr:colOff>
      <xdr:row>10</xdr:row>
      <xdr:rowOff>139700</xdr:rowOff>
    </xdr:to>
    <mc:AlternateContent xmlns:mc="http://schemas.openxmlformats.org/markup-compatibility/2006" xmlns:a14="http://schemas.microsoft.com/office/drawing/2010/main">
      <mc:Choice Requires="a14">
        <xdr:graphicFrame macro="">
          <xdr:nvGraphicFramePr>
            <xdr:cNvPr id="9" name="Story #">
              <a:extLst>
                <a:ext uri="{FF2B5EF4-FFF2-40B4-BE49-F238E27FC236}">
                  <a16:creationId xmlns:a16="http://schemas.microsoft.com/office/drawing/2014/main" id="{00000000-0008-0000-0000-000009000000}"/>
                </a:ext>
              </a:extLst>
            </xdr:cNvPr>
            <xdr:cNvGraphicFramePr/>
          </xdr:nvGraphicFramePr>
          <xdr:xfrm>
            <a:off x="0" y="0"/>
            <a:ext cx="0" cy="0"/>
          </xdr:xfrm>
          <a:graphic>
            <a:graphicData uri="http://schemas.microsoft.com/office/drawing/2010/slicer">
              <sle:slicer xmlns:sle="http://schemas.microsoft.com/office/drawing/2010/slicer" name="Story #"/>
            </a:graphicData>
          </a:graphic>
        </xdr:graphicFrame>
      </mc:Choice>
      <mc:Fallback xmlns="">
        <xdr:sp macro="" textlink="">
          <xdr:nvSpPr>
            <xdr:cNvPr id="0" name=""/>
            <xdr:cNvSpPr>
              <a:spLocks noTextEdit="1"/>
            </xdr:cNvSpPr>
          </xdr:nvSpPr>
          <xdr:spPr>
            <a:xfrm>
              <a:off x="114300" y="680156"/>
              <a:ext cx="5284611" cy="18161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622300</xdr:colOff>
      <xdr:row>1</xdr:row>
      <xdr:rowOff>88900</xdr:rowOff>
    </xdr:from>
    <xdr:to>
      <xdr:col>9</xdr:col>
      <xdr:colOff>333829</xdr:colOff>
      <xdr:row>9</xdr:row>
      <xdr:rowOff>12700</xdr:rowOff>
    </xdr:to>
    <mc:AlternateContent xmlns:mc="http://schemas.openxmlformats.org/markup-compatibility/2006" xmlns:a14="http://schemas.microsoft.com/office/drawing/2010/main">
      <mc:Choice Requires="a14">
        <xdr:graphicFrame macro="">
          <xdr:nvGraphicFramePr>
            <xdr:cNvPr id="10" name="Assignee">
              <a:extLst>
                <a:ext uri="{FF2B5EF4-FFF2-40B4-BE49-F238E27FC236}">
                  <a16:creationId xmlns:a16="http://schemas.microsoft.com/office/drawing/2014/main" id="{00000000-0008-0000-0000-00000A000000}"/>
                </a:ext>
              </a:extLst>
            </xdr:cNvPr>
            <xdr:cNvGraphicFramePr/>
          </xdr:nvGraphicFramePr>
          <xdr:xfrm>
            <a:off x="0" y="0"/>
            <a:ext cx="0" cy="0"/>
          </xdr:xfrm>
          <a:graphic>
            <a:graphicData uri="http://schemas.microsoft.com/office/drawing/2010/slicer">
              <sle:slicer xmlns:sle="http://schemas.microsoft.com/office/drawing/2010/slicer" name="Assignee"/>
            </a:graphicData>
          </a:graphic>
        </xdr:graphicFrame>
      </mc:Choice>
      <mc:Fallback xmlns="">
        <xdr:sp macro="" textlink="">
          <xdr:nvSpPr>
            <xdr:cNvPr id="0" name=""/>
            <xdr:cNvSpPr>
              <a:spLocks noTextEdit="1"/>
            </xdr:cNvSpPr>
          </xdr:nvSpPr>
          <xdr:spPr>
            <a:xfrm>
              <a:off x="5462411" y="667456"/>
              <a:ext cx="5285418" cy="150424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622297</xdr:colOff>
      <xdr:row>0</xdr:row>
      <xdr:rowOff>0</xdr:rowOff>
    </xdr:from>
    <xdr:to>
      <xdr:col>15</xdr:col>
      <xdr:colOff>749297</xdr:colOff>
      <xdr:row>6</xdr:row>
      <xdr:rowOff>152400</xdr:rowOff>
    </xdr:to>
    <xdr:graphicFrame macro="">
      <xdr:nvGraphicFramePr>
        <xdr:cNvPr id="11" name="Progress">
          <a:extLst>
            <a:ext uri="{FF2B5EF4-FFF2-40B4-BE49-F238E27FC236}">
              <a16:creationId xmlns:a16="http://schemas.microsoft.com/office/drawing/2014/main" id="{00000000-0008-0000-00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72569</xdr:colOff>
      <xdr:row>0</xdr:row>
      <xdr:rowOff>0</xdr:rowOff>
    </xdr:from>
    <xdr:to>
      <xdr:col>21</xdr:col>
      <xdr:colOff>471712</xdr:colOff>
      <xdr:row>11</xdr:row>
      <xdr:rowOff>166914</xdr:rowOff>
    </xdr:to>
    <xdr:graphicFrame macro="">
      <xdr:nvGraphicFramePr>
        <xdr:cNvPr id="13" name="Team Performance Chart">
          <a:extLst>
            <a:ext uri="{FF2B5EF4-FFF2-40B4-BE49-F238E27FC236}">
              <a16:creationId xmlns:a16="http://schemas.microsoft.com/office/drawing/2014/main" id="{00000000-0008-0000-00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soi Claire" refreshedDate="44855.450037499999" createdVersion="8" refreshedVersion="8" minRefreshableVersion="3" recordCount="10" xr:uid="{8855A2BB-117E-864B-8ED2-77917E9DAB48}">
  <cacheSource type="worksheet">
    <worksheetSource name="SprintSummaryTable"/>
  </cacheSource>
  <cacheFields count="10">
    <cacheField name="Sprint Number" numFmtId="0">
      <sharedItems count="19">
        <s v="S01"/>
        <s v="S02"/>
        <s v="S03"/>
        <s v="S04"/>
        <s v="S05"/>
        <s v="S06"/>
        <s v="S07"/>
        <s v="S08"/>
        <s v="S09"/>
        <s v="S10"/>
        <s v="S2" u="1"/>
        <s v="S4" u="1"/>
        <s v="S6" u="1"/>
        <s v="S8" u="1"/>
        <s v="S1" u="1"/>
        <s v="S3" u="1"/>
        <s v="S5" u="1"/>
        <s v="S7" u="1"/>
        <s v="S9" u="1"/>
      </sharedItems>
    </cacheField>
    <cacheField name="Sprint Start Date" numFmtId="15">
      <sharedItems containsSemiMixedTypes="0" containsNonDate="0" containsDate="1" containsString="0" minDate="2019-03-01T00:00:00" maxDate="2019-12-02T00:00:00"/>
    </cacheField>
    <cacheField name="Sprint End Date" numFmtId="15">
      <sharedItems containsSemiMixedTypes="0" containsNonDate="0" containsDate="1" containsString="0" minDate="2019-03-31T00:00:00" maxDate="2020-01-01T00:00:00"/>
    </cacheField>
    <cacheField name="# of days in Sprint" numFmtId="0">
      <sharedItems containsSemiMixedTypes="0" containsString="0" containsNumber="1" containsInteger="1" minValue="19" maxValue="22" count="4">
        <n v="21"/>
        <n v="19"/>
        <n v="22"/>
        <n v="20"/>
      </sharedItems>
    </cacheField>
    <cacheField name="# of Planned Story" numFmtId="0">
      <sharedItems containsString="0" containsBlank="1" containsNumber="1" containsInteger="1" minValue="26" maxValue="30" count="5">
        <n v="30"/>
        <n v="28"/>
        <n v="27"/>
        <n v="26"/>
        <m/>
      </sharedItems>
    </cacheField>
    <cacheField name="Planned Story Point" numFmtId="0">
      <sharedItems containsString="0" containsBlank="1" containsNumber="1" minValue="150.30000000000001" maxValue="183.60000000000002" count="7">
        <n v="174.60000000000002"/>
        <n v="183.60000000000002"/>
        <n v="182.70000000000002"/>
        <n v="163.80000000000001"/>
        <n v="157.50000000000003"/>
        <n v="150.30000000000001"/>
        <m/>
      </sharedItems>
    </cacheField>
    <cacheField name="# of Completed Story" numFmtId="0">
      <sharedItems containsString="0" containsBlank="1" containsNumber="1" containsInteger="1" minValue="24" maxValue="28" count="4">
        <n v="28"/>
        <n v="27"/>
        <n v="24"/>
        <m/>
      </sharedItems>
    </cacheField>
    <cacheField name="Completed Story Point" numFmtId="0">
      <sharedItems containsString="0" containsBlank="1" containsNumber="1" containsInteger="1" minValue="140" maxValue="183" count="8">
        <n v="165"/>
        <n v="174"/>
        <n v="183"/>
        <n v="182"/>
        <n v="163"/>
        <n v="157"/>
        <n v="140"/>
        <m/>
      </sharedItems>
    </cacheField>
    <cacheField name="# of Accepted Story" numFmtId="0">
      <sharedItems containsString="0" containsBlank="1" containsNumber="1" containsInteger="1" minValue="22" maxValue="28"/>
    </cacheField>
    <cacheField name="Accepted Story Point" numFmtId="0">
      <sharedItems containsString="0" containsBlank="1" containsNumber="1" containsInteger="1" minValue="130" maxValue="183" count="8">
        <n v="158"/>
        <n v="160"/>
        <n v="183"/>
        <n v="172"/>
        <n v="150"/>
        <n v="151"/>
        <n v="130"/>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soi Claire" refreshedDate="44855.450037731483" createdVersion="8" refreshedVersion="8" minRefreshableVersion="3" recordCount="156" xr:uid="{187497BD-F78D-4D46-8E68-3DE369A1FC53}">
  <cacheSource type="worksheet">
    <worksheetSource name="TaskListTable"/>
  </cacheSource>
  <cacheFields count="8">
    <cacheField name="Story #" numFmtId="0">
      <sharedItems count="22">
        <s v="SP2-00001"/>
        <s v="SP2-00002"/>
        <s v="SP2-00003"/>
        <s v="SP2-00004"/>
        <s v="SP2-00005"/>
        <s v="SP2-00006"/>
        <s v="SP2-00007"/>
        <s v="SP2-00008"/>
        <s v="SP2-00009"/>
        <s v="SP2-00010"/>
        <s v="SP2-00011"/>
        <s v="SP2-00012"/>
        <s v="SP2-00013"/>
        <s v="SP2-00014"/>
        <s v="SP2-00015"/>
        <s v="SP2-00016"/>
        <s v="SP2-00017"/>
        <s v="SP2-00018"/>
        <s v="SP2-00019"/>
        <s v="SP2-00020"/>
        <s v="SP2-00021"/>
        <s v="SP2-00022"/>
      </sharedItems>
    </cacheField>
    <cacheField name="Story descriptio " numFmtId="0">
      <sharedItems/>
    </cacheField>
    <cacheField name="Task Name" numFmtId="0">
      <sharedItems count="17">
        <s v="Release preparation"/>
        <s v="Release deployment"/>
        <s v="Code Quality Check (Frontend)"/>
        <s v="Incident Investigation"/>
        <s v="Technical discussion (Backend)"/>
        <s v="Test case creation"/>
        <s v="Frontend dev"/>
        <s v="Peer code review (Frontend)"/>
        <s v="SIT"/>
        <s v="Demo"/>
        <s v="WA dev"/>
        <s v="Technical discussion (Frontend)"/>
        <s v="Backend dev"/>
        <s v="Peer code review (backend)"/>
        <s v="Code Quality Check (backend)"/>
        <s v="Unit Test"/>
        <s v="CMS dev"/>
      </sharedItems>
    </cacheField>
    <cacheField name="Assignee" numFmtId="0">
      <sharedItems count="10">
        <s v="Backend Developer 1"/>
        <s v="Backend Developer 2"/>
        <s v="Frontend Developer 1"/>
        <s v="Frontend Developer 2"/>
        <s v="Backend Developer 3"/>
        <s v="Backend Developer 4"/>
        <s v="Backend Developer 5"/>
        <s v="Frontend Developer 3"/>
        <s v="Frontend Developer 5"/>
        <s v="Frontend Developer 4"/>
      </sharedItems>
    </cacheField>
    <cacheField name="Duration (Hr)" numFmtId="0">
      <sharedItems containsSemiMixedTypes="0" containsString="0" containsNumber="1" containsInteger="1" minValue="1" maxValue="30" count="14">
        <n v="5"/>
        <n v="4"/>
        <n v="6"/>
        <n v="2"/>
        <n v="8"/>
        <n v="3"/>
        <n v="24"/>
        <n v="18"/>
        <n v="30"/>
        <n v="1"/>
        <n v="7"/>
        <n v="9"/>
        <n v="22"/>
        <n v="12"/>
      </sharedItems>
    </cacheField>
    <cacheField name="Start Date" numFmtId="14">
      <sharedItems containsSemiMixedTypes="0" containsNonDate="0" containsDate="1" containsString="0" minDate="2019-10-01T00:00:00" maxDate="2019-11-01T00:00:00" count="23">
        <d v="2019-10-02T00:00:00"/>
        <d v="2019-10-01T00:00:00"/>
        <d v="2019-10-03T00:00:00"/>
        <d v="2019-10-04T00:00:00"/>
        <d v="2019-10-08T00:00:00"/>
        <d v="2019-10-07T00:00:00"/>
        <d v="2019-10-09T00:00:00"/>
        <d v="2019-10-10T00:00:00"/>
        <d v="2019-10-15T00:00:00"/>
        <d v="2019-10-16T00:00:00"/>
        <d v="2019-10-21T00:00:00"/>
        <d v="2019-10-22T00:00:00"/>
        <d v="2019-10-11T00:00:00"/>
        <d v="2019-10-14T00:00:00"/>
        <d v="2019-10-23T00:00:00"/>
        <d v="2019-10-25T00:00:00"/>
        <d v="2019-10-28T00:00:00"/>
        <d v="2019-10-18T00:00:00"/>
        <d v="2019-10-17T00:00:00"/>
        <d v="2019-10-24T00:00:00"/>
        <d v="2019-10-30T00:00:00"/>
        <d v="2019-10-31T00:00:00"/>
        <d v="2019-10-29T00:00:00"/>
      </sharedItems>
    </cacheField>
    <cacheField name="End Date" numFmtId="14">
      <sharedItems containsSemiMixedTypes="0" containsNonDate="0" containsDate="1" containsString="0" minDate="2019-10-01T00:00:00" maxDate="2019-11-01T00:00:00" count="23">
        <d v="2019-10-02T00:00:00"/>
        <d v="2019-10-01T00:00:00"/>
        <d v="2019-10-03T00:00:00"/>
        <d v="2019-10-04T00:00:00"/>
        <d v="2019-10-07T00:00:00"/>
        <d v="2019-10-09T00:00:00"/>
        <d v="2019-10-08T00:00:00"/>
        <d v="2019-10-10T00:00:00"/>
        <d v="2019-10-15T00:00:00"/>
        <d v="2019-10-18T00:00:00"/>
        <d v="2019-10-21T00:00:00"/>
        <d v="2019-10-31T00:00:00"/>
        <d v="2019-10-11T00:00:00"/>
        <d v="2019-10-14T00:00:00"/>
        <d v="2019-10-22T00:00:00"/>
        <d v="2019-10-24T00:00:00"/>
        <d v="2019-10-25T00:00:00"/>
        <d v="2019-10-17T00:00:00"/>
        <d v="2019-10-23T00:00:00"/>
        <d v="2019-10-16T00:00:00"/>
        <d v="2019-10-30T00:00:00"/>
        <d v="2019-10-28T00:00:00"/>
        <d v="2019-10-29T00:00:00"/>
      </sharedItems>
    </cacheField>
    <cacheField name="Status" numFmtId="0">
      <sharedItems count="5">
        <s v="Completed"/>
        <s v="Not Started"/>
        <s v="In Progress"/>
        <s v="Closed" u="1"/>
        <s v="Open" u="1"/>
      </sharedItems>
    </cacheField>
  </cacheFields>
  <extLst>
    <ext xmlns:x14="http://schemas.microsoft.com/office/spreadsheetml/2009/9/main" uri="{725AE2AE-9491-48be-B2B4-4EB974FC3084}">
      <x14:pivotCacheDefinition pivotCacheId="21134869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x v="0"/>
    <d v="2019-03-01T00:00:00"/>
    <d v="2019-03-31T00:00:00"/>
    <x v="0"/>
    <x v="0"/>
    <x v="0"/>
    <x v="0"/>
    <x v="0"/>
    <n v="26"/>
    <x v="0"/>
  </r>
  <r>
    <x v="1"/>
    <d v="2019-04-01T00:00:00"/>
    <d v="2019-04-30T00:00:00"/>
    <x v="1"/>
    <x v="1"/>
    <x v="0"/>
    <x v="0"/>
    <x v="1"/>
    <n v="25"/>
    <x v="1"/>
  </r>
  <r>
    <x v="2"/>
    <d v="2019-05-01T00:00:00"/>
    <d v="2019-05-31T00:00:00"/>
    <x v="0"/>
    <x v="1"/>
    <x v="1"/>
    <x v="0"/>
    <x v="2"/>
    <n v="28"/>
    <x v="2"/>
  </r>
  <r>
    <x v="3"/>
    <d v="2019-06-01T00:00:00"/>
    <d v="2019-06-30T00:00:00"/>
    <x v="1"/>
    <x v="0"/>
    <x v="2"/>
    <x v="0"/>
    <x v="3"/>
    <n v="26"/>
    <x v="3"/>
  </r>
  <r>
    <x v="4"/>
    <d v="2019-07-01T00:00:00"/>
    <d v="2019-07-31T00:00:00"/>
    <x v="2"/>
    <x v="1"/>
    <x v="3"/>
    <x v="0"/>
    <x v="4"/>
    <n v="26"/>
    <x v="4"/>
  </r>
  <r>
    <x v="5"/>
    <d v="2019-08-01T00:00:00"/>
    <d v="2019-08-31T00:00:00"/>
    <x v="2"/>
    <x v="1"/>
    <x v="4"/>
    <x v="0"/>
    <x v="5"/>
    <n v="26"/>
    <x v="4"/>
  </r>
  <r>
    <x v="6"/>
    <d v="2019-09-01T00:00:00"/>
    <d v="2019-09-30T00:00:00"/>
    <x v="0"/>
    <x v="2"/>
    <x v="4"/>
    <x v="1"/>
    <x v="5"/>
    <n v="26"/>
    <x v="5"/>
  </r>
  <r>
    <x v="7"/>
    <d v="2019-10-01T00:00:00"/>
    <d v="2019-10-31T00:00:00"/>
    <x v="0"/>
    <x v="3"/>
    <x v="5"/>
    <x v="2"/>
    <x v="6"/>
    <n v="22"/>
    <x v="6"/>
  </r>
  <r>
    <x v="8"/>
    <d v="2019-11-01T00:00:00"/>
    <d v="2019-11-30T00:00:00"/>
    <x v="0"/>
    <x v="4"/>
    <x v="6"/>
    <x v="3"/>
    <x v="7"/>
    <m/>
    <x v="7"/>
  </r>
  <r>
    <x v="9"/>
    <d v="2019-12-01T00:00:00"/>
    <d v="2019-12-31T00:00:00"/>
    <x v="3"/>
    <x v="4"/>
    <x v="6"/>
    <x v="3"/>
    <x v="7"/>
    <m/>
    <x v="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
  <r>
    <x v="0"/>
    <s v="Story 1"/>
    <x v="0"/>
    <x v="0"/>
    <x v="0"/>
    <x v="0"/>
    <x v="0"/>
    <x v="0"/>
  </r>
  <r>
    <x v="0"/>
    <s v="Story 1"/>
    <x v="0"/>
    <x v="1"/>
    <x v="0"/>
    <x v="0"/>
    <x v="0"/>
    <x v="0"/>
  </r>
  <r>
    <x v="0"/>
    <s v="Story 1"/>
    <x v="0"/>
    <x v="2"/>
    <x v="0"/>
    <x v="1"/>
    <x v="1"/>
    <x v="0"/>
  </r>
  <r>
    <x v="0"/>
    <s v="Story 1"/>
    <x v="0"/>
    <x v="3"/>
    <x v="0"/>
    <x v="1"/>
    <x v="1"/>
    <x v="0"/>
  </r>
  <r>
    <x v="0"/>
    <s v="Story 1"/>
    <x v="1"/>
    <x v="4"/>
    <x v="1"/>
    <x v="0"/>
    <x v="0"/>
    <x v="0"/>
  </r>
  <r>
    <x v="1"/>
    <s v="Story 2"/>
    <x v="1"/>
    <x v="2"/>
    <x v="2"/>
    <x v="0"/>
    <x v="0"/>
    <x v="0"/>
  </r>
  <r>
    <x v="1"/>
    <s v="Story 2"/>
    <x v="1"/>
    <x v="0"/>
    <x v="3"/>
    <x v="2"/>
    <x v="2"/>
    <x v="0"/>
  </r>
  <r>
    <x v="1"/>
    <s v="Story 2"/>
    <x v="2"/>
    <x v="3"/>
    <x v="2"/>
    <x v="0"/>
    <x v="0"/>
    <x v="0"/>
  </r>
  <r>
    <x v="2"/>
    <s v="Story 3"/>
    <x v="3"/>
    <x v="2"/>
    <x v="4"/>
    <x v="2"/>
    <x v="3"/>
    <x v="0"/>
  </r>
  <r>
    <x v="2"/>
    <s v="Story 3"/>
    <x v="3"/>
    <x v="4"/>
    <x v="2"/>
    <x v="0"/>
    <x v="2"/>
    <x v="0"/>
  </r>
  <r>
    <x v="2"/>
    <s v="Story 3"/>
    <x v="3"/>
    <x v="3"/>
    <x v="4"/>
    <x v="2"/>
    <x v="3"/>
    <x v="0"/>
  </r>
  <r>
    <x v="3"/>
    <s v="Story 4"/>
    <x v="3"/>
    <x v="5"/>
    <x v="4"/>
    <x v="0"/>
    <x v="2"/>
    <x v="0"/>
  </r>
  <r>
    <x v="3"/>
    <s v="Story 4"/>
    <x v="3"/>
    <x v="6"/>
    <x v="4"/>
    <x v="0"/>
    <x v="2"/>
    <x v="0"/>
  </r>
  <r>
    <x v="3"/>
    <s v="Story 4"/>
    <x v="3"/>
    <x v="4"/>
    <x v="2"/>
    <x v="2"/>
    <x v="3"/>
    <x v="0"/>
  </r>
  <r>
    <x v="3"/>
    <s v="Story 4"/>
    <x v="3"/>
    <x v="3"/>
    <x v="4"/>
    <x v="3"/>
    <x v="4"/>
    <x v="0"/>
  </r>
  <r>
    <x v="3"/>
    <s v="Story 4"/>
    <x v="3"/>
    <x v="3"/>
    <x v="4"/>
    <x v="4"/>
    <x v="5"/>
    <x v="0"/>
  </r>
  <r>
    <x v="3"/>
    <s v="Story 4"/>
    <x v="3"/>
    <x v="7"/>
    <x v="4"/>
    <x v="1"/>
    <x v="0"/>
    <x v="0"/>
  </r>
  <r>
    <x v="4"/>
    <s v="Story 5"/>
    <x v="4"/>
    <x v="5"/>
    <x v="5"/>
    <x v="2"/>
    <x v="2"/>
    <x v="0"/>
  </r>
  <r>
    <x v="4"/>
    <s v="Story 5"/>
    <x v="5"/>
    <x v="4"/>
    <x v="2"/>
    <x v="3"/>
    <x v="4"/>
    <x v="0"/>
  </r>
  <r>
    <x v="4"/>
    <s v="Story 5"/>
    <x v="6"/>
    <x v="6"/>
    <x v="4"/>
    <x v="2"/>
    <x v="3"/>
    <x v="0"/>
  </r>
  <r>
    <x v="4"/>
    <s v="Story 5"/>
    <x v="7"/>
    <x v="2"/>
    <x v="4"/>
    <x v="5"/>
    <x v="6"/>
    <x v="0"/>
  </r>
  <r>
    <x v="4"/>
    <s v="Story 5"/>
    <x v="2"/>
    <x v="7"/>
    <x v="4"/>
    <x v="0"/>
    <x v="2"/>
    <x v="0"/>
  </r>
  <r>
    <x v="4"/>
    <s v="Story 5"/>
    <x v="8"/>
    <x v="3"/>
    <x v="4"/>
    <x v="6"/>
    <x v="7"/>
    <x v="0"/>
  </r>
  <r>
    <x v="5"/>
    <s v="Story 6"/>
    <x v="9"/>
    <x v="7"/>
    <x v="3"/>
    <x v="2"/>
    <x v="2"/>
    <x v="0"/>
  </r>
  <r>
    <x v="5"/>
    <s v="Story 6"/>
    <x v="10"/>
    <x v="7"/>
    <x v="6"/>
    <x v="2"/>
    <x v="5"/>
    <x v="0"/>
  </r>
  <r>
    <x v="5"/>
    <s v="Story 6"/>
    <x v="6"/>
    <x v="7"/>
    <x v="6"/>
    <x v="6"/>
    <x v="8"/>
    <x v="0"/>
  </r>
  <r>
    <x v="5"/>
    <s v="Story 6"/>
    <x v="7"/>
    <x v="3"/>
    <x v="3"/>
    <x v="7"/>
    <x v="7"/>
    <x v="0"/>
  </r>
  <r>
    <x v="5"/>
    <s v="Story 6"/>
    <x v="2"/>
    <x v="7"/>
    <x v="3"/>
    <x v="8"/>
    <x v="8"/>
    <x v="0"/>
  </r>
  <r>
    <x v="5"/>
    <s v="Story 6"/>
    <x v="8"/>
    <x v="7"/>
    <x v="7"/>
    <x v="9"/>
    <x v="9"/>
    <x v="0"/>
  </r>
  <r>
    <x v="5"/>
    <s v="Story 6"/>
    <x v="9"/>
    <x v="7"/>
    <x v="3"/>
    <x v="10"/>
    <x v="10"/>
    <x v="1"/>
  </r>
  <r>
    <x v="5"/>
    <s v="Story 6"/>
    <x v="10"/>
    <x v="7"/>
    <x v="6"/>
    <x v="11"/>
    <x v="11"/>
    <x v="1"/>
  </r>
  <r>
    <x v="6"/>
    <s v="Story 7"/>
    <x v="11"/>
    <x v="3"/>
    <x v="1"/>
    <x v="12"/>
    <x v="12"/>
    <x v="0"/>
  </r>
  <r>
    <x v="6"/>
    <s v="Story 7"/>
    <x v="5"/>
    <x v="3"/>
    <x v="1"/>
    <x v="13"/>
    <x v="13"/>
    <x v="0"/>
  </r>
  <r>
    <x v="6"/>
    <s v="Story 7"/>
    <x v="6"/>
    <x v="3"/>
    <x v="8"/>
    <x v="8"/>
    <x v="10"/>
    <x v="2"/>
  </r>
  <r>
    <x v="6"/>
    <s v="Story 7"/>
    <x v="7"/>
    <x v="8"/>
    <x v="1"/>
    <x v="1"/>
    <x v="1"/>
    <x v="0"/>
  </r>
  <r>
    <x v="6"/>
    <s v="Story 7"/>
    <x v="2"/>
    <x v="3"/>
    <x v="1"/>
    <x v="11"/>
    <x v="14"/>
    <x v="1"/>
  </r>
  <r>
    <x v="6"/>
    <s v="Story 7"/>
    <x v="8"/>
    <x v="3"/>
    <x v="4"/>
    <x v="14"/>
    <x v="15"/>
    <x v="1"/>
  </r>
  <r>
    <x v="6"/>
    <s v="Story 7"/>
    <x v="9"/>
    <x v="3"/>
    <x v="3"/>
    <x v="15"/>
    <x v="16"/>
    <x v="1"/>
  </r>
  <r>
    <x v="6"/>
    <s v="Story 7"/>
    <x v="10"/>
    <x v="3"/>
    <x v="6"/>
    <x v="16"/>
    <x v="11"/>
    <x v="1"/>
  </r>
  <r>
    <x v="7"/>
    <s v="Story 8"/>
    <x v="4"/>
    <x v="6"/>
    <x v="5"/>
    <x v="5"/>
    <x v="4"/>
    <x v="0"/>
  </r>
  <r>
    <x v="7"/>
    <s v="Story 8"/>
    <x v="5"/>
    <x v="6"/>
    <x v="5"/>
    <x v="5"/>
    <x v="4"/>
    <x v="0"/>
  </r>
  <r>
    <x v="7"/>
    <s v="Story 8"/>
    <x v="12"/>
    <x v="6"/>
    <x v="2"/>
    <x v="4"/>
    <x v="6"/>
    <x v="0"/>
  </r>
  <r>
    <x v="7"/>
    <s v="Story 8"/>
    <x v="13"/>
    <x v="1"/>
    <x v="3"/>
    <x v="0"/>
    <x v="2"/>
    <x v="0"/>
  </r>
  <r>
    <x v="7"/>
    <s v="Story 8"/>
    <x v="14"/>
    <x v="6"/>
    <x v="3"/>
    <x v="6"/>
    <x v="5"/>
    <x v="0"/>
  </r>
  <r>
    <x v="7"/>
    <s v="Story 8"/>
    <x v="15"/>
    <x v="6"/>
    <x v="1"/>
    <x v="6"/>
    <x v="5"/>
    <x v="0"/>
  </r>
  <r>
    <x v="7"/>
    <s v="Story 8"/>
    <x v="8"/>
    <x v="6"/>
    <x v="5"/>
    <x v="7"/>
    <x v="7"/>
    <x v="0"/>
  </r>
  <r>
    <x v="8"/>
    <s v="Story 9"/>
    <x v="4"/>
    <x v="6"/>
    <x v="5"/>
    <x v="7"/>
    <x v="7"/>
    <x v="0"/>
  </r>
  <r>
    <x v="8"/>
    <s v="Story 9"/>
    <x v="5"/>
    <x v="6"/>
    <x v="3"/>
    <x v="12"/>
    <x v="12"/>
    <x v="0"/>
  </r>
  <r>
    <x v="8"/>
    <s v="Story 9"/>
    <x v="12"/>
    <x v="6"/>
    <x v="4"/>
    <x v="12"/>
    <x v="13"/>
    <x v="0"/>
  </r>
  <r>
    <x v="8"/>
    <s v="Story 9"/>
    <x v="13"/>
    <x v="0"/>
    <x v="3"/>
    <x v="2"/>
    <x v="2"/>
    <x v="0"/>
  </r>
  <r>
    <x v="8"/>
    <s v="Story 9"/>
    <x v="14"/>
    <x v="6"/>
    <x v="9"/>
    <x v="13"/>
    <x v="13"/>
    <x v="0"/>
  </r>
  <r>
    <x v="8"/>
    <s v="Story 9"/>
    <x v="15"/>
    <x v="6"/>
    <x v="5"/>
    <x v="8"/>
    <x v="8"/>
    <x v="0"/>
  </r>
  <r>
    <x v="8"/>
    <s v="Story 9"/>
    <x v="8"/>
    <x v="6"/>
    <x v="5"/>
    <x v="8"/>
    <x v="8"/>
    <x v="0"/>
  </r>
  <r>
    <x v="9"/>
    <s v="Story 10"/>
    <x v="11"/>
    <x v="8"/>
    <x v="1"/>
    <x v="1"/>
    <x v="0"/>
    <x v="0"/>
  </r>
  <r>
    <x v="9"/>
    <s v="Story 10"/>
    <x v="4"/>
    <x v="4"/>
    <x v="3"/>
    <x v="5"/>
    <x v="4"/>
    <x v="0"/>
  </r>
  <r>
    <x v="9"/>
    <s v="Story 10"/>
    <x v="5"/>
    <x v="4"/>
    <x v="3"/>
    <x v="5"/>
    <x v="4"/>
    <x v="0"/>
  </r>
  <r>
    <x v="9"/>
    <s v="Story 10"/>
    <x v="16"/>
    <x v="8"/>
    <x v="4"/>
    <x v="0"/>
    <x v="2"/>
    <x v="0"/>
  </r>
  <r>
    <x v="9"/>
    <s v="Story 10"/>
    <x v="6"/>
    <x v="8"/>
    <x v="2"/>
    <x v="3"/>
    <x v="3"/>
    <x v="0"/>
  </r>
  <r>
    <x v="9"/>
    <s v="Story 10"/>
    <x v="7"/>
    <x v="8"/>
    <x v="3"/>
    <x v="5"/>
    <x v="4"/>
    <x v="0"/>
  </r>
  <r>
    <x v="9"/>
    <s v="Story 10"/>
    <x v="10"/>
    <x v="8"/>
    <x v="5"/>
    <x v="5"/>
    <x v="6"/>
    <x v="0"/>
  </r>
  <r>
    <x v="9"/>
    <s v="Story 10"/>
    <x v="2"/>
    <x v="8"/>
    <x v="3"/>
    <x v="4"/>
    <x v="6"/>
    <x v="0"/>
  </r>
  <r>
    <x v="9"/>
    <s v="Story 10"/>
    <x v="12"/>
    <x v="4"/>
    <x v="2"/>
    <x v="4"/>
    <x v="6"/>
    <x v="0"/>
  </r>
  <r>
    <x v="9"/>
    <s v="Story 10"/>
    <x v="13"/>
    <x v="1"/>
    <x v="3"/>
    <x v="2"/>
    <x v="2"/>
    <x v="0"/>
  </r>
  <r>
    <x v="9"/>
    <s v="Story 10"/>
    <x v="14"/>
    <x v="4"/>
    <x v="9"/>
    <x v="6"/>
    <x v="5"/>
    <x v="0"/>
  </r>
  <r>
    <x v="9"/>
    <s v="Story 10"/>
    <x v="15"/>
    <x v="4"/>
    <x v="1"/>
    <x v="6"/>
    <x v="5"/>
    <x v="0"/>
  </r>
  <r>
    <x v="9"/>
    <s v="Story 10"/>
    <x v="8"/>
    <x v="4"/>
    <x v="10"/>
    <x v="7"/>
    <x v="12"/>
    <x v="0"/>
  </r>
  <r>
    <x v="9"/>
    <s v="Story 10"/>
    <x v="9"/>
    <x v="4"/>
    <x v="9"/>
    <x v="12"/>
    <x v="12"/>
    <x v="0"/>
  </r>
  <r>
    <x v="10"/>
    <s v="Story 11"/>
    <x v="11"/>
    <x v="2"/>
    <x v="4"/>
    <x v="4"/>
    <x v="5"/>
    <x v="0"/>
  </r>
  <r>
    <x v="10"/>
    <s v="Story 11"/>
    <x v="11"/>
    <x v="9"/>
    <x v="4"/>
    <x v="1"/>
    <x v="0"/>
    <x v="0"/>
  </r>
  <r>
    <x v="10"/>
    <s v="Story 11"/>
    <x v="12"/>
    <x v="0"/>
    <x v="6"/>
    <x v="3"/>
    <x v="5"/>
    <x v="0"/>
  </r>
  <r>
    <x v="10"/>
    <s v="Story 11"/>
    <x v="4"/>
    <x v="6"/>
    <x v="4"/>
    <x v="9"/>
    <x v="17"/>
    <x v="0"/>
  </r>
  <r>
    <x v="10"/>
    <s v="Story 11"/>
    <x v="4"/>
    <x v="9"/>
    <x v="4"/>
    <x v="0"/>
    <x v="2"/>
    <x v="0"/>
  </r>
  <r>
    <x v="11"/>
    <s v="Story 12"/>
    <x v="4"/>
    <x v="1"/>
    <x v="2"/>
    <x v="3"/>
    <x v="3"/>
    <x v="0"/>
  </r>
  <r>
    <x v="11"/>
    <s v="Story 12"/>
    <x v="12"/>
    <x v="1"/>
    <x v="6"/>
    <x v="5"/>
    <x v="7"/>
    <x v="0"/>
  </r>
  <r>
    <x v="11"/>
    <s v="Story 12"/>
    <x v="8"/>
    <x v="1"/>
    <x v="2"/>
    <x v="12"/>
    <x v="12"/>
    <x v="0"/>
  </r>
  <r>
    <x v="11"/>
    <s v="Story 12"/>
    <x v="4"/>
    <x v="1"/>
    <x v="3"/>
    <x v="13"/>
    <x v="13"/>
    <x v="0"/>
  </r>
  <r>
    <x v="12"/>
    <s v="Story 13"/>
    <x v="8"/>
    <x v="1"/>
    <x v="3"/>
    <x v="13"/>
    <x v="13"/>
    <x v="0"/>
  </r>
  <r>
    <x v="13"/>
    <s v="Story 14"/>
    <x v="11"/>
    <x v="9"/>
    <x v="1"/>
    <x v="3"/>
    <x v="3"/>
    <x v="0"/>
  </r>
  <r>
    <x v="13"/>
    <s v="Story 14"/>
    <x v="5"/>
    <x v="9"/>
    <x v="3"/>
    <x v="3"/>
    <x v="3"/>
    <x v="0"/>
  </r>
  <r>
    <x v="13"/>
    <s v="Story 14"/>
    <x v="16"/>
    <x v="9"/>
    <x v="3"/>
    <x v="5"/>
    <x v="4"/>
    <x v="0"/>
  </r>
  <r>
    <x v="13"/>
    <s v="Story 14"/>
    <x v="6"/>
    <x v="9"/>
    <x v="8"/>
    <x v="4"/>
    <x v="13"/>
    <x v="0"/>
  </r>
  <r>
    <x v="13"/>
    <s v="Story 14"/>
    <x v="7"/>
    <x v="8"/>
    <x v="3"/>
    <x v="4"/>
    <x v="6"/>
    <x v="0"/>
  </r>
  <r>
    <x v="13"/>
    <s v="Story 14"/>
    <x v="2"/>
    <x v="9"/>
    <x v="9"/>
    <x v="8"/>
    <x v="8"/>
    <x v="0"/>
  </r>
  <r>
    <x v="13"/>
    <s v="Story 14"/>
    <x v="8"/>
    <x v="9"/>
    <x v="9"/>
    <x v="8"/>
    <x v="8"/>
    <x v="0"/>
  </r>
  <r>
    <x v="13"/>
    <s v="Story 14"/>
    <x v="9"/>
    <x v="9"/>
    <x v="9"/>
    <x v="8"/>
    <x v="8"/>
    <x v="0"/>
  </r>
  <r>
    <x v="14"/>
    <s v="Story 15"/>
    <x v="11"/>
    <x v="4"/>
    <x v="4"/>
    <x v="12"/>
    <x v="13"/>
    <x v="0"/>
  </r>
  <r>
    <x v="14"/>
    <s v="Story 15"/>
    <x v="11"/>
    <x v="8"/>
    <x v="4"/>
    <x v="6"/>
    <x v="7"/>
    <x v="0"/>
  </r>
  <r>
    <x v="15"/>
    <s v="Story 16"/>
    <x v="4"/>
    <x v="1"/>
    <x v="1"/>
    <x v="17"/>
    <x v="10"/>
    <x v="0"/>
  </r>
  <r>
    <x v="15"/>
    <s v="Story 16"/>
    <x v="5"/>
    <x v="0"/>
    <x v="9"/>
    <x v="7"/>
    <x v="7"/>
    <x v="0"/>
  </r>
  <r>
    <x v="15"/>
    <s v="Story 16"/>
    <x v="12"/>
    <x v="0"/>
    <x v="11"/>
    <x v="7"/>
    <x v="12"/>
    <x v="0"/>
  </r>
  <r>
    <x v="15"/>
    <s v="Story 16"/>
    <x v="13"/>
    <x v="5"/>
    <x v="3"/>
    <x v="3"/>
    <x v="3"/>
    <x v="0"/>
  </r>
  <r>
    <x v="15"/>
    <s v="Story 16"/>
    <x v="14"/>
    <x v="0"/>
    <x v="3"/>
    <x v="10"/>
    <x v="10"/>
    <x v="1"/>
  </r>
  <r>
    <x v="15"/>
    <s v="Story 16"/>
    <x v="15"/>
    <x v="1"/>
    <x v="2"/>
    <x v="10"/>
    <x v="10"/>
    <x v="1"/>
  </r>
  <r>
    <x v="15"/>
    <s v="Story 16"/>
    <x v="8"/>
    <x v="1"/>
    <x v="2"/>
    <x v="11"/>
    <x v="14"/>
    <x v="1"/>
  </r>
  <r>
    <x v="15"/>
    <s v="Story 16"/>
    <x v="9"/>
    <x v="1"/>
    <x v="2"/>
    <x v="14"/>
    <x v="18"/>
    <x v="1"/>
  </r>
  <r>
    <x v="16"/>
    <s v="Story 17"/>
    <x v="4"/>
    <x v="5"/>
    <x v="3"/>
    <x v="3"/>
    <x v="3"/>
    <x v="0"/>
  </r>
  <r>
    <x v="16"/>
    <s v="Story 17"/>
    <x v="5"/>
    <x v="5"/>
    <x v="3"/>
    <x v="5"/>
    <x v="4"/>
    <x v="0"/>
  </r>
  <r>
    <x v="16"/>
    <s v="Story 17"/>
    <x v="12"/>
    <x v="5"/>
    <x v="6"/>
    <x v="5"/>
    <x v="12"/>
    <x v="0"/>
  </r>
  <r>
    <x v="16"/>
    <s v="Story 17"/>
    <x v="13"/>
    <x v="0"/>
    <x v="9"/>
    <x v="10"/>
    <x v="10"/>
    <x v="1"/>
  </r>
  <r>
    <x v="16"/>
    <s v="Story 17"/>
    <x v="14"/>
    <x v="5"/>
    <x v="9"/>
    <x v="13"/>
    <x v="13"/>
    <x v="0"/>
  </r>
  <r>
    <x v="16"/>
    <s v="Story 17"/>
    <x v="15"/>
    <x v="5"/>
    <x v="1"/>
    <x v="13"/>
    <x v="13"/>
    <x v="0"/>
  </r>
  <r>
    <x v="16"/>
    <s v="Story 17"/>
    <x v="8"/>
    <x v="5"/>
    <x v="7"/>
    <x v="13"/>
    <x v="17"/>
    <x v="0"/>
  </r>
  <r>
    <x v="16"/>
    <s v="Story 17"/>
    <x v="9"/>
    <x v="5"/>
    <x v="9"/>
    <x v="18"/>
    <x v="17"/>
    <x v="0"/>
  </r>
  <r>
    <x v="17"/>
    <s v="Story 18"/>
    <x v="11"/>
    <x v="9"/>
    <x v="3"/>
    <x v="8"/>
    <x v="8"/>
    <x v="0"/>
  </r>
  <r>
    <x v="17"/>
    <s v="Story 18"/>
    <x v="5"/>
    <x v="9"/>
    <x v="9"/>
    <x v="8"/>
    <x v="8"/>
    <x v="0"/>
  </r>
  <r>
    <x v="17"/>
    <s v="Story 18"/>
    <x v="16"/>
    <x v="9"/>
    <x v="6"/>
    <x v="9"/>
    <x v="10"/>
    <x v="2"/>
  </r>
  <r>
    <x v="17"/>
    <s v="Story 18"/>
    <x v="6"/>
    <x v="9"/>
    <x v="1"/>
    <x v="11"/>
    <x v="14"/>
    <x v="1"/>
  </r>
  <r>
    <x v="17"/>
    <s v="Story 18"/>
    <x v="7"/>
    <x v="8"/>
    <x v="3"/>
    <x v="7"/>
    <x v="7"/>
    <x v="0"/>
  </r>
  <r>
    <x v="17"/>
    <s v="Story 18"/>
    <x v="2"/>
    <x v="9"/>
    <x v="9"/>
    <x v="14"/>
    <x v="18"/>
    <x v="1"/>
  </r>
  <r>
    <x v="17"/>
    <s v="Story 18"/>
    <x v="8"/>
    <x v="9"/>
    <x v="9"/>
    <x v="14"/>
    <x v="18"/>
    <x v="1"/>
  </r>
  <r>
    <x v="17"/>
    <s v="Story 18"/>
    <x v="9"/>
    <x v="9"/>
    <x v="9"/>
    <x v="14"/>
    <x v="18"/>
    <x v="1"/>
  </r>
  <r>
    <x v="18"/>
    <s v="Story 19"/>
    <x v="11"/>
    <x v="8"/>
    <x v="3"/>
    <x v="7"/>
    <x v="7"/>
    <x v="0"/>
  </r>
  <r>
    <x v="18"/>
    <s v="Story 19"/>
    <x v="5"/>
    <x v="8"/>
    <x v="3"/>
    <x v="12"/>
    <x v="12"/>
    <x v="0"/>
  </r>
  <r>
    <x v="18"/>
    <s v="Story 19"/>
    <x v="16"/>
    <x v="8"/>
    <x v="12"/>
    <x v="12"/>
    <x v="17"/>
    <x v="0"/>
  </r>
  <r>
    <x v="18"/>
    <s v="Story 19"/>
    <x v="6"/>
    <x v="8"/>
    <x v="6"/>
    <x v="18"/>
    <x v="14"/>
    <x v="2"/>
  </r>
  <r>
    <x v="18"/>
    <s v="Story 19"/>
    <x v="7"/>
    <x v="9"/>
    <x v="3"/>
    <x v="14"/>
    <x v="18"/>
    <x v="1"/>
  </r>
  <r>
    <x v="18"/>
    <s v="Story 19"/>
    <x v="2"/>
    <x v="8"/>
    <x v="3"/>
    <x v="14"/>
    <x v="18"/>
    <x v="1"/>
  </r>
  <r>
    <x v="18"/>
    <s v="Story 19"/>
    <x v="8"/>
    <x v="8"/>
    <x v="3"/>
    <x v="14"/>
    <x v="18"/>
    <x v="1"/>
  </r>
  <r>
    <x v="18"/>
    <s v="Story 19"/>
    <x v="9"/>
    <x v="8"/>
    <x v="9"/>
    <x v="14"/>
    <x v="18"/>
    <x v="1"/>
  </r>
  <r>
    <x v="18"/>
    <s v="Story 19"/>
    <x v="10"/>
    <x v="8"/>
    <x v="1"/>
    <x v="19"/>
    <x v="15"/>
    <x v="1"/>
  </r>
  <r>
    <x v="19"/>
    <s v="Story 20"/>
    <x v="11"/>
    <x v="2"/>
    <x v="3"/>
    <x v="6"/>
    <x v="5"/>
    <x v="0"/>
  </r>
  <r>
    <x v="19"/>
    <s v="Story 20"/>
    <x v="5"/>
    <x v="2"/>
    <x v="2"/>
    <x v="7"/>
    <x v="7"/>
    <x v="0"/>
  </r>
  <r>
    <x v="19"/>
    <s v="Story 20"/>
    <x v="16"/>
    <x v="2"/>
    <x v="6"/>
    <x v="12"/>
    <x v="19"/>
    <x v="0"/>
  </r>
  <r>
    <x v="19"/>
    <s v="Story 20"/>
    <x v="6"/>
    <x v="2"/>
    <x v="6"/>
    <x v="18"/>
    <x v="14"/>
    <x v="2"/>
  </r>
  <r>
    <x v="19"/>
    <s v="Story 20"/>
    <x v="7"/>
    <x v="8"/>
    <x v="3"/>
    <x v="19"/>
    <x v="15"/>
    <x v="1"/>
  </r>
  <r>
    <x v="19"/>
    <s v="Story 20"/>
    <x v="2"/>
    <x v="2"/>
    <x v="2"/>
    <x v="20"/>
    <x v="20"/>
    <x v="1"/>
  </r>
  <r>
    <x v="19"/>
    <s v="Story 20"/>
    <x v="9"/>
    <x v="2"/>
    <x v="9"/>
    <x v="21"/>
    <x v="11"/>
    <x v="1"/>
  </r>
  <r>
    <x v="19"/>
    <s v="Story 20"/>
    <x v="4"/>
    <x v="6"/>
    <x v="9"/>
    <x v="18"/>
    <x v="17"/>
    <x v="0"/>
  </r>
  <r>
    <x v="19"/>
    <s v="Story 20"/>
    <x v="12"/>
    <x v="6"/>
    <x v="1"/>
    <x v="17"/>
    <x v="9"/>
    <x v="0"/>
  </r>
  <r>
    <x v="19"/>
    <s v="Story 20"/>
    <x v="13"/>
    <x v="4"/>
    <x v="9"/>
    <x v="13"/>
    <x v="13"/>
    <x v="2"/>
  </r>
  <r>
    <x v="19"/>
    <s v="Story 20"/>
    <x v="14"/>
    <x v="6"/>
    <x v="9"/>
    <x v="17"/>
    <x v="9"/>
    <x v="0"/>
  </r>
  <r>
    <x v="19"/>
    <s v="Story 20"/>
    <x v="15"/>
    <x v="6"/>
    <x v="3"/>
    <x v="16"/>
    <x v="21"/>
    <x v="1"/>
  </r>
  <r>
    <x v="19"/>
    <s v="Story 20"/>
    <x v="8"/>
    <x v="6"/>
    <x v="1"/>
    <x v="16"/>
    <x v="21"/>
    <x v="1"/>
  </r>
  <r>
    <x v="20"/>
    <s v="Story 21"/>
    <x v="4"/>
    <x v="4"/>
    <x v="3"/>
    <x v="13"/>
    <x v="13"/>
    <x v="2"/>
  </r>
  <r>
    <x v="20"/>
    <s v="Story 21"/>
    <x v="5"/>
    <x v="4"/>
    <x v="3"/>
    <x v="13"/>
    <x v="13"/>
    <x v="2"/>
  </r>
  <r>
    <x v="20"/>
    <s v="Story 21"/>
    <x v="12"/>
    <x v="4"/>
    <x v="6"/>
    <x v="8"/>
    <x v="9"/>
    <x v="2"/>
  </r>
  <r>
    <x v="20"/>
    <s v="Story 21"/>
    <x v="13"/>
    <x v="6"/>
    <x v="13"/>
    <x v="22"/>
    <x v="20"/>
    <x v="1"/>
  </r>
  <r>
    <x v="20"/>
    <s v="Story 21"/>
    <x v="14"/>
    <x v="4"/>
    <x v="9"/>
    <x v="21"/>
    <x v="11"/>
    <x v="1"/>
  </r>
  <r>
    <x v="20"/>
    <s v="Story 21"/>
    <x v="15"/>
    <x v="4"/>
    <x v="5"/>
    <x v="21"/>
    <x v="11"/>
    <x v="1"/>
  </r>
  <r>
    <x v="20"/>
    <s v="Story 21"/>
    <x v="8"/>
    <x v="4"/>
    <x v="3"/>
    <x v="21"/>
    <x v="11"/>
    <x v="1"/>
  </r>
  <r>
    <x v="20"/>
    <s v="Story 21"/>
    <x v="9"/>
    <x v="4"/>
    <x v="9"/>
    <x v="21"/>
    <x v="11"/>
    <x v="1"/>
  </r>
  <r>
    <x v="21"/>
    <s v="Story 22"/>
    <x v="11"/>
    <x v="8"/>
    <x v="5"/>
    <x v="19"/>
    <x v="16"/>
    <x v="1"/>
  </r>
  <r>
    <x v="21"/>
    <s v="Story 22"/>
    <x v="5"/>
    <x v="8"/>
    <x v="3"/>
    <x v="16"/>
    <x v="21"/>
    <x v="1"/>
  </r>
  <r>
    <x v="21"/>
    <s v="Story 22"/>
    <x v="6"/>
    <x v="8"/>
    <x v="2"/>
    <x v="16"/>
    <x v="22"/>
    <x v="1"/>
  </r>
  <r>
    <x v="21"/>
    <s v="Story 22"/>
    <x v="7"/>
    <x v="9"/>
    <x v="2"/>
    <x v="21"/>
    <x v="11"/>
    <x v="1"/>
  </r>
  <r>
    <x v="21"/>
    <s v="Story 22"/>
    <x v="2"/>
    <x v="8"/>
    <x v="1"/>
    <x v="20"/>
    <x v="20"/>
    <x v="1"/>
  </r>
  <r>
    <x v="21"/>
    <s v="Story 22"/>
    <x v="8"/>
    <x v="8"/>
    <x v="1"/>
    <x v="20"/>
    <x v="11"/>
    <x v="1"/>
  </r>
  <r>
    <x v="21"/>
    <s v="Story 22"/>
    <x v="9"/>
    <x v="8"/>
    <x v="9"/>
    <x v="21"/>
    <x v="11"/>
    <x v="1"/>
  </r>
  <r>
    <x v="21"/>
    <s v="Story 22"/>
    <x v="4"/>
    <x v="0"/>
    <x v="9"/>
    <x v="10"/>
    <x v="10"/>
    <x v="1"/>
  </r>
  <r>
    <x v="21"/>
    <s v="Story 22"/>
    <x v="5"/>
    <x v="0"/>
    <x v="5"/>
    <x v="10"/>
    <x v="14"/>
    <x v="1"/>
  </r>
  <r>
    <x v="21"/>
    <s v="Story 22"/>
    <x v="12"/>
    <x v="0"/>
    <x v="6"/>
    <x v="11"/>
    <x v="16"/>
    <x v="1"/>
  </r>
  <r>
    <x v="21"/>
    <s v="Story 22"/>
    <x v="13"/>
    <x v="5"/>
    <x v="3"/>
    <x v="18"/>
    <x v="17"/>
    <x v="0"/>
  </r>
  <r>
    <x v="21"/>
    <s v="Story 22"/>
    <x v="14"/>
    <x v="0"/>
    <x v="9"/>
    <x v="16"/>
    <x v="21"/>
    <x v="1"/>
  </r>
  <r>
    <x v="21"/>
    <s v="Story 22"/>
    <x v="15"/>
    <x v="0"/>
    <x v="1"/>
    <x v="16"/>
    <x v="21"/>
    <x v="1"/>
  </r>
  <r>
    <x v="21"/>
    <s v="Story 22"/>
    <x v="8"/>
    <x v="0"/>
    <x v="1"/>
    <x v="22"/>
    <x v="22"/>
    <x v="1"/>
  </r>
  <r>
    <x v="21"/>
    <s v="Story 22"/>
    <x v="9"/>
    <x v="0"/>
    <x v="9"/>
    <x v="22"/>
    <x v="2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07214AD-2D33-D74E-9BF5-EDB0555B6FC3}" name="PivotTable6" cacheId="186"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location ref="A13:G170" firstHeaderRow="1" firstDataRow="1" firstDataCol="7"/>
  <pivotFields count="8">
    <pivotField axis="axisRow" compact="0" outline="0" showAll="0" defaultSubtotal="0">
      <items count="22">
        <item x="0"/>
        <item x="1"/>
        <item x="2"/>
        <item x="3"/>
        <item x="4"/>
        <item x="5"/>
        <item x="6"/>
        <item x="7"/>
        <item x="8"/>
        <item x="9"/>
        <item x="10"/>
        <item x="11"/>
        <item x="12"/>
        <item x="13"/>
        <item x="14"/>
        <item x="15"/>
        <item x="16"/>
        <item x="17"/>
        <item x="18"/>
        <item x="19"/>
        <item x="20"/>
        <item x="21"/>
      </items>
    </pivotField>
    <pivotField compact="0" outline="0" showAll="0" defaultSubtotal="0"/>
    <pivotField axis="axisRow" compact="0" outline="0" showAll="0" defaultSubtotal="0">
      <items count="17">
        <item x="12"/>
        <item x="16"/>
        <item x="14"/>
        <item x="2"/>
        <item x="9"/>
        <item x="6"/>
        <item x="3"/>
        <item x="13"/>
        <item x="7"/>
        <item x="1"/>
        <item x="0"/>
        <item x="8"/>
        <item x="4"/>
        <item x="11"/>
        <item x="5"/>
        <item x="15"/>
        <item x="10"/>
      </items>
    </pivotField>
    <pivotField axis="axisRow" compact="0" outline="0" showAll="0" defaultSubtotal="0">
      <items count="10">
        <item x="0"/>
        <item x="1"/>
        <item x="4"/>
        <item x="5"/>
        <item x="6"/>
        <item x="2"/>
        <item x="3"/>
        <item x="7"/>
        <item x="9"/>
        <item x="8"/>
      </items>
    </pivotField>
    <pivotField axis="axisRow" compact="0" outline="0" showAll="0" defaultSubtotal="0">
      <items count="14">
        <item x="9"/>
        <item x="3"/>
        <item x="5"/>
        <item x="1"/>
        <item x="0"/>
        <item x="2"/>
        <item x="10"/>
        <item x="4"/>
        <item x="11"/>
        <item x="13"/>
        <item x="7"/>
        <item x="12"/>
        <item x="6"/>
        <item x="8"/>
      </items>
    </pivotField>
    <pivotField axis="axisRow" compact="0" numFmtId="14" outline="0" showAll="0" defaultSubtotal="0">
      <items count="23">
        <item x="1"/>
        <item x="0"/>
        <item x="3"/>
        <item x="5"/>
        <item x="4"/>
        <item x="6"/>
        <item x="7"/>
        <item x="12"/>
        <item x="13"/>
        <item x="8"/>
        <item x="9"/>
        <item x="18"/>
        <item x="17"/>
        <item x="10"/>
        <item x="11"/>
        <item x="14"/>
        <item x="19"/>
        <item x="15"/>
        <item x="16"/>
        <item x="22"/>
        <item x="20"/>
        <item x="21"/>
        <item x="2"/>
      </items>
    </pivotField>
    <pivotField axis="axisRow" compact="0" outline="0" showAll="0" defaultSubtotal="0">
      <items count="23">
        <item x="1"/>
        <item x="0"/>
        <item x="2"/>
        <item x="3"/>
        <item x="4"/>
        <item x="6"/>
        <item x="5"/>
        <item x="7"/>
        <item x="12"/>
        <item x="13"/>
        <item x="8"/>
        <item x="19"/>
        <item x="17"/>
        <item x="9"/>
        <item x="10"/>
        <item x="14"/>
        <item x="18"/>
        <item x="15"/>
        <item x="16"/>
        <item x="21"/>
        <item x="22"/>
        <item x="20"/>
        <item x="11"/>
      </items>
    </pivotField>
    <pivotField axis="axisRow" compact="0" outline="0" showAll="0" defaultSubtotal="0">
      <items count="5">
        <item m="1" x="3"/>
        <item x="0"/>
        <item x="2"/>
        <item x="1"/>
        <item m="1" x="4"/>
      </items>
    </pivotField>
  </pivotFields>
  <rowFields count="7">
    <field x="0"/>
    <field x="3"/>
    <field x="2"/>
    <field x="5"/>
    <field x="4"/>
    <field x="6"/>
    <field x="7"/>
  </rowFields>
  <rowItems count="157">
    <i>
      <x/>
      <x/>
      <x v="10"/>
      <x v="1"/>
      <x v="4"/>
      <x v="1"/>
      <x v="1"/>
    </i>
    <i r="1">
      <x v="1"/>
      <x v="10"/>
      <x v="1"/>
      <x v="4"/>
      <x v="1"/>
      <x v="1"/>
    </i>
    <i r="1">
      <x v="2"/>
      <x v="9"/>
      <x v="1"/>
      <x v="3"/>
      <x v="1"/>
      <x v="1"/>
    </i>
    <i r="1">
      <x v="5"/>
      <x v="10"/>
      <x/>
      <x v="4"/>
      <x/>
      <x v="1"/>
    </i>
    <i r="1">
      <x v="6"/>
      <x v="10"/>
      <x/>
      <x v="4"/>
      <x/>
      <x v="1"/>
    </i>
    <i>
      <x v="1"/>
      <x/>
      <x v="9"/>
      <x v="22"/>
      <x v="1"/>
      <x v="2"/>
      <x v="1"/>
    </i>
    <i r="1">
      <x v="5"/>
      <x v="9"/>
      <x v="1"/>
      <x v="5"/>
      <x v="1"/>
      <x v="1"/>
    </i>
    <i r="1">
      <x v="6"/>
      <x v="3"/>
      <x v="1"/>
      <x v="5"/>
      <x v="1"/>
      <x v="1"/>
    </i>
    <i>
      <x v="2"/>
      <x v="2"/>
      <x v="6"/>
      <x v="1"/>
      <x v="5"/>
      <x v="2"/>
      <x v="1"/>
    </i>
    <i r="1">
      <x v="5"/>
      <x v="6"/>
      <x v="22"/>
      <x v="7"/>
      <x v="3"/>
      <x v="1"/>
    </i>
    <i r="1">
      <x v="6"/>
      <x v="6"/>
      <x v="22"/>
      <x v="7"/>
      <x v="3"/>
      <x v="1"/>
    </i>
    <i>
      <x v="3"/>
      <x v="2"/>
      <x v="6"/>
      <x v="22"/>
      <x v="5"/>
      <x v="3"/>
      <x v="1"/>
    </i>
    <i r="1">
      <x v="3"/>
      <x v="6"/>
      <x v="1"/>
      <x v="7"/>
      <x v="2"/>
      <x v="1"/>
    </i>
    <i r="1">
      <x v="4"/>
      <x v="6"/>
      <x v="1"/>
      <x v="7"/>
      <x v="2"/>
      <x v="1"/>
    </i>
    <i r="1">
      <x v="6"/>
      <x v="6"/>
      <x v="2"/>
      <x v="7"/>
      <x v="4"/>
      <x v="1"/>
    </i>
    <i r="3">
      <x v="4"/>
      <x v="7"/>
      <x v="6"/>
      <x v="1"/>
    </i>
    <i r="1">
      <x v="7"/>
      <x v="6"/>
      <x/>
      <x v="7"/>
      <x v="1"/>
      <x v="1"/>
    </i>
    <i>
      <x v="4"/>
      <x v="2"/>
      <x v="14"/>
      <x v="2"/>
      <x v="5"/>
      <x v="4"/>
      <x v="1"/>
    </i>
    <i r="1">
      <x v="3"/>
      <x v="12"/>
      <x v="22"/>
      <x v="2"/>
      <x v="2"/>
      <x v="1"/>
    </i>
    <i r="1">
      <x v="4"/>
      <x v="5"/>
      <x v="22"/>
      <x v="7"/>
      <x v="3"/>
      <x v="1"/>
    </i>
    <i r="1">
      <x v="5"/>
      <x v="8"/>
      <x v="3"/>
      <x v="7"/>
      <x v="5"/>
      <x v="1"/>
    </i>
    <i r="1">
      <x v="6"/>
      <x v="11"/>
      <x v="5"/>
      <x v="7"/>
      <x v="7"/>
      <x v="1"/>
    </i>
    <i r="1">
      <x v="7"/>
      <x v="3"/>
      <x v="1"/>
      <x v="7"/>
      <x v="2"/>
      <x v="1"/>
    </i>
    <i>
      <x v="5"/>
      <x v="6"/>
      <x v="8"/>
      <x v="6"/>
      <x v="1"/>
      <x v="7"/>
      <x v="1"/>
    </i>
    <i r="1">
      <x v="7"/>
      <x v="3"/>
      <x v="9"/>
      <x v="1"/>
      <x v="10"/>
      <x v="1"/>
    </i>
    <i r="2">
      <x v="4"/>
      <x v="13"/>
      <x v="1"/>
      <x v="14"/>
      <x v="3"/>
    </i>
    <i r="3">
      <x v="22"/>
      <x v="1"/>
      <x v="2"/>
      <x v="1"/>
    </i>
    <i r="2">
      <x v="5"/>
      <x v="5"/>
      <x v="12"/>
      <x v="10"/>
      <x v="1"/>
    </i>
    <i r="2">
      <x v="11"/>
      <x v="10"/>
      <x v="10"/>
      <x v="13"/>
      <x v="1"/>
    </i>
    <i r="2">
      <x v="16"/>
      <x v="14"/>
      <x v="12"/>
      <x v="22"/>
      <x v="3"/>
    </i>
    <i r="3">
      <x v="22"/>
      <x v="12"/>
      <x v="6"/>
      <x v="1"/>
    </i>
    <i>
      <x v="6"/>
      <x v="6"/>
      <x v="3"/>
      <x v="14"/>
      <x v="3"/>
      <x v="15"/>
      <x v="3"/>
    </i>
    <i r="2">
      <x v="4"/>
      <x v="17"/>
      <x v="1"/>
      <x v="18"/>
      <x v="3"/>
    </i>
    <i r="2">
      <x v="5"/>
      <x v="9"/>
      <x v="13"/>
      <x v="14"/>
      <x v="2"/>
    </i>
    <i r="2">
      <x v="11"/>
      <x v="15"/>
      <x v="7"/>
      <x v="17"/>
      <x v="3"/>
    </i>
    <i r="2">
      <x v="13"/>
      <x v="7"/>
      <x v="3"/>
      <x v="8"/>
      <x v="1"/>
    </i>
    <i r="2">
      <x v="14"/>
      <x v="8"/>
      <x v="3"/>
      <x v="9"/>
      <x v="1"/>
    </i>
    <i r="2">
      <x v="16"/>
      <x v="18"/>
      <x v="12"/>
      <x v="22"/>
      <x v="3"/>
    </i>
    <i r="1">
      <x v="9"/>
      <x v="8"/>
      <x/>
      <x v="3"/>
      <x/>
      <x v="1"/>
    </i>
    <i>
      <x v="7"/>
      <x v="1"/>
      <x v="7"/>
      <x v="1"/>
      <x v="1"/>
      <x v="2"/>
      <x v="1"/>
    </i>
    <i r="1">
      <x v="4"/>
      <x/>
      <x v="4"/>
      <x v="5"/>
      <x v="5"/>
      <x v="1"/>
    </i>
    <i r="2">
      <x v="2"/>
      <x v="5"/>
      <x v="1"/>
      <x v="6"/>
      <x v="1"/>
    </i>
    <i r="2">
      <x v="11"/>
      <x v="6"/>
      <x v="2"/>
      <x v="7"/>
      <x v="1"/>
    </i>
    <i r="2">
      <x v="12"/>
      <x v="3"/>
      <x v="2"/>
      <x v="4"/>
      <x v="1"/>
    </i>
    <i r="2">
      <x v="14"/>
      <x v="3"/>
      <x v="2"/>
      <x v="4"/>
      <x v="1"/>
    </i>
    <i r="2">
      <x v="15"/>
      <x v="5"/>
      <x v="3"/>
      <x v="6"/>
      <x v="1"/>
    </i>
    <i>
      <x v="8"/>
      <x/>
      <x v="7"/>
      <x v="22"/>
      <x v="1"/>
      <x v="2"/>
      <x v="1"/>
    </i>
    <i r="1">
      <x v="4"/>
      <x/>
      <x v="7"/>
      <x v="7"/>
      <x v="9"/>
      <x v="1"/>
    </i>
    <i r="2">
      <x v="2"/>
      <x v="8"/>
      <x/>
      <x v="9"/>
      <x v="1"/>
    </i>
    <i r="2">
      <x v="11"/>
      <x v="9"/>
      <x v="2"/>
      <x v="10"/>
      <x v="1"/>
    </i>
    <i r="2">
      <x v="12"/>
      <x v="6"/>
      <x v="2"/>
      <x v="7"/>
      <x v="1"/>
    </i>
    <i r="2">
      <x v="14"/>
      <x v="7"/>
      <x v="1"/>
      <x v="8"/>
      <x v="1"/>
    </i>
    <i r="2">
      <x v="15"/>
      <x v="9"/>
      <x v="2"/>
      <x v="10"/>
      <x v="1"/>
    </i>
    <i>
      <x v="9"/>
      <x v="1"/>
      <x v="7"/>
      <x v="22"/>
      <x v="1"/>
      <x v="2"/>
      <x v="1"/>
    </i>
    <i r="1">
      <x v="2"/>
      <x/>
      <x v="4"/>
      <x v="5"/>
      <x v="5"/>
      <x v="1"/>
    </i>
    <i r="2">
      <x v="2"/>
      <x v="5"/>
      <x/>
      <x v="6"/>
      <x v="1"/>
    </i>
    <i r="2">
      <x v="4"/>
      <x v="7"/>
      <x/>
      <x v="8"/>
      <x v="1"/>
    </i>
    <i r="2">
      <x v="11"/>
      <x v="6"/>
      <x v="6"/>
      <x v="8"/>
      <x v="1"/>
    </i>
    <i r="2">
      <x v="12"/>
      <x v="3"/>
      <x v="1"/>
      <x v="4"/>
      <x v="1"/>
    </i>
    <i r="2">
      <x v="14"/>
      <x v="3"/>
      <x v="1"/>
      <x v="4"/>
      <x v="1"/>
    </i>
    <i r="2">
      <x v="15"/>
      <x v="5"/>
      <x v="3"/>
      <x v="6"/>
      <x v="1"/>
    </i>
    <i r="1">
      <x v="9"/>
      <x v="1"/>
      <x v="1"/>
      <x v="7"/>
      <x v="2"/>
      <x v="1"/>
    </i>
    <i r="2">
      <x v="3"/>
      <x v="4"/>
      <x v="1"/>
      <x v="5"/>
      <x v="1"/>
    </i>
    <i r="2">
      <x v="5"/>
      <x v="2"/>
      <x v="5"/>
      <x v="3"/>
      <x v="1"/>
    </i>
    <i r="2">
      <x v="8"/>
      <x v="3"/>
      <x v="1"/>
      <x v="4"/>
      <x v="1"/>
    </i>
    <i r="2">
      <x v="13"/>
      <x/>
      <x v="3"/>
      <x v="1"/>
      <x v="1"/>
    </i>
    <i r="2">
      <x v="16"/>
      <x v="3"/>
      <x v="2"/>
      <x v="5"/>
      <x v="1"/>
    </i>
    <i>
      <x v="10"/>
      <x/>
      <x/>
      <x v="2"/>
      <x v="12"/>
      <x v="6"/>
      <x v="1"/>
    </i>
    <i r="1">
      <x v="4"/>
      <x v="12"/>
      <x v="10"/>
      <x v="7"/>
      <x v="12"/>
      <x v="1"/>
    </i>
    <i r="1">
      <x v="5"/>
      <x v="13"/>
      <x v="4"/>
      <x v="7"/>
      <x v="6"/>
      <x v="1"/>
    </i>
    <i r="1">
      <x v="8"/>
      <x v="12"/>
      <x v="1"/>
      <x v="7"/>
      <x v="2"/>
      <x v="1"/>
    </i>
    <i r="2">
      <x v="13"/>
      <x/>
      <x v="7"/>
      <x v="1"/>
      <x v="1"/>
    </i>
    <i>
      <x v="11"/>
      <x v="1"/>
      <x/>
      <x v="3"/>
      <x v="12"/>
      <x v="7"/>
      <x v="1"/>
    </i>
    <i r="2">
      <x v="11"/>
      <x v="7"/>
      <x v="5"/>
      <x v="8"/>
      <x v="1"/>
    </i>
    <i r="2">
      <x v="12"/>
      <x v="2"/>
      <x v="5"/>
      <x v="3"/>
      <x v="1"/>
    </i>
    <i r="3">
      <x v="8"/>
      <x v="1"/>
      <x v="9"/>
      <x v="1"/>
    </i>
    <i>
      <x v="12"/>
      <x v="1"/>
      <x v="11"/>
      <x v="8"/>
      <x v="1"/>
      <x v="9"/>
      <x v="1"/>
    </i>
    <i>
      <x v="13"/>
      <x v="8"/>
      <x v="1"/>
      <x v="3"/>
      <x v="1"/>
      <x v="4"/>
      <x v="1"/>
    </i>
    <i r="2">
      <x v="3"/>
      <x v="9"/>
      <x/>
      <x v="10"/>
      <x v="1"/>
    </i>
    <i r="2">
      <x v="4"/>
      <x v="9"/>
      <x/>
      <x v="10"/>
      <x v="1"/>
    </i>
    <i r="2">
      <x v="5"/>
      <x v="4"/>
      <x v="13"/>
      <x v="9"/>
      <x v="1"/>
    </i>
    <i r="2">
      <x v="11"/>
      <x v="9"/>
      <x/>
      <x v="10"/>
      <x v="1"/>
    </i>
    <i r="2">
      <x v="13"/>
      <x v="2"/>
      <x v="3"/>
      <x v="3"/>
      <x v="1"/>
    </i>
    <i r="2">
      <x v="14"/>
      <x v="2"/>
      <x v="1"/>
      <x v="3"/>
      <x v="1"/>
    </i>
    <i r="1">
      <x v="9"/>
      <x v="8"/>
      <x v="4"/>
      <x v="1"/>
      <x v="5"/>
      <x v="1"/>
    </i>
    <i>
      <x v="14"/>
      <x v="2"/>
      <x v="13"/>
      <x v="7"/>
      <x v="7"/>
      <x v="9"/>
      <x v="1"/>
    </i>
    <i r="1">
      <x v="9"/>
      <x v="13"/>
      <x v="5"/>
      <x v="7"/>
      <x v="7"/>
      <x v="1"/>
    </i>
    <i>
      <x v="15"/>
      <x/>
      <x/>
      <x v="6"/>
      <x v="8"/>
      <x v="8"/>
      <x v="1"/>
    </i>
    <i r="2">
      <x v="2"/>
      <x v="13"/>
      <x v="1"/>
      <x v="14"/>
      <x v="3"/>
    </i>
    <i r="2">
      <x v="14"/>
      <x v="6"/>
      <x/>
      <x v="7"/>
      <x v="1"/>
    </i>
    <i r="1">
      <x v="1"/>
      <x v="4"/>
      <x v="15"/>
      <x v="5"/>
      <x v="16"/>
      <x v="3"/>
    </i>
    <i r="2">
      <x v="11"/>
      <x v="14"/>
      <x v="5"/>
      <x v="15"/>
      <x v="3"/>
    </i>
    <i r="2">
      <x v="12"/>
      <x v="12"/>
      <x v="3"/>
      <x v="14"/>
      <x v="1"/>
    </i>
    <i r="2">
      <x v="15"/>
      <x v="13"/>
      <x v="5"/>
      <x v="14"/>
      <x v="3"/>
    </i>
    <i r="1">
      <x v="3"/>
      <x v="7"/>
      <x v="2"/>
      <x v="1"/>
      <x v="3"/>
      <x v="1"/>
    </i>
    <i>
      <x v="16"/>
      <x/>
      <x v="7"/>
      <x v="13"/>
      <x/>
      <x v="14"/>
      <x v="3"/>
    </i>
    <i r="1">
      <x v="3"/>
      <x/>
      <x v="3"/>
      <x v="12"/>
      <x v="8"/>
      <x v="1"/>
    </i>
    <i r="2">
      <x v="2"/>
      <x v="8"/>
      <x/>
      <x v="9"/>
      <x v="1"/>
    </i>
    <i r="2">
      <x v="4"/>
      <x v="11"/>
      <x/>
      <x v="12"/>
      <x v="1"/>
    </i>
    <i r="2">
      <x v="11"/>
      <x v="8"/>
      <x v="10"/>
      <x v="12"/>
      <x v="1"/>
    </i>
    <i r="2">
      <x v="12"/>
      <x v="2"/>
      <x v="1"/>
      <x v="3"/>
      <x v="1"/>
    </i>
    <i r="2">
      <x v="14"/>
      <x v="3"/>
      <x v="1"/>
      <x v="4"/>
      <x v="1"/>
    </i>
    <i r="2">
      <x v="15"/>
      <x v="8"/>
      <x v="3"/>
      <x v="9"/>
      <x v="1"/>
    </i>
    <i>
      <x v="17"/>
      <x v="8"/>
      <x v="1"/>
      <x v="10"/>
      <x v="12"/>
      <x v="14"/>
      <x v="2"/>
    </i>
    <i r="2">
      <x v="3"/>
      <x v="15"/>
      <x/>
      <x v="16"/>
      <x v="3"/>
    </i>
    <i r="2">
      <x v="4"/>
      <x v="15"/>
      <x/>
      <x v="16"/>
      <x v="3"/>
    </i>
    <i r="2">
      <x v="5"/>
      <x v="14"/>
      <x v="3"/>
      <x v="15"/>
      <x v="3"/>
    </i>
    <i r="2">
      <x v="11"/>
      <x v="15"/>
      <x/>
      <x v="16"/>
      <x v="3"/>
    </i>
    <i r="2">
      <x v="13"/>
      <x v="9"/>
      <x v="1"/>
      <x v="10"/>
      <x v="1"/>
    </i>
    <i r="2">
      <x v="14"/>
      <x v="9"/>
      <x/>
      <x v="10"/>
      <x v="1"/>
    </i>
    <i r="1">
      <x v="9"/>
      <x v="8"/>
      <x v="6"/>
      <x v="1"/>
      <x v="7"/>
      <x v="1"/>
    </i>
    <i>
      <x v="18"/>
      <x v="8"/>
      <x v="8"/>
      <x v="15"/>
      <x v="1"/>
      <x v="16"/>
      <x v="3"/>
    </i>
    <i r="1">
      <x v="9"/>
      <x v="1"/>
      <x v="7"/>
      <x v="11"/>
      <x v="12"/>
      <x v="1"/>
    </i>
    <i r="2">
      <x v="3"/>
      <x v="15"/>
      <x v="1"/>
      <x v="16"/>
      <x v="3"/>
    </i>
    <i r="2">
      <x v="4"/>
      <x v="15"/>
      <x/>
      <x v="16"/>
      <x v="3"/>
    </i>
    <i r="2">
      <x v="5"/>
      <x v="11"/>
      <x v="12"/>
      <x v="15"/>
      <x v="2"/>
    </i>
    <i r="2">
      <x v="11"/>
      <x v="15"/>
      <x v="1"/>
      <x v="16"/>
      <x v="3"/>
    </i>
    <i r="2">
      <x v="13"/>
      <x v="6"/>
      <x v="1"/>
      <x v="7"/>
      <x v="1"/>
    </i>
    <i r="2">
      <x v="14"/>
      <x v="7"/>
      <x v="1"/>
      <x v="8"/>
      <x v="1"/>
    </i>
    <i r="2">
      <x v="16"/>
      <x v="16"/>
      <x v="3"/>
      <x v="17"/>
      <x v="3"/>
    </i>
    <i>
      <x v="19"/>
      <x v="2"/>
      <x v="7"/>
      <x v="8"/>
      <x/>
      <x v="9"/>
      <x v="2"/>
    </i>
    <i r="1">
      <x v="4"/>
      <x/>
      <x v="12"/>
      <x v="3"/>
      <x v="13"/>
      <x v="1"/>
    </i>
    <i r="2">
      <x v="2"/>
      <x v="12"/>
      <x/>
      <x v="13"/>
      <x v="1"/>
    </i>
    <i r="2">
      <x v="11"/>
      <x v="18"/>
      <x v="3"/>
      <x v="19"/>
      <x v="3"/>
    </i>
    <i r="2">
      <x v="12"/>
      <x v="11"/>
      <x/>
      <x v="12"/>
      <x v="1"/>
    </i>
    <i r="2">
      <x v="15"/>
      <x v="18"/>
      <x v="1"/>
      <x v="19"/>
      <x v="3"/>
    </i>
    <i r="1">
      <x v="5"/>
      <x v="1"/>
      <x v="7"/>
      <x v="12"/>
      <x v="11"/>
      <x v="1"/>
    </i>
    <i r="2">
      <x v="3"/>
      <x v="20"/>
      <x v="5"/>
      <x v="21"/>
      <x v="3"/>
    </i>
    <i r="2">
      <x v="4"/>
      <x v="21"/>
      <x/>
      <x v="22"/>
      <x v="3"/>
    </i>
    <i r="2">
      <x v="5"/>
      <x v="11"/>
      <x v="12"/>
      <x v="15"/>
      <x v="2"/>
    </i>
    <i r="2">
      <x v="13"/>
      <x v="5"/>
      <x v="1"/>
      <x v="6"/>
      <x v="1"/>
    </i>
    <i r="2">
      <x v="14"/>
      <x v="6"/>
      <x v="5"/>
      <x v="7"/>
      <x v="1"/>
    </i>
    <i r="1">
      <x v="9"/>
      <x v="8"/>
      <x v="16"/>
      <x v="1"/>
      <x v="17"/>
      <x v="3"/>
    </i>
    <i>
      <x v="20"/>
      <x v="2"/>
      <x/>
      <x v="9"/>
      <x v="12"/>
      <x v="13"/>
      <x v="2"/>
    </i>
    <i r="2">
      <x v="2"/>
      <x v="21"/>
      <x/>
      <x v="22"/>
      <x v="3"/>
    </i>
    <i r="2">
      <x v="4"/>
      <x v="21"/>
      <x/>
      <x v="22"/>
      <x v="3"/>
    </i>
    <i r="2">
      <x v="11"/>
      <x v="21"/>
      <x v="1"/>
      <x v="22"/>
      <x v="3"/>
    </i>
    <i r="2">
      <x v="12"/>
      <x v="8"/>
      <x v="1"/>
      <x v="9"/>
      <x v="2"/>
    </i>
    <i r="2">
      <x v="14"/>
      <x v="8"/>
      <x v="1"/>
      <x v="9"/>
      <x v="2"/>
    </i>
    <i r="2">
      <x v="15"/>
      <x v="21"/>
      <x v="2"/>
      <x v="22"/>
      <x v="3"/>
    </i>
    <i r="1">
      <x v="4"/>
      <x v="7"/>
      <x v="19"/>
      <x v="9"/>
      <x v="21"/>
      <x v="3"/>
    </i>
    <i>
      <x v="21"/>
      <x/>
      <x/>
      <x v="14"/>
      <x v="12"/>
      <x v="18"/>
      <x v="3"/>
    </i>
    <i r="2">
      <x v="2"/>
      <x v="18"/>
      <x/>
      <x v="19"/>
      <x v="3"/>
    </i>
    <i r="2">
      <x v="4"/>
      <x v="19"/>
      <x/>
      <x v="21"/>
      <x v="3"/>
    </i>
    <i r="2">
      <x v="11"/>
      <x v="19"/>
      <x v="3"/>
      <x v="20"/>
      <x v="3"/>
    </i>
    <i r="2">
      <x v="12"/>
      <x v="13"/>
      <x/>
      <x v="14"/>
      <x v="3"/>
    </i>
    <i r="2">
      <x v="14"/>
      <x v="13"/>
      <x v="2"/>
      <x v="15"/>
      <x v="3"/>
    </i>
    <i r="2">
      <x v="15"/>
      <x v="18"/>
      <x v="3"/>
      <x v="19"/>
      <x v="3"/>
    </i>
    <i r="1">
      <x v="3"/>
      <x v="7"/>
      <x v="11"/>
      <x v="1"/>
      <x v="12"/>
      <x v="1"/>
    </i>
    <i r="1">
      <x v="8"/>
      <x v="8"/>
      <x v="21"/>
      <x v="5"/>
      <x v="22"/>
      <x v="3"/>
    </i>
    <i r="1">
      <x v="9"/>
      <x v="3"/>
      <x v="20"/>
      <x v="3"/>
      <x v="21"/>
      <x v="3"/>
    </i>
    <i r="2">
      <x v="4"/>
      <x v="21"/>
      <x/>
      <x v="22"/>
      <x v="3"/>
    </i>
    <i r="2">
      <x v="5"/>
      <x v="18"/>
      <x v="5"/>
      <x v="20"/>
      <x v="3"/>
    </i>
    <i r="2">
      <x v="11"/>
      <x v="20"/>
      <x v="3"/>
      <x v="22"/>
      <x v="3"/>
    </i>
    <i r="2">
      <x v="13"/>
      <x v="16"/>
      <x v="2"/>
      <x v="18"/>
      <x v="3"/>
    </i>
    <i r="2">
      <x v="14"/>
      <x v="18"/>
      <x v="1"/>
      <x v="19"/>
      <x v="3"/>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33D8CB4-F21A-E44C-8BD9-4EF0E9348E7A}" name="Sprint Summary Pivot" cacheId="185"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chartFormat="8">
  <location ref="A33:D44" firstHeaderRow="0" firstDataRow="1" firstDataCol="1"/>
  <pivotFields count="10">
    <pivotField axis="axisRow" compact="0" outline="0" showAll="0" sortType="ascending" defaultSubtotal="0">
      <items count="19">
        <item x="0"/>
        <item x="1"/>
        <item x="2"/>
        <item x="3"/>
        <item x="4"/>
        <item x="5"/>
        <item x="6"/>
        <item x="7"/>
        <item x="8"/>
        <item m="1" x="14"/>
        <item x="9"/>
        <item m="1" x="10"/>
        <item m="1" x="15"/>
        <item m="1" x="11"/>
        <item m="1" x="16"/>
        <item m="1" x="12"/>
        <item m="1" x="17"/>
        <item m="1" x="13"/>
        <item m="1" x="18"/>
      </items>
    </pivotField>
    <pivotField compact="0" numFmtId="15" outline="0" showAll="0" defaultSubtotal="0"/>
    <pivotField compact="0" numFmtId="15" outline="0" showAll="0" defaultSubtotal="0"/>
    <pivotField compact="0" outline="0" showAll="0" defaultSubtotal="0">
      <items count="4">
        <item x="1"/>
        <item x="3"/>
        <item x="0"/>
        <item x="2"/>
      </items>
    </pivotField>
    <pivotField compact="0" outline="0" showAll="0" defaultSubtotal="0">
      <items count="5">
        <item x="3"/>
        <item x="2"/>
        <item x="1"/>
        <item x="0"/>
        <item x="4"/>
      </items>
    </pivotField>
    <pivotField dataField="1" compact="0" outline="0" showAll="0" defaultSubtotal="0">
      <items count="7">
        <item x="5"/>
        <item x="4"/>
        <item x="3"/>
        <item x="0"/>
        <item x="2"/>
        <item x="1"/>
        <item x="6"/>
      </items>
    </pivotField>
    <pivotField compact="0" outline="0" showAll="0" defaultSubtotal="0">
      <items count="4">
        <item x="2"/>
        <item x="1"/>
        <item x="0"/>
        <item x="3"/>
      </items>
    </pivotField>
    <pivotField dataField="1" compact="0" outline="0" showAll="0" defaultSubtotal="0">
      <items count="8">
        <item x="6"/>
        <item x="5"/>
        <item x="4"/>
        <item x="0"/>
        <item x="1"/>
        <item x="3"/>
        <item x="2"/>
        <item x="7"/>
      </items>
    </pivotField>
    <pivotField compact="0" outline="0" showAll="0" defaultSubtotal="0"/>
    <pivotField dataField="1" compact="0" outline="0" showAll="0" defaultSubtotal="0">
      <items count="8">
        <item x="6"/>
        <item x="4"/>
        <item x="5"/>
        <item x="0"/>
        <item x="1"/>
        <item x="3"/>
        <item x="2"/>
        <item x="7"/>
      </items>
    </pivotField>
  </pivotFields>
  <rowFields count="1">
    <field x="0"/>
  </rowFields>
  <rowItems count="11">
    <i>
      <x/>
    </i>
    <i>
      <x v="1"/>
    </i>
    <i>
      <x v="2"/>
    </i>
    <i>
      <x v="3"/>
    </i>
    <i>
      <x v="4"/>
    </i>
    <i>
      <x v="5"/>
    </i>
    <i>
      <x v="6"/>
    </i>
    <i>
      <x v="7"/>
    </i>
    <i>
      <x v="8"/>
    </i>
    <i>
      <x v="10"/>
    </i>
    <i t="grand">
      <x/>
    </i>
  </rowItems>
  <colFields count="1">
    <field x="-2"/>
  </colFields>
  <colItems count="3">
    <i>
      <x/>
    </i>
    <i i="1">
      <x v="1"/>
    </i>
    <i i="2">
      <x v="2"/>
    </i>
  </colItems>
  <dataFields count="3">
    <dataField name="_Accepted Story Point" fld="9" baseField="0" baseItem="0"/>
    <dataField name="_Planned Story Point" fld="5" baseField="0" baseItem="0"/>
    <dataField name="_Completed Story Point" fld="7" baseField="0" baseItem="0"/>
  </dataFields>
  <chartFormats count="9">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4" format="2" series="1">
      <pivotArea type="data" outline="0" fieldPosition="0">
        <references count="1">
          <reference field="4294967294" count="1" selected="0">
            <x v="2"/>
          </reference>
        </references>
      </pivotArea>
    </chartFormat>
    <chartFormat chart="5" format="3"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1"/>
          </reference>
        </references>
      </pivotArea>
    </chartFormat>
    <chartFormat chart="5" format="5" series="1">
      <pivotArea type="data" outline="0" fieldPosition="0">
        <references count="1">
          <reference field="4294967294" count="1" selected="0">
            <x v="2"/>
          </reference>
        </references>
      </pivotArea>
    </chartFormat>
    <chartFormat chart="6" format="6" series="1">
      <pivotArea type="data" outline="0" fieldPosition="0">
        <references count="1">
          <reference field="4294967294" count="1" selected="0">
            <x v="0"/>
          </reference>
        </references>
      </pivotArea>
    </chartFormat>
    <chartFormat chart="6" format="7" series="1">
      <pivotArea type="data" outline="0" fieldPosition="0">
        <references count="1">
          <reference field="4294967294" count="1" selected="0">
            <x v="1"/>
          </reference>
        </references>
      </pivotArea>
    </chartFormat>
    <chartFormat chart="6"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54422C8-5077-BD4E-80C4-88024D8FC2E5}" name="Task Progress Pivot" cacheId="18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1:E23" firstHeaderRow="1" firstDataRow="2" firstDataCol="1"/>
  <pivotFields count="8">
    <pivotField dataField="1" showAll="0">
      <items count="23">
        <item x="0"/>
        <item x="1"/>
        <item x="2"/>
        <item x="3"/>
        <item x="4"/>
        <item x="5"/>
        <item x="6"/>
        <item x="7"/>
        <item x="8"/>
        <item x="9"/>
        <item x="10"/>
        <item x="11"/>
        <item x="12"/>
        <item x="13"/>
        <item x="14"/>
        <item x="15"/>
        <item x="16"/>
        <item x="17"/>
        <item x="18"/>
        <item x="19"/>
        <item x="20"/>
        <item x="21"/>
        <item t="default"/>
      </items>
    </pivotField>
    <pivotField showAll="0"/>
    <pivotField showAll="0"/>
    <pivotField showAll="0">
      <items count="11">
        <item x="0"/>
        <item x="1"/>
        <item x="4"/>
        <item x="5"/>
        <item x="6"/>
        <item x="2"/>
        <item x="3"/>
        <item x="7"/>
        <item x="9"/>
        <item x="8"/>
        <item t="default"/>
      </items>
    </pivotField>
    <pivotField showAll="0"/>
    <pivotField numFmtId="14" showAll="0"/>
    <pivotField numFmtId="14" showAll="0"/>
    <pivotField axis="axisCol" showAll="0">
      <items count="6">
        <item m="1" x="3"/>
        <item x="0"/>
        <item x="2"/>
        <item x="1"/>
        <item m="1" x="4"/>
        <item t="default"/>
      </items>
    </pivotField>
  </pivotFields>
  <rowItems count="1">
    <i/>
  </rowItems>
  <colFields count="1">
    <field x="7"/>
  </colFields>
  <colItems count="4">
    <i>
      <x v="1"/>
    </i>
    <i>
      <x v="2"/>
    </i>
    <i>
      <x v="3"/>
    </i>
    <i t="grand">
      <x/>
    </i>
  </colItems>
  <dataFields count="1">
    <dataField name="Count of Story #" fld="0" subtotal="count" baseField="0" baseItem="0"/>
  </dataFields>
  <chartFormats count="4">
    <chartFormat chart="2" format="6" series="1">
      <pivotArea type="data" outline="0" fieldPosition="0">
        <references count="2">
          <reference field="4294967294" count="1" selected="0">
            <x v="0"/>
          </reference>
          <reference field="7" count="1" selected="0">
            <x v="1"/>
          </reference>
        </references>
      </pivotArea>
    </chartFormat>
    <chartFormat chart="2" format="7" series="1">
      <pivotArea type="data" outline="0" fieldPosition="0">
        <references count="2">
          <reference field="4294967294" count="1" selected="0">
            <x v="0"/>
          </reference>
          <reference field="7" count="1" selected="0">
            <x v="2"/>
          </reference>
        </references>
      </pivotArea>
    </chartFormat>
    <chartFormat chart="2" format="8" series="1">
      <pivotArea type="data" outline="0" fieldPosition="0">
        <references count="2">
          <reference field="4294967294" count="1" selected="0">
            <x v="0"/>
          </reference>
          <reference field="7" count="1" selected="0">
            <x v="3"/>
          </reference>
        </references>
      </pivotArea>
    </chartFormat>
    <chartFormat chart="2"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y" xr10:uid="{4E4D5F9F-DCB8-EE48-A3F2-C829605032D8}" sourceName="Story #">
  <pivotTables>
    <pivotTable tabId="10" name="PivotTable6"/>
    <pivotTable tabId="1" name="Task Progress Pivot"/>
  </pivotTables>
  <data>
    <tabular pivotCacheId="2113486951">
      <items count="22">
        <i x="0" s="1"/>
        <i x="1" s="1"/>
        <i x="2" s="1"/>
        <i x="3" s="1"/>
        <i x="4" s="1"/>
        <i x="5" s="1"/>
        <i x="6" s="1"/>
        <i x="7" s="1"/>
        <i x="8" s="1"/>
        <i x="9" s="1"/>
        <i x="10" s="1"/>
        <i x="11" s="1"/>
        <i x="12" s="1"/>
        <i x="13" s="1"/>
        <i x="14" s="1"/>
        <i x="15" s="1"/>
        <i x="16" s="1"/>
        <i x="17" s="1"/>
        <i x="18" s="1"/>
        <i x="19" s="1"/>
        <i x="20" s="1"/>
        <i x="2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ssignee" xr10:uid="{A715B4E3-4FFC-5342-9273-91E8AC9AC63F}" sourceName="Assignee">
  <pivotTables>
    <pivotTable tabId="10" name="PivotTable6"/>
    <pivotTable tabId="1" name="Task Progress Pivot"/>
  </pivotTables>
  <data>
    <tabular pivotCacheId="2113486951">
      <items count="10">
        <i x="0" s="1"/>
        <i x="1" s="1"/>
        <i x="4" s="1"/>
        <i x="5" s="1"/>
        <i x="6" s="1"/>
        <i x="2" s="1"/>
        <i x="3" s="1"/>
        <i x="7" s="1"/>
        <i x="9" s="1"/>
        <i x="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ory #" xr10:uid="{A77BD8B8-EA48-3847-B20A-A801636AFD25}" cache="Slicer_Story" caption="Story #" columnCount="5" rowHeight="251883"/>
  <slicer name="Assignee" xr10:uid="{34623B2E-820F-2F49-BFE6-DC9D4FBA50B0}" cache="Slicer_Assignee" caption="Assignee" columnCount="3"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E6712FB-25BE-9449-91DA-4E6736B5070E}" name="StoryListTable" displayName="StoryListTable" ref="A1:D27" totalsRowShown="0" headerRowDxfId="19" dataDxfId="18">
  <autoFilter ref="A1:D27" xr:uid="{6E6712FB-25BE-9449-91DA-4E6736B5070E}"/>
  <tableColumns count="4">
    <tableColumn id="1" xr3:uid="{5AA7D416-4E5A-654A-A0A2-7DE5C8A041CB}" name="Issue key" dataDxfId="17"/>
    <tableColumn id="2" xr3:uid="{AC7BD5FD-0E48-3D47-8536-6BF04287AA70}" name="Summary" dataDxfId="16"/>
    <tableColumn id="3" xr3:uid="{E0DC78C5-65D3-574C-9BD8-5A520365AEA9}" name="Status" dataDxfId="15"/>
    <tableColumn id="4" xr3:uid="{D2F12FB0-2AE9-5648-9C19-A630274AC320}" name="Story Points" dataDxfId="1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4106DE-85A9-384C-93F2-E0C9FC1C0F20}" name="TaskListTable" displayName="TaskListTable" ref="A1:H157" totalsRowShown="0" headerRowDxfId="13" dataDxfId="12">
  <autoFilter ref="A1:H157" xr:uid="{1B4106DE-85A9-384C-93F2-E0C9FC1C0F20}"/>
  <tableColumns count="8">
    <tableColumn id="1" xr3:uid="{916B7EBD-3088-5B40-AC56-5C4F688287B5}" name="Story #" dataDxfId="11"/>
    <tableColumn id="2" xr3:uid="{A5710724-96AF-8A45-BE85-D9ED8AE5E9C4}" name="Story descriptio " dataDxfId="10">
      <calculatedColumnFormula>VLOOKUP(A2,'Story List'!$A$2:$B$27, 2,FALSE)</calculatedColumnFormula>
    </tableColumn>
    <tableColumn id="3" xr3:uid="{80B6A164-451B-0442-9457-8D0B76246028}" name="Task Name" dataDxfId="9"/>
    <tableColumn id="4" xr3:uid="{8525704D-AFA2-FB4C-9DA7-752E561644CD}" name="Assignee" dataDxfId="8"/>
    <tableColumn id="5" xr3:uid="{11315801-F05A-B341-8AC6-F4B5ED06D4A6}" name="Duration (Hr)" dataDxfId="7"/>
    <tableColumn id="12" xr3:uid="{D7CD9079-C58F-F04B-AF8D-DEE507140C44}" name="Start Date" dataDxfId="6"/>
    <tableColumn id="11" xr3:uid="{CAA36BD7-C27D-9649-9352-5669E4565B41}" name="End Date" dataDxfId="5"/>
    <tableColumn id="7" xr3:uid="{C6AEFB88-224E-394E-B5D3-89B154A579CE}" name="Status" dataDxfId="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A9923DA-F56C-BB49-88D4-8CFEB0FAF48F}" name="TeamResourceTable" displayName="TeamResourceTable" ref="A2:Z13" totalsRowShown="0" headerRowDxfId="3">
  <autoFilter ref="A2:Z13" xr:uid="{1A9923DA-F56C-BB49-88D4-8CFEB0FAF48F}"/>
  <tableColumns count="26">
    <tableColumn id="1" xr3:uid="{BD2BA0CA-887A-8F4B-83CD-AB211182E5EC}" name="Member Name"/>
    <tableColumn id="2" xr3:uid="{6186AE7F-AB69-E347-BBC1-2900E7EBF183}" name="Velocity per day"/>
    <tableColumn id="3" xr3:uid="{87F9E590-D53F-B74D-A8BB-EB02FD374252}" name="# of annual leave"/>
    <tableColumn id="4" xr3:uid="{A6FE0254-AA36-6D40-802E-06288FC07FE7}" name=" # of workdays"/>
    <tableColumn id="5" xr3:uid="{4EA50171-67C9-D141-BACD-14AA45A9515B}" name="Actual Velocity"/>
    <tableColumn id="6" xr3:uid="{63169017-190F-9B40-91DB-97FF79F7158B}" name="# of annual leave2"/>
    <tableColumn id="7" xr3:uid="{6DA64E44-17F3-2443-8F84-B62ECCD85CAB}" name=" # of workdays2"/>
    <tableColumn id="8" xr3:uid="{BE4A47D3-182A-9144-BB56-3BAC0ECFDFC6}" name="Actual Velocity2"/>
    <tableColumn id="9" xr3:uid="{5F7113D0-58B0-3345-8CDC-1F4A0986162B}" name="# of annual leave3"/>
    <tableColumn id="10" xr3:uid="{041E17E3-2E50-8B48-84B7-35278AD92553}" name=" # of workdays3"/>
    <tableColumn id="14" xr3:uid="{6CFBE440-1A1E-E649-A859-AE7384DC877E}" name="Actual Velocity3"/>
    <tableColumn id="23" xr3:uid="{E51F0A00-DD35-B342-A020-FEA37028756A}" name="# of annual leave4"/>
    <tableColumn id="24" xr3:uid="{5563815F-DE12-C043-B786-CCEDA92150CD}" name=" # of workdays4"/>
    <tableColumn id="25" xr3:uid="{DD4BAEA1-424B-0844-9BDB-B2CCCEEC4E39}" name="Actual Velocity4"/>
    <tableColumn id="20" xr3:uid="{A1FAA509-395A-0B40-A716-E49E99F1FF9B}" name="# of annual leave5"/>
    <tableColumn id="21" xr3:uid="{65A78C25-AEEA-064E-A366-534B1A802B41}" name=" # of workdays5"/>
    <tableColumn id="22" xr3:uid="{7A6D65C6-89E3-9842-A3CD-1363482475D3}" name="Actual Velocity5"/>
    <tableColumn id="32" xr3:uid="{6CB4FF33-AB0F-044F-87C7-13F1F50AA91D}" name="# of annual leave6"/>
    <tableColumn id="31" xr3:uid="{79CB2D02-DA25-4844-A4DC-DF267D1A7AE9}" name=" # of workdays6"/>
    <tableColumn id="30" xr3:uid="{B4C4FC6E-0444-4C49-A03A-F973C848A199}" name="Actual Velocity6"/>
    <tableColumn id="29" xr3:uid="{0A861CB3-3922-1041-BC68-5AFD8B19BFD9}" name="# of annual leave7"/>
    <tableColumn id="28" xr3:uid="{796F3868-75E2-234F-8E28-521A75D260FE}" name=" # of workdays7"/>
    <tableColumn id="27" xr3:uid="{0EB7CF00-89B8-8344-9053-14D4D4C59E39}" name="Actual Velocity7"/>
    <tableColumn id="16" xr3:uid="{C4B1FD3A-812E-E245-980F-BBA5568F85D2}" name="# of annual leave8"/>
    <tableColumn id="15" xr3:uid="{93380875-66DA-A34A-9DCD-54CAD074688D}" name=" # of workdays8"/>
    <tableColumn id="11" xr3:uid="{2D2AA99F-8F7B-194B-823C-532CDEC8D854}" name="Actual Velocity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DC0B102-706B-3243-93ED-590CCA4E6B0B}" name="SprintSummaryTable" displayName="SprintSummaryTable" ref="A1:J11" totalsRowShown="0" headerRowDxfId="2">
  <autoFilter ref="A1:J11" xr:uid="{7DC0B102-706B-3243-93ED-590CCA4E6B0B}"/>
  <tableColumns count="10">
    <tableColumn id="1" xr3:uid="{4ADC335C-A54F-D649-BB5F-02249551B0FC}" name="Sprint Number"/>
    <tableColumn id="2" xr3:uid="{A8E38D02-517B-8343-A9DA-C4AD721C6408}" name="Sprint Start Date" dataDxfId="1"/>
    <tableColumn id="3" xr3:uid="{89958CD8-673E-724D-8A63-4D7E832FA32D}" name="Sprint End Date" dataDxfId="0"/>
    <tableColumn id="4" xr3:uid="{C1087DA0-154A-C945-8CF1-15CD39C0CFAB}" name="# of days in Sprint">
      <calculatedColumnFormula>NETWORKDAYS.INTL(B2,C2,1,'Public Holiday'!$A$2:$A$18)</calculatedColumnFormula>
    </tableColumn>
    <tableColumn id="5" xr3:uid="{7D4F2643-ED06-0D47-9087-8BDA6FA49215}" name="# of Planned Story"/>
    <tableColumn id="6" xr3:uid="{E913D212-45F5-9746-8608-840ECA5402C3}" name="Planned Story Point"/>
    <tableColumn id="7" xr3:uid="{7D1C2874-34BB-6F4E-B927-319539E24695}" name="# of Completed Story"/>
    <tableColumn id="8" xr3:uid="{95C977D8-5317-DA41-9C67-B7AA1FB284A8}" name="Completed Story Point"/>
    <tableColumn id="9" xr3:uid="{2DAF48DA-23F3-254C-B7F4-0C072C1DC160}" name="# of Accepted Story"/>
    <tableColumn id="10" xr3:uid="{CFD62D09-52D6-D041-A767-1215CB51BE61}" name="Accepted Story Poi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Yellow">
      <a:dk1>
        <a:sysClr val="windowText" lastClr="000000"/>
      </a:dk1>
      <a:lt1>
        <a:sysClr val="window" lastClr="FFFFFF"/>
      </a:lt1>
      <a:dk2>
        <a:srgbClr val="39302A"/>
      </a:dk2>
      <a:lt2>
        <a:srgbClr val="E5DEDB"/>
      </a:lt2>
      <a:accent1>
        <a:srgbClr val="FFCA08"/>
      </a:accent1>
      <a:accent2>
        <a:srgbClr val="F8931D"/>
      </a:accent2>
      <a:accent3>
        <a:srgbClr val="CE8D3E"/>
      </a:accent3>
      <a:accent4>
        <a:srgbClr val="EC7016"/>
      </a:accent4>
      <a:accent5>
        <a:srgbClr val="E64823"/>
      </a:accent5>
      <a:accent6>
        <a:srgbClr val="9C6A6A"/>
      </a:accent6>
      <a:hlink>
        <a:srgbClr val="2998E3"/>
      </a:hlink>
      <a:folHlink>
        <a:srgbClr val="7F723D"/>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DDEDD-7739-5349-98BB-41E931E1ADCE}">
  <dimension ref="A1:AG170"/>
  <sheetViews>
    <sheetView showGridLines="0" tabSelected="1" zoomScale="90" zoomScaleNormal="90" workbookViewId="0">
      <pane ySplit="13" topLeftCell="A146" activePane="bottomLeft" state="frozen"/>
      <selection pane="bottomLeft" activeCell="F11" sqref="F11"/>
    </sheetView>
  </sheetViews>
  <sheetFormatPr baseColWidth="10" defaultRowHeight="16" x14ac:dyDescent="0.2"/>
  <cols>
    <col min="1" max="1" width="23.83203125" bestFit="1" customWidth="1"/>
    <col min="2" max="2" width="23.6640625" bestFit="1" customWidth="1"/>
    <col min="3" max="3" width="16" bestFit="1" customWidth="1"/>
    <col min="4" max="4" width="15.5" bestFit="1" customWidth="1"/>
    <col min="5" max="5" width="13" bestFit="1" customWidth="1"/>
    <col min="6" max="6" width="12" customWidth="1"/>
    <col min="7" max="7" width="10.6640625" bestFit="1" customWidth="1"/>
  </cols>
  <sheetData>
    <row r="1" spans="1:33" s="2" customFormat="1" ht="45" customHeight="1" x14ac:dyDescent="0.25">
      <c r="A1" s="2" t="s">
        <v>139</v>
      </c>
      <c r="F1" s="1" t="str">
        <f>TEXT(MIN(D14:D169),"D-MMM-YY") &amp; " to " &amp; TEXT(MAX(F14:F169),"D-MMM-YY")</f>
        <v>1-Oct-19 to 31-Oct-19</v>
      </c>
    </row>
    <row r="13" spans="1:33" x14ac:dyDescent="0.2">
      <c r="A13" s="6" t="s">
        <v>131</v>
      </c>
      <c r="B13" s="6" t="s">
        <v>117</v>
      </c>
      <c r="C13" s="6" t="s">
        <v>116</v>
      </c>
      <c r="D13" s="6" t="s">
        <v>1</v>
      </c>
      <c r="E13" s="6" t="s">
        <v>158</v>
      </c>
      <c r="F13" s="6" t="s">
        <v>2</v>
      </c>
      <c r="G13" s="6" t="s">
        <v>47</v>
      </c>
      <c r="H13" s="18" cm="1">
        <f t="array" ref="H13:AG13">_xlfn.SEQUENCE(1,26,MIN(D14:D169)+Working!B10-1)</f>
        <v>43738</v>
      </c>
      <c r="I13" s="18">
        <v>43739</v>
      </c>
      <c r="J13" s="18">
        <v>43740</v>
      </c>
      <c r="K13" s="18">
        <v>43741</v>
      </c>
      <c r="L13" s="18">
        <v>43742</v>
      </c>
      <c r="M13" s="18">
        <v>43743</v>
      </c>
      <c r="N13" s="18">
        <v>43744</v>
      </c>
      <c r="O13" s="18">
        <v>43745</v>
      </c>
      <c r="P13" s="18">
        <v>43746</v>
      </c>
      <c r="Q13" s="18">
        <v>43747</v>
      </c>
      <c r="R13" s="18">
        <v>43748</v>
      </c>
      <c r="S13" s="18">
        <v>43749</v>
      </c>
      <c r="T13" s="18">
        <v>43750</v>
      </c>
      <c r="U13" s="18">
        <v>43751</v>
      </c>
      <c r="V13" s="18">
        <v>43752</v>
      </c>
      <c r="W13" s="18">
        <v>43753</v>
      </c>
      <c r="X13" s="18">
        <v>43754</v>
      </c>
      <c r="Y13" s="18">
        <v>43755</v>
      </c>
      <c r="Z13" s="18">
        <v>43756</v>
      </c>
      <c r="AA13" s="18">
        <v>43757</v>
      </c>
      <c r="AB13" s="18">
        <v>43758</v>
      </c>
      <c r="AC13" s="18">
        <v>43759</v>
      </c>
      <c r="AD13" s="18">
        <v>43760</v>
      </c>
      <c r="AE13" s="18">
        <v>43761</v>
      </c>
      <c r="AF13" s="18">
        <v>43762</v>
      </c>
      <c r="AG13" s="18">
        <v>43763</v>
      </c>
    </row>
    <row r="14" spans="1:33" x14ac:dyDescent="0.2">
      <c r="A14" t="s">
        <v>50</v>
      </c>
      <c r="B14" t="s">
        <v>5</v>
      </c>
      <c r="C14" t="s">
        <v>138</v>
      </c>
      <c r="D14" s="4">
        <v>43740</v>
      </c>
      <c r="E14">
        <v>5</v>
      </c>
      <c r="F14" s="4">
        <v>43740</v>
      </c>
      <c r="G14" t="s">
        <v>149</v>
      </c>
    </row>
    <row r="15" spans="1:33" x14ac:dyDescent="0.2">
      <c r="B15" t="s">
        <v>6</v>
      </c>
      <c r="C15" t="s">
        <v>138</v>
      </c>
      <c r="D15" s="4">
        <v>43740</v>
      </c>
      <c r="E15">
        <v>5</v>
      </c>
      <c r="F15" s="4">
        <v>43740</v>
      </c>
      <c r="G15" t="s">
        <v>149</v>
      </c>
    </row>
    <row r="16" spans="1:33" x14ac:dyDescent="0.2">
      <c r="B16" t="s">
        <v>7</v>
      </c>
      <c r="C16" t="s">
        <v>76</v>
      </c>
      <c r="D16" s="4">
        <v>43740</v>
      </c>
      <c r="E16">
        <v>4</v>
      </c>
      <c r="F16" s="4">
        <v>43740</v>
      </c>
      <c r="G16" t="s">
        <v>149</v>
      </c>
    </row>
    <row r="17" spans="1:7" x14ac:dyDescent="0.2">
      <c r="B17" t="s">
        <v>10</v>
      </c>
      <c r="C17" t="s">
        <v>138</v>
      </c>
      <c r="D17" s="4">
        <v>43739</v>
      </c>
      <c r="E17">
        <v>5</v>
      </c>
      <c r="F17" s="4">
        <v>43739</v>
      </c>
      <c r="G17" t="s">
        <v>149</v>
      </c>
    </row>
    <row r="18" spans="1:7" x14ac:dyDescent="0.2">
      <c r="B18" t="s">
        <v>11</v>
      </c>
      <c r="C18" t="s">
        <v>138</v>
      </c>
      <c r="D18" s="4">
        <v>43739</v>
      </c>
      <c r="E18">
        <v>5</v>
      </c>
      <c r="F18" s="4">
        <v>43739</v>
      </c>
      <c r="G18" t="s">
        <v>149</v>
      </c>
    </row>
    <row r="19" spans="1:7" x14ac:dyDescent="0.2">
      <c r="A19" t="s">
        <v>51</v>
      </c>
      <c r="B19" t="s">
        <v>5</v>
      </c>
      <c r="C19" t="s">
        <v>76</v>
      </c>
      <c r="D19" s="4">
        <v>43741</v>
      </c>
      <c r="E19">
        <v>2</v>
      </c>
      <c r="F19" s="4">
        <v>43741</v>
      </c>
      <c r="G19" t="s">
        <v>149</v>
      </c>
    </row>
    <row r="20" spans="1:7" x14ac:dyDescent="0.2">
      <c r="B20" t="s">
        <v>10</v>
      </c>
      <c r="C20" t="s">
        <v>76</v>
      </c>
      <c r="D20" s="4">
        <v>43740</v>
      </c>
      <c r="E20">
        <v>6</v>
      </c>
      <c r="F20" s="4">
        <v>43740</v>
      </c>
      <c r="G20" t="s">
        <v>149</v>
      </c>
    </row>
    <row r="21" spans="1:7" x14ac:dyDescent="0.2">
      <c r="B21" t="s">
        <v>11</v>
      </c>
      <c r="C21" t="s">
        <v>122</v>
      </c>
      <c r="D21" s="4">
        <v>43740</v>
      </c>
      <c r="E21">
        <v>6</v>
      </c>
      <c r="F21" s="4">
        <v>43740</v>
      </c>
      <c r="G21" t="s">
        <v>149</v>
      </c>
    </row>
    <row r="22" spans="1:7" x14ac:dyDescent="0.2">
      <c r="A22" t="s">
        <v>52</v>
      </c>
      <c r="B22" t="s">
        <v>7</v>
      </c>
      <c r="C22" t="s">
        <v>137</v>
      </c>
      <c r="D22" s="4">
        <v>43740</v>
      </c>
      <c r="E22">
        <v>6</v>
      </c>
      <c r="F22" s="4">
        <v>43741</v>
      </c>
      <c r="G22" t="s">
        <v>149</v>
      </c>
    </row>
    <row r="23" spans="1:7" x14ac:dyDescent="0.2">
      <c r="B23" t="s">
        <v>10</v>
      </c>
      <c r="C23" t="s">
        <v>137</v>
      </c>
      <c r="D23" s="4">
        <v>43741</v>
      </c>
      <c r="E23">
        <v>8</v>
      </c>
      <c r="F23" s="4">
        <v>43742</v>
      </c>
      <c r="G23" t="s">
        <v>149</v>
      </c>
    </row>
    <row r="24" spans="1:7" x14ac:dyDescent="0.2">
      <c r="B24" t="s">
        <v>11</v>
      </c>
      <c r="C24" t="s">
        <v>137</v>
      </c>
      <c r="D24" s="4">
        <v>43741</v>
      </c>
      <c r="E24">
        <v>8</v>
      </c>
      <c r="F24" s="4">
        <v>43742</v>
      </c>
      <c r="G24" t="s">
        <v>149</v>
      </c>
    </row>
    <row r="25" spans="1:7" x14ac:dyDescent="0.2">
      <c r="A25" t="s">
        <v>53</v>
      </c>
      <c r="B25" t="s">
        <v>7</v>
      </c>
      <c r="C25" t="s">
        <v>137</v>
      </c>
      <c r="D25" s="4">
        <v>43741</v>
      </c>
      <c r="E25">
        <v>6</v>
      </c>
      <c r="F25" s="4">
        <v>43742</v>
      </c>
      <c r="G25" t="s">
        <v>149</v>
      </c>
    </row>
    <row r="26" spans="1:7" x14ac:dyDescent="0.2">
      <c r="B26" t="s">
        <v>8</v>
      </c>
      <c r="C26" t="s">
        <v>137</v>
      </c>
      <c r="D26" s="4">
        <v>43740</v>
      </c>
      <c r="E26">
        <v>8</v>
      </c>
      <c r="F26" s="4">
        <v>43741</v>
      </c>
      <c r="G26" t="s">
        <v>149</v>
      </c>
    </row>
    <row r="27" spans="1:7" x14ac:dyDescent="0.2">
      <c r="B27" t="s">
        <v>9</v>
      </c>
      <c r="C27" t="s">
        <v>137</v>
      </c>
      <c r="D27" s="4">
        <v>43740</v>
      </c>
      <c r="E27">
        <v>8</v>
      </c>
      <c r="F27" s="4">
        <v>43741</v>
      </c>
      <c r="G27" t="s">
        <v>149</v>
      </c>
    </row>
    <row r="28" spans="1:7" x14ac:dyDescent="0.2">
      <c r="B28" t="s">
        <v>11</v>
      </c>
      <c r="C28" t="s">
        <v>137</v>
      </c>
      <c r="D28" s="4">
        <v>43742</v>
      </c>
      <c r="E28">
        <v>8</v>
      </c>
      <c r="F28" s="4">
        <v>43745</v>
      </c>
      <c r="G28" t="s">
        <v>149</v>
      </c>
    </row>
    <row r="29" spans="1:7" x14ac:dyDescent="0.2">
      <c r="D29" s="4">
        <v>43746</v>
      </c>
      <c r="E29">
        <v>8</v>
      </c>
      <c r="F29" s="4">
        <v>43747</v>
      </c>
      <c r="G29" t="s">
        <v>149</v>
      </c>
    </row>
    <row r="30" spans="1:7" x14ac:dyDescent="0.2">
      <c r="B30" t="s">
        <v>12</v>
      </c>
      <c r="C30" t="s">
        <v>137</v>
      </c>
      <c r="D30" s="4">
        <v>43739</v>
      </c>
      <c r="E30">
        <v>8</v>
      </c>
      <c r="F30" s="4">
        <v>43740</v>
      </c>
      <c r="G30" t="s">
        <v>149</v>
      </c>
    </row>
    <row r="31" spans="1:7" x14ac:dyDescent="0.2">
      <c r="A31" t="s">
        <v>54</v>
      </c>
      <c r="B31" t="s">
        <v>7</v>
      </c>
      <c r="C31" t="s">
        <v>119</v>
      </c>
      <c r="D31" s="4">
        <v>43742</v>
      </c>
      <c r="E31">
        <v>6</v>
      </c>
      <c r="F31" s="4">
        <v>43745</v>
      </c>
      <c r="G31" t="s">
        <v>149</v>
      </c>
    </row>
    <row r="32" spans="1:7" x14ac:dyDescent="0.2">
      <c r="B32" t="s">
        <v>8</v>
      </c>
      <c r="C32" t="s">
        <v>134</v>
      </c>
      <c r="D32" s="4">
        <v>43741</v>
      </c>
      <c r="E32">
        <v>3</v>
      </c>
      <c r="F32" s="4">
        <v>43741</v>
      </c>
      <c r="G32" t="s">
        <v>149</v>
      </c>
    </row>
    <row r="33" spans="1:7" x14ac:dyDescent="0.2">
      <c r="B33" t="s">
        <v>9</v>
      </c>
      <c r="C33" t="s">
        <v>120</v>
      </c>
      <c r="D33" s="4">
        <v>43741</v>
      </c>
      <c r="E33">
        <v>8</v>
      </c>
      <c r="F33" s="4">
        <v>43742</v>
      </c>
      <c r="G33" t="s">
        <v>149</v>
      </c>
    </row>
    <row r="34" spans="1:7" x14ac:dyDescent="0.2">
      <c r="B34" t="s">
        <v>10</v>
      </c>
      <c r="C34" t="s">
        <v>121</v>
      </c>
      <c r="D34" s="4">
        <v>43745</v>
      </c>
      <c r="E34">
        <v>8</v>
      </c>
      <c r="F34" s="4">
        <v>43746</v>
      </c>
      <c r="G34" t="s">
        <v>149</v>
      </c>
    </row>
    <row r="35" spans="1:7" x14ac:dyDescent="0.2">
      <c r="B35" t="s">
        <v>11</v>
      </c>
      <c r="C35" t="s">
        <v>123</v>
      </c>
      <c r="D35" s="4">
        <v>43747</v>
      </c>
      <c r="E35">
        <v>8</v>
      </c>
      <c r="F35" s="4">
        <v>43748</v>
      </c>
      <c r="G35" t="s">
        <v>149</v>
      </c>
    </row>
    <row r="36" spans="1:7" x14ac:dyDescent="0.2">
      <c r="B36" t="s">
        <v>12</v>
      </c>
      <c r="C36" t="s">
        <v>122</v>
      </c>
      <c r="D36" s="4">
        <v>43740</v>
      </c>
      <c r="E36">
        <v>8</v>
      </c>
      <c r="F36" s="4">
        <v>43741</v>
      </c>
      <c r="G36" t="s">
        <v>149</v>
      </c>
    </row>
    <row r="37" spans="1:7" x14ac:dyDescent="0.2">
      <c r="A37" t="s">
        <v>55</v>
      </c>
      <c r="B37" t="s">
        <v>11</v>
      </c>
      <c r="C37" t="s">
        <v>121</v>
      </c>
      <c r="D37" s="4">
        <v>43748</v>
      </c>
      <c r="E37">
        <v>2</v>
      </c>
      <c r="F37" s="4">
        <v>43748</v>
      </c>
      <c r="G37" t="s">
        <v>149</v>
      </c>
    </row>
    <row r="38" spans="1:7" x14ac:dyDescent="0.2">
      <c r="B38" t="s">
        <v>12</v>
      </c>
      <c r="C38" t="s">
        <v>122</v>
      </c>
      <c r="D38" s="4">
        <v>43753</v>
      </c>
      <c r="E38">
        <v>2</v>
      </c>
      <c r="F38" s="4">
        <v>43753</v>
      </c>
      <c r="G38" t="s">
        <v>149</v>
      </c>
    </row>
    <row r="39" spans="1:7" x14ac:dyDescent="0.2">
      <c r="C39" t="s">
        <v>135</v>
      </c>
      <c r="D39" s="4">
        <v>43759</v>
      </c>
      <c r="E39">
        <v>2</v>
      </c>
      <c r="F39" s="4">
        <v>43759</v>
      </c>
      <c r="G39" t="s">
        <v>147</v>
      </c>
    </row>
    <row r="40" spans="1:7" x14ac:dyDescent="0.2">
      <c r="D40" s="4">
        <v>43741</v>
      </c>
      <c r="E40">
        <v>2</v>
      </c>
      <c r="F40" s="4">
        <v>43741</v>
      </c>
      <c r="G40" t="s">
        <v>149</v>
      </c>
    </row>
    <row r="41" spans="1:7" x14ac:dyDescent="0.2">
      <c r="C41" t="s">
        <v>120</v>
      </c>
      <c r="D41" s="4">
        <v>43747</v>
      </c>
      <c r="E41">
        <v>24</v>
      </c>
      <c r="F41" s="4">
        <v>43753</v>
      </c>
      <c r="G41" t="s">
        <v>149</v>
      </c>
    </row>
    <row r="42" spans="1:7" x14ac:dyDescent="0.2">
      <c r="C42" t="s">
        <v>123</v>
      </c>
      <c r="D42" s="4">
        <v>43754</v>
      </c>
      <c r="E42">
        <v>18</v>
      </c>
      <c r="F42" s="4">
        <v>43756</v>
      </c>
      <c r="G42" t="s">
        <v>149</v>
      </c>
    </row>
    <row r="43" spans="1:7" x14ac:dyDescent="0.2">
      <c r="C43" t="s">
        <v>125</v>
      </c>
      <c r="D43" s="4">
        <v>43760</v>
      </c>
      <c r="E43">
        <v>24</v>
      </c>
      <c r="F43" s="4">
        <v>43769</v>
      </c>
      <c r="G43" t="s">
        <v>147</v>
      </c>
    </row>
    <row r="44" spans="1:7" x14ac:dyDescent="0.2">
      <c r="D44" s="4">
        <v>43741</v>
      </c>
      <c r="E44">
        <v>24</v>
      </c>
      <c r="F44" s="4">
        <v>43747</v>
      </c>
      <c r="G44" t="s">
        <v>149</v>
      </c>
    </row>
    <row r="45" spans="1:7" x14ac:dyDescent="0.2">
      <c r="A45" t="s">
        <v>56</v>
      </c>
      <c r="B45" t="s">
        <v>11</v>
      </c>
      <c r="C45" t="s">
        <v>122</v>
      </c>
      <c r="D45" s="4">
        <v>43760</v>
      </c>
      <c r="E45">
        <v>4</v>
      </c>
      <c r="F45" s="4">
        <v>43760</v>
      </c>
      <c r="G45" t="s">
        <v>147</v>
      </c>
    </row>
    <row r="46" spans="1:7" x14ac:dyDescent="0.2">
      <c r="C46" t="s">
        <v>135</v>
      </c>
      <c r="D46" s="4">
        <v>43763</v>
      </c>
      <c r="E46">
        <v>2</v>
      </c>
      <c r="F46" s="4">
        <v>43763</v>
      </c>
      <c r="G46" t="s">
        <v>147</v>
      </c>
    </row>
    <row r="47" spans="1:7" x14ac:dyDescent="0.2">
      <c r="C47" t="s">
        <v>120</v>
      </c>
      <c r="D47" s="4">
        <v>43753</v>
      </c>
      <c r="E47">
        <v>30</v>
      </c>
      <c r="F47" s="4">
        <v>43759</v>
      </c>
      <c r="G47" t="s">
        <v>148</v>
      </c>
    </row>
    <row r="48" spans="1:7" x14ac:dyDescent="0.2">
      <c r="C48" t="s">
        <v>123</v>
      </c>
      <c r="D48" s="4">
        <v>43761</v>
      </c>
      <c r="E48">
        <v>8</v>
      </c>
      <c r="F48" s="4">
        <v>43762</v>
      </c>
      <c r="G48" t="s">
        <v>147</v>
      </c>
    </row>
    <row r="49" spans="1:7" x14ac:dyDescent="0.2">
      <c r="C49" t="s">
        <v>133</v>
      </c>
      <c r="D49" s="4">
        <v>43749</v>
      </c>
      <c r="E49">
        <v>4</v>
      </c>
      <c r="F49" s="4">
        <v>43749</v>
      </c>
      <c r="G49" t="s">
        <v>149</v>
      </c>
    </row>
    <row r="50" spans="1:7" x14ac:dyDescent="0.2">
      <c r="C50" t="s">
        <v>119</v>
      </c>
      <c r="D50" s="4">
        <v>43752</v>
      </c>
      <c r="E50">
        <v>4</v>
      </c>
      <c r="F50" s="4">
        <v>43752</v>
      </c>
      <c r="G50" t="s">
        <v>149</v>
      </c>
    </row>
    <row r="51" spans="1:7" x14ac:dyDescent="0.2">
      <c r="C51" t="s">
        <v>125</v>
      </c>
      <c r="D51" s="4">
        <v>43766</v>
      </c>
      <c r="E51">
        <v>24</v>
      </c>
      <c r="F51" s="4">
        <v>43769</v>
      </c>
      <c r="G51" t="s">
        <v>147</v>
      </c>
    </row>
    <row r="52" spans="1:7" x14ac:dyDescent="0.2">
      <c r="B52" t="s">
        <v>14</v>
      </c>
      <c r="C52" t="s">
        <v>121</v>
      </c>
      <c r="D52" s="4">
        <v>43739</v>
      </c>
      <c r="E52">
        <v>4</v>
      </c>
      <c r="F52" s="4">
        <v>43739</v>
      </c>
      <c r="G52" t="s">
        <v>149</v>
      </c>
    </row>
    <row r="53" spans="1:7" x14ac:dyDescent="0.2">
      <c r="A53" t="s">
        <v>57</v>
      </c>
      <c r="B53" t="s">
        <v>6</v>
      </c>
      <c r="C53" t="s">
        <v>128</v>
      </c>
      <c r="D53" s="4">
        <v>43740</v>
      </c>
      <c r="E53">
        <v>2</v>
      </c>
      <c r="F53" s="4">
        <v>43741</v>
      </c>
      <c r="G53" t="s">
        <v>149</v>
      </c>
    </row>
    <row r="54" spans="1:7" x14ac:dyDescent="0.2">
      <c r="B54" t="s">
        <v>9</v>
      </c>
      <c r="C54" t="s">
        <v>127</v>
      </c>
      <c r="D54" s="4">
        <v>43746</v>
      </c>
      <c r="E54">
        <v>6</v>
      </c>
      <c r="F54" s="4">
        <v>43746</v>
      </c>
      <c r="G54" t="s">
        <v>149</v>
      </c>
    </row>
    <row r="55" spans="1:7" x14ac:dyDescent="0.2">
      <c r="C55" t="s">
        <v>129</v>
      </c>
      <c r="D55" s="4">
        <v>43747</v>
      </c>
      <c r="E55">
        <v>2</v>
      </c>
      <c r="F55" s="4">
        <v>43747</v>
      </c>
      <c r="G55" t="s">
        <v>149</v>
      </c>
    </row>
    <row r="56" spans="1:7" x14ac:dyDescent="0.2">
      <c r="C56" t="s">
        <v>123</v>
      </c>
      <c r="D56" s="4">
        <v>43748</v>
      </c>
      <c r="E56">
        <v>3</v>
      </c>
      <c r="F56" s="4">
        <v>43748</v>
      </c>
      <c r="G56" t="s">
        <v>149</v>
      </c>
    </row>
    <row r="57" spans="1:7" x14ac:dyDescent="0.2">
      <c r="C57" t="s">
        <v>134</v>
      </c>
      <c r="D57" s="4">
        <v>43745</v>
      </c>
      <c r="E57">
        <v>3</v>
      </c>
      <c r="F57" s="4">
        <v>43745</v>
      </c>
      <c r="G57" t="s">
        <v>149</v>
      </c>
    </row>
    <row r="58" spans="1:7" x14ac:dyDescent="0.2">
      <c r="C58" t="s">
        <v>119</v>
      </c>
      <c r="D58" s="4">
        <v>43745</v>
      </c>
      <c r="E58">
        <v>3</v>
      </c>
      <c r="F58" s="4">
        <v>43745</v>
      </c>
      <c r="G58" t="s">
        <v>149</v>
      </c>
    </row>
    <row r="59" spans="1:7" x14ac:dyDescent="0.2">
      <c r="C59" t="s">
        <v>130</v>
      </c>
      <c r="D59" s="4">
        <v>43747</v>
      </c>
      <c r="E59">
        <v>4</v>
      </c>
      <c r="F59" s="4">
        <v>43747</v>
      </c>
      <c r="G59" t="s">
        <v>149</v>
      </c>
    </row>
    <row r="60" spans="1:7" x14ac:dyDescent="0.2">
      <c r="A60" t="s">
        <v>58</v>
      </c>
      <c r="B60" t="s">
        <v>5</v>
      </c>
      <c r="C60" t="s">
        <v>128</v>
      </c>
      <c r="D60" s="4">
        <v>43741</v>
      </c>
      <c r="E60">
        <v>2</v>
      </c>
      <c r="F60" s="4">
        <v>43741</v>
      </c>
      <c r="G60" t="s">
        <v>149</v>
      </c>
    </row>
    <row r="61" spans="1:7" x14ac:dyDescent="0.2">
      <c r="B61" t="s">
        <v>9</v>
      </c>
      <c r="C61" t="s">
        <v>127</v>
      </c>
      <c r="D61" s="4">
        <v>43749</v>
      </c>
      <c r="E61">
        <v>8</v>
      </c>
      <c r="F61" s="4">
        <v>43752</v>
      </c>
      <c r="G61" t="s">
        <v>149</v>
      </c>
    </row>
    <row r="62" spans="1:7" x14ac:dyDescent="0.2">
      <c r="C62" t="s">
        <v>129</v>
      </c>
      <c r="D62" s="4">
        <v>43752</v>
      </c>
      <c r="E62">
        <v>1</v>
      </c>
      <c r="F62" s="4">
        <v>43752</v>
      </c>
      <c r="G62" t="s">
        <v>149</v>
      </c>
    </row>
    <row r="63" spans="1:7" x14ac:dyDescent="0.2">
      <c r="C63" t="s">
        <v>123</v>
      </c>
      <c r="D63" s="4">
        <v>43753</v>
      </c>
      <c r="E63">
        <v>3</v>
      </c>
      <c r="F63" s="4">
        <v>43753</v>
      </c>
      <c r="G63" t="s">
        <v>149</v>
      </c>
    </row>
    <row r="64" spans="1:7" x14ac:dyDescent="0.2">
      <c r="C64" t="s">
        <v>134</v>
      </c>
      <c r="D64" s="4">
        <v>43748</v>
      </c>
      <c r="E64">
        <v>3</v>
      </c>
      <c r="F64" s="4">
        <v>43748</v>
      </c>
      <c r="G64" t="s">
        <v>149</v>
      </c>
    </row>
    <row r="65" spans="1:7" x14ac:dyDescent="0.2">
      <c r="C65" t="s">
        <v>119</v>
      </c>
      <c r="D65" s="4">
        <v>43749</v>
      </c>
      <c r="E65">
        <v>2</v>
      </c>
      <c r="F65" s="4">
        <v>43749</v>
      </c>
      <c r="G65" t="s">
        <v>149</v>
      </c>
    </row>
    <row r="66" spans="1:7" x14ac:dyDescent="0.2">
      <c r="C66" t="s">
        <v>130</v>
      </c>
      <c r="D66" s="4">
        <v>43753</v>
      </c>
      <c r="E66">
        <v>3</v>
      </c>
      <c r="F66" s="4">
        <v>43753</v>
      </c>
      <c r="G66" t="s">
        <v>149</v>
      </c>
    </row>
    <row r="67" spans="1:7" x14ac:dyDescent="0.2">
      <c r="A67" t="s">
        <v>59</v>
      </c>
      <c r="B67" t="s">
        <v>6</v>
      </c>
      <c r="C67" t="s">
        <v>128</v>
      </c>
      <c r="D67" s="4">
        <v>43741</v>
      </c>
      <c r="E67">
        <v>2</v>
      </c>
      <c r="F67" s="4">
        <v>43741</v>
      </c>
      <c r="G67" t="s">
        <v>149</v>
      </c>
    </row>
    <row r="68" spans="1:7" x14ac:dyDescent="0.2">
      <c r="B68" t="s">
        <v>7</v>
      </c>
      <c r="C68" t="s">
        <v>127</v>
      </c>
      <c r="D68" s="4">
        <v>43746</v>
      </c>
      <c r="E68">
        <v>6</v>
      </c>
      <c r="F68" s="4">
        <v>43746</v>
      </c>
      <c r="G68" t="s">
        <v>149</v>
      </c>
    </row>
    <row r="69" spans="1:7" x14ac:dyDescent="0.2">
      <c r="C69" t="s">
        <v>129</v>
      </c>
      <c r="D69" s="4">
        <v>43747</v>
      </c>
      <c r="E69">
        <v>1</v>
      </c>
      <c r="F69" s="4">
        <v>43747</v>
      </c>
      <c r="G69" t="s">
        <v>149</v>
      </c>
    </row>
    <row r="70" spans="1:7" x14ac:dyDescent="0.2">
      <c r="C70" t="s">
        <v>135</v>
      </c>
      <c r="D70" s="4">
        <v>43749</v>
      </c>
      <c r="E70">
        <v>1</v>
      </c>
      <c r="F70" s="4">
        <v>43749</v>
      </c>
      <c r="G70" t="s">
        <v>149</v>
      </c>
    </row>
    <row r="71" spans="1:7" x14ac:dyDescent="0.2">
      <c r="C71" t="s">
        <v>123</v>
      </c>
      <c r="D71" s="4">
        <v>43748</v>
      </c>
      <c r="E71">
        <v>7</v>
      </c>
      <c r="F71" s="4">
        <v>43749</v>
      </c>
      <c r="G71" t="s">
        <v>149</v>
      </c>
    </row>
    <row r="72" spans="1:7" x14ac:dyDescent="0.2">
      <c r="C72" t="s">
        <v>134</v>
      </c>
      <c r="D72" s="4">
        <v>43745</v>
      </c>
      <c r="E72">
        <v>2</v>
      </c>
      <c r="F72" s="4">
        <v>43745</v>
      </c>
      <c r="G72" t="s">
        <v>149</v>
      </c>
    </row>
    <row r="73" spans="1:7" x14ac:dyDescent="0.2">
      <c r="C73" t="s">
        <v>119</v>
      </c>
      <c r="D73" s="4">
        <v>43745</v>
      </c>
      <c r="E73">
        <v>2</v>
      </c>
      <c r="F73" s="4">
        <v>43745</v>
      </c>
      <c r="G73" t="s">
        <v>149</v>
      </c>
    </row>
    <row r="74" spans="1:7" x14ac:dyDescent="0.2">
      <c r="C74" t="s">
        <v>130</v>
      </c>
      <c r="D74" s="4">
        <v>43747</v>
      </c>
      <c r="E74">
        <v>4</v>
      </c>
      <c r="F74" s="4">
        <v>43747</v>
      </c>
      <c r="G74" t="s">
        <v>149</v>
      </c>
    </row>
    <row r="75" spans="1:7" x14ac:dyDescent="0.2">
      <c r="B75" t="s">
        <v>14</v>
      </c>
      <c r="C75" t="s">
        <v>136</v>
      </c>
      <c r="D75" s="4">
        <v>43740</v>
      </c>
      <c r="E75">
        <v>8</v>
      </c>
      <c r="F75" s="4">
        <v>43741</v>
      </c>
      <c r="G75" t="s">
        <v>149</v>
      </c>
    </row>
    <row r="76" spans="1:7" x14ac:dyDescent="0.2">
      <c r="C76" t="s">
        <v>122</v>
      </c>
      <c r="D76" s="4">
        <v>43746</v>
      </c>
      <c r="E76">
        <v>2</v>
      </c>
      <c r="F76" s="4">
        <v>43746</v>
      </c>
      <c r="G76" t="s">
        <v>149</v>
      </c>
    </row>
    <row r="77" spans="1:7" x14ac:dyDescent="0.2">
      <c r="C77" t="s">
        <v>120</v>
      </c>
      <c r="D77" s="4">
        <v>43742</v>
      </c>
      <c r="E77">
        <v>6</v>
      </c>
      <c r="F77" s="4">
        <v>43742</v>
      </c>
      <c r="G77" t="s">
        <v>149</v>
      </c>
    </row>
    <row r="78" spans="1:7" x14ac:dyDescent="0.2">
      <c r="C78" t="s">
        <v>121</v>
      </c>
      <c r="D78" s="4">
        <v>43745</v>
      </c>
      <c r="E78">
        <v>2</v>
      </c>
      <c r="F78" s="4">
        <v>43745</v>
      </c>
      <c r="G78" t="s">
        <v>149</v>
      </c>
    </row>
    <row r="79" spans="1:7" x14ac:dyDescent="0.2">
      <c r="C79" t="s">
        <v>133</v>
      </c>
      <c r="D79" s="4">
        <v>43739</v>
      </c>
      <c r="E79">
        <v>4</v>
      </c>
      <c r="F79" s="4">
        <v>43740</v>
      </c>
      <c r="G79" t="s">
        <v>149</v>
      </c>
    </row>
    <row r="80" spans="1:7" x14ac:dyDescent="0.2">
      <c r="C80" t="s">
        <v>125</v>
      </c>
      <c r="D80" s="4">
        <v>43745</v>
      </c>
      <c r="E80">
        <v>3</v>
      </c>
      <c r="F80" s="4">
        <v>43746</v>
      </c>
      <c r="G80" t="s">
        <v>149</v>
      </c>
    </row>
    <row r="81" spans="1:7" x14ac:dyDescent="0.2">
      <c r="A81" t="s">
        <v>60</v>
      </c>
      <c r="B81" t="s">
        <v>5</v>
      </c>
      <c r="C81" t="s">
        <v>127</v>
      </c>
      <c r="D81" s="4">
        <v>43742</v>
      </c>
      <c r="E81">
        <v>24</v>
      </c>
      <c r="F81" s="4">
        <v>43747</v>
      </c>
      <c r="G81" t="s">
        <v>149</v>
      </c>
    </row>
    <row r="82" spans="1:7" x14ac:dyDescent="0.2">
      <c r="B82" t="s">
        <v>9</v>
      </c>
      <c r="C82" t="s">
        <v>134</v>
      </c>
      <c r="D82" s="4">
        <v>43754</v>
      </c>
      <c r="E82">
        <v>8</v>
      </c>
      <c r="F82" s="4">
        <v>43755</v>
      </c>
      <c r="G82" t="s">
        <v>149</v>
      </c>
    </row>
    <row r="83" spans="1:7" x14ac:dyDescent="0.2">
      <c r="B83" t="s">
        <v>10</v>
      </c>
      <c r="C83" t="s">
        <v>133</v>
      </c>
      <c r="D83" s="4">
        <v>43746</v>
      </c>
      <c r="E83">
        <v>8</v>
      </c>
      <c r="F83" s="4">
        <v>43747</v>
      </c>
      <c r="G83" t="s">
        <v>149</v>
      </c>
    </row>
    <row r="84" spans="1:7" x14ac:dyDescent="0.2">
      <c r="B84" t="s">
        <v>13</v>
      </c>
      <c r="C84" t="s">
        <v>134</v>
      </c>
      <c r="D84" s="4">
        <v>43740</v>
      </c>
      <c r="E84">
        <v>8</v>
      </c>
      <c r="F84" s="4">
        <v>43741</v>
      </c>
      <c r="G84" t="s">
        <v>149</v>
      </c>
    </row>
    <row r="85" spans="1:7" x14ac:dyDescent="0.2">
      <c r="C85" t="s">
        <v>133</v>
      </c>
      <c r="D85" s="4">
        <v>43739</v>
      </c>
      <c r="E85">
        <v>8</v>
      </c>
      <c r="F85" s="4">
        <v>43740</v>
      </c>
      <c r="G85" t="s">
        <v>149</v>
      </c>
    </row>
    <row r="86" spans="1:7" x14ac:dyDescent="0.2">
      <c r="A86" t="s">
        <v>61</v>
      </c>
      <c r="B86" t="s">
        <v>6</v>
      </c>
      <c r="C86" t="s">
        <v>127</v>
      </c>
      <c r="D86" s="4">
        <v>43745</v>
      </c>
      <c r="E86">
        <v>24</v>
      </c>
      <c r="F86" s="4">
        <v>43748</v>
      </c>
      <c r="G86" t="s">
        <v>149</v>
      </c>
    </row>
    <row r="87" spans="1:7" x14ac:dyDescent="0.2">
      <c r="C87" t="s">
        <v>123</v>
      </c>
      <c r="D87" s="4">
        <v>43749</v>
      </c>
      <c r="E87">
        <v>6</v>
      </c>
      <c r="F87" s="4">
        <v>43749</v>
      </c>
      <c r="G87" t="s">
        <v>149</v>
      </c>
    </row>
    <row r="88" spans="1:7" x14ac:dyDescent="0.2">
      <c r="C88" t="s">
        <v>134</v>
      </c>
      <c r="D88" s="4">
        <v>43742</v>
      </c>
      <c r="E88">
        <v>6</v>
      </c>
      <c r="F88" s="4">
        <v>43742</v>
      </c>
      <c r="G88" t="s">
        <v>149</v>
      </c>
    </row>
    <row r="89" spans="1:7" x14ac:dyDescent="0.2">
      <c r="D89" s="4">
        <v>43752</v>
      </c>
      <c r="E89">
        <v>2</v>
      </c>
      <c r="F89" s="4">
        <v>43752</v>
      </c>
      <c r="G89" t="s">
        <v>149</v>
      </c>
    </row>
    <row r="90" spans="1:7" x14ac:dyDescent="0.2">
      <c r="A90" t="s">
        <v>62</v>
      </c>
      <c r="B90" t="s">
        <v>6</v>
      </c>
      <c r="C90" t="s">
        <v>123</v>
      </c>
      <c r="D90" s="4">
        <v>43752</v>
      </c>
      <c r="E90">
        <v>2</v>
      </c>
      <c r="F90" s="4">
        <v>43752</v>
      </c>
      <c r="G90" t="s">
        <v>149</v>
      </c>
    </row>
    <row r="91" spans="1:7" x14ac:dyDescent="0.2">
      <c r="A91" t="s">
        <v>63</v>
      </c>
      <c r="B91" t="s">
        <v>13</v>
      </c>
      <c r="C91" t="s">
        <v>136</v>
      </c>
      <c r="D91" s="4">
        <v>43745</v>
      </c>
      <c r="E91">
        <v>2</v>
      </c>
      <c r="F91" s="4">
        <v>43745</v>
      </c>
      <c r="G91" t="s">
        <v>149</v>
      </c>
    </row>
    <row r="92" spans="1:7" x14ac:dyDescent="0.2">
      <c r="C92" t="s">
        <v>122</v>
      </c>
      <c r="D92" s="4">
        <v>43753</v>
      </c>
      <c r="E92">
        <v>1</v>
      </c>
      <c r="F92" s="4">
        <v>43753</v>
      </c>
      <c r="G92" t="s">
        <v>149</v>
      </c>
    </row>
    <row r="93" spans="1:7" x14ac:dyDescent="0.2">
      <c r="C93" t="s">
        <v>135</v>
      </c>
      <c r="D93" s="4">
        <v>43753</v>
      </c>
      <c r="E93">
        <v>1</v>
      </c>
      <c r="F93" s="4">
        <v>43753</v>
      </c>
      <c r="G93" t="s">
        <v>149</v>
      </c>
    </row>
    <row r="94" spans="1:7" x14ac:dyDescent="0.2">
      <c r="C94" t="s">
        <v>120</v>
      </c>
      <c r="D94" s="4">
        <v>43746</v>
      </c>
      <c r="E94">
        <v>30</v>
      </c>
      <c r="F94" s="4">
        <v>43752</v>
      </c>
      <c r="G94" t="s">
        <v>149</v>
      </c>
    </row>
    <row r="95" spans="1:7" x14ac:dyDescent="0.2">
      <c r="C95" t="s">
        <v>123</v>
      </c>
      <c r="D95" s="4">
        <v>43753</v>
      </c>
      <c r="E95">
        <v>1</v>
      </c>
      <c r="F95" s="4">
        <v>43753</v>
      </c>
      <c r="G95" t="s">
        <v>149</v>
      </c>
    </row>
    <row r="96" spans="1:7" x14ac:dyDescent="0.2">
      <c r="C96" t="s">
        <v>133</v>
      </c>
      <c r="D96" s="4">
        <v>43742</v>
      </c>
      <c r="E96">
        <v>4</v>
      </c>
      <c r="F96" s="4">
        <v>43742</v>
      </c>
      <c r="G96" t="s">
        <v>149</v>
      </c>
    </row>
    <row r="97" spans="1:7" x14ac:dyDescent="0.2">
      <c r="C97" t="s">
        <v>119</v>
      </c>
      <c r="D97" s="4">
        <v>43742</v>
      </c>
      <c r="E97">
        <v>2</v>
      </c>
      <c r="F97" s="4">
        <v>43742</v>
      </c>
      <c r="G97" t="s">
        <v>149</v>
      </c>
    </row>
    <row r="98" spans="1:7" x14ac:dyDescent="0.2">
      <c r="B98" t="s">
        <v>14</v>
      </c>
      <c r="C98" t="s">
        <v>121</v>
      </c>
      <c r="D98" s="4">
        <v>43746</v>
      </c>
      <c r="E98">
        <v>2</v>
      </c>
      <c r="F98" s="4">
        <v>43746</v>
      </c>
      <c r="G98" t="s">
        <v>149</v>
      </c>
    </row>
    <row r="99" spans="1:7" x14ac:dyDescent="0.2">
      <c r="A99" t="s">
        <v>64</v>
      </c>
      <c r="B99" t="s">
        <v>7</v>
      </c>
      <c r="C99" t="s">
        <v>133</v>
      </c>
      <c r="D99" s="4">
        <v>43749</v>
      </c>
      <c r="E99">
        <v>8</v>
      </c>
      <c r="F99" s="4">
        <v>43752</v>
      </c>
      <c r="G99" t="s">
        <v>149</v>
      </c>
    </row>
    <row r="100" spans="1:7" x14ac:dyDescent="0.2">
      <c r="B100" t="s">
        <v>14</v>
      </c>
      <c r="C100" t="s">
        <v>133</v>
      </c>
      <c r="D100" s="4">
        <v>43747</v>
      </c>
      <c r="E100">
        <v>8</v>
      </c>
      <c r="F100" s="4">
        <v>43748</v>
      </c>
      <c r="G100" t="s">
        <v>149</v>
      </c>
    </row>
    <row r="101" spans="1:7" x14ac:dyDescent="0.2">
      <c r="A101" t="s">
        <v>65</v>
      </c>
      <c r="B101" t="s">
        <v>5</v>
      </c>
      <c r="C101" t="s">
        <v>127</v>
      </c>
      <c r="D101" s="4">
        <v>43748</v>
      </c>
      <c r="E101">
        <v>9</v>
      </c>
      <c r="F101" s="4">
        <v>43749</v>
      </c>
      <c r="G101" t="s">
        <v>149</v>
      </c>
    </row>
    <row r="102" spans="1:7" x14ac:dyDescent="0.2">
      <c r="C102" t="s">
        <v>129</v>
      </c>
      <c r="D102" s="4">
        <v>43759</v>
      </c>
      <c r="E102">
        <v>2</v>
      </c>
      <c r="F102" s="4">
        <v>43759</v>
      </c>
      <c r="G102" t="s">
        <v>147</v>
      </c>
    </row>
    <row r="103" spans="1:7" x14ac:dyDescent="0.2">
      <c r="C103" t="s">
        <v>119</v>
      </c>
      <c r="D103" s="4">
        <v>43748</v>
      </c>
      <c r="E103">
        <v>1</v>
      </c>
      <c r="F103" s="4">
        <v>43748</v>
      </c>
      <c r="G103" t="s">
        <v>149</v>
      </c>
    </row>
    <row r="104" spans="1:7" x14ac:dyDescent="0.2">
      <c r="B104" t="s">
        <v>6</v>
      </c>
      <c r="C104" t="s">
        <v>135</v>
      </c>
      <c r="D104" s="4">
        <v>43761</v>
      </c>
      <c r="E104">
        <v>6</v>
      </c>
      <c r="F104" s="4">
        <v>43761</v>
      </c>
      <c r="G104" t="s">
        <v>147</v>
      </c>
    </row>
    <row r="105" spans="1:7" x14ac:dyDescent="0.2">
      <c r="C105" t="s">
        <v>123</v>
      </c>
      <c r="D105" s="4">
        <v>43760</v>
      </c>
      <c r="E105">
        <v>6</v>
      </c>
      <c r="F105" s="4">
        <v>43760</v>
      </c>
      <c r="G105" t="s">
        <v>147</v>
      </c>
    </row>
    <row r="106" spans="1:7" x14ac:dyDescent="0.2">
      <c r="C106" t="s">
        <v>134</v>
      </c>
      <c r="D106" s="4">
        <v>43756</v>
      </c>
      <c r="E106">
        <v>4</v>
      </c>
      <c r="F106" s="4">
        <v>43759</v>
      </c>
      <c r="G106" t="s">
        <v>149</v>
      </c>
    </row>
    <row r="107" spans="1:7" x14ac:dyDescent="0.2">
      <c r="C107" t="s">
        <v>130</v>
      </c>
      <c r="D107" s="4">
        <v>43759</v>
      </c>
      <c r="E107">
        <v>6</v>
      </c>
      <c r="F107" s="4">
        <v>43759</v>
      </c>
      <c r="G107" t="s">
        <v>147</v>
      </c>
    </row>
    <row r="108" spans="1:7" x14ac:dyDescent="0.2">
      <c r="B108" t="s">
        <v>8</v>
      </c>
      <c r="C108" t="s">
        <v>128</v>
      </c>
      <c r="D108" s="4">
        <v>43742</v>
      </c>
      <c r="E108">
        <v>2</v>
      </c>
      <c r="F108" s="4">
        <v>43742</v>
      </c>
      <c r="G108" t="s">
        <v>149</v>
      </c>
    </row>
    <row r="109" spans="1:7" x14ac:dyDescent="0.2">
      <c r="A109" t="s">
        <v>66</v>
      </c>
      <c r="B109" t="s">
        <v>5</v>
      </c>
      <c r="C109" t="s">
        <v>128</v>
      </c>
      <c r="D109" s="4">
        <v>43759</v>
      </c>
      <c r="E109">
        <v>1</v>
      </c>
      <c r="F109" s="4">
        <v>43759</v>
      </c>
      <c r="G109" t="s">
        <v>147</v>
      </c>
    </row>
    <row r="110" spans="1:7" x14ac:dyDescent="0.2">
      <c r="B110" t="s">
        <v>8</v>
      </c>
      <c r="C110" t="s">
        <v>127</v>
      </c>
      <c r="D110" s="4">
        <v>43745</v>
      </c>
      <c r="E110">
        <v>24</v>
      </c>
      <c r="F110" s="4">
        <v>43749</v>
      </c>
      <c r="G110" t="s">
        <v>149</v>
      </c>
    </row>
    <row r="111" spans="1:7" x14ac:dyDescent="0.2">
      <c r="C111" t="s">
        <v>129</v>
      </c>
      <c r="D111" s="4">
        <v>43752</v>
      </c>
      <c r="E111">
        <v>1</v>
      </c>
      <c r="F111" s="4">
        <v>43752</v>
      </c>
      <c r="G111" t="s">
        <v>149</v>
      </c>
    </row>
    <row r="112" spans="1:7" x14ac:dyDescent="0.2">
      <c r="C112" t="s">
        <v>135</v>
      </c>
      <c r="D112" s="4">
        <v>43755</v>
      </c>
      <c r="E112">
        <v>1</v>
      </c>
      <c r="F112" s="4">
        <v>43755</v>
      </c>
      <c r="G112" t="s">
        <v>149</v>
      </c>
    </row>
    <row r="113" spans="1:7" x14ac:dyDescent="0.2">
      <c r="C113" t="s">
        <v>123</v>
      </c>
      <c r="D113" s="4">
        <v>43752</v>
      </c>
      <c r="E113">
        <v>18</v>
      </c>
      <c r="F113" s="4">
        <v>43755</v>
      </c>
      <c r="G113" t="s">
        <v>149</v>
      </c>
    </row>
    <row r="114" spans="1:7" x14ac:dyDescent="0.2">
      <c r="C114" t="s">
        <v>134</v>
      </c>
      <c r="D114" s="4">
        <v>43742</v>
      </c>
      <c r="E114">
        <v>2</v>
      </c>
      <c r="F114" s="4">
        <v>43742</v>
      </c>
      <c r="G114" t="s">
        <v>149</v>
      </c>
    </row>
    <row r="115" spans="1:7" x14ac:dyDescent="0.2">
      <c r="C115" t="s">
        <v>119</v>
      </c>
      <c r="D115" s="4">
        <v>43745</v>
      </c>
      <c r="E115">
        <v>2</v>
      </c>
      <c r="F115" s="4">
        <v>43745</v>
      </c>
      <c r="G115" t="s">
        <v>149</v>
      </c>
    </row>
    <row r="116" spans="1:7" x14ac:dyDescent="0.2">
      <c r="C116" t="s">
        <v>130</v>
      </c>
      <c r="D116" s="4">
        <v>43752</v>
      </c>
      <c r="E116">
        <v>4</v>
      </c>
      <c r="F116" s="4">
        <v>43752</v>
      </c>
      <c r="G116" t="s">
        <v>149</v>
      </c>
    </row>
    <row r="117" spans="1:7" x14ac:dyDescent="0.2">
      <c r="A117" t="s">
        <v>67</v>
      </c>
      <c r="B117" t="s">
        <v>13</v>
      </c>
      <c r="C117" t="s">
        <v>136</v>
      </c>
      <c r="D117" s="4">
        <v>43754</v>
      </c>
      <c r="E117">
        <v>24</v>
      </c>
      <c r="F117" s="4">
        <v>43759</v>
      </c>
      <c r="G117" t="s">
        <v>148</v>
      </c>
    </row>
    <row r="118" spans="1:7" x14ac:dyDescent="0.2">
      <c r="C118" t="s">
        <v>122</v>
      </c>
      <c r="D118" s="4">
        <v>43761</v>
      </c>
      <c r="E118">
        <v>1</v>
      </c>
      <c r="F118" s="4">
        <v>43761</v>
      </c>
      <c r="G118" t="s">
        <v>147</v>
      </c>
    </row>
    <row r="119" spans="1:7" x14ac:dyDescent="0.2">
      <c r="C119" t="s">
        <v>135</v>
      </c>
      <c r="D119" s="4">
        <v>43761</v>
      </c>
      <c r="E119">
        <v>1</v>
      </c>
      <c r="F119" s="4">
        <v>43761</v>
      </c>
      <c r="G119" t="s">
        <v>147</v>
      </c>
    </row>
    <row r="120" spans="1:7" x14ac:dyDescent="0.2">
      <c r="C120" t="s">
        <v>120</v>
      </c>
      <c r="D120" s="4">
        <v>43760</v>
      </c>
      <c r="E120">
        <v>4</v>
      </c>
      <c r="F120" s="4">
        <v>43760</v>
      </c>
      <c r="G120" t="s">
        <v>147</v>
      </c>
    </row>
    <row r="121" spans="1:7" x14ac:dyDescent="0.2">
      <c r="C121" t="s">
        <v>123</v>
      </c>
      <c r="D121" s="4">
        <v>43761</v>
      </c>
      <c r="E121">
        <v>1</v>
      </c>
      <c r="F121" s="4">
        <v>43761</v>
      </c>
      <c r="G121" t="s">
        <v>147</v>
      </c>
    </row>
    <row r="122" spans="1:7" x14ac:dyDescent="0.2">
      <c r="C122" t="s">
        <v>133</v>
      </c>
      <c r="D122" s="4">
        <v>43753</v>
      </c>
      <c r="E122">
        <v>2</v>
      </c>
      <c r="F122" s="4">
        <v>43753</v>
      </c>
      <c r="G122" t="s">
        <v>149</v>
      </c>
    </row>
    <row r="123" spans="1:7" x14ac:dyDescent="0.2">
      <c r="C123" t="s">
        <v>119</v>
      </c>
      <c r="D123" s="4">
        <v>43753</v>
      </c>
      <c r="E123">
        <v>1</v>
      </c>
      <c r="F123" s="4">
        <v>43753</v>
      </c>
      <c r="G123" t="s">
        <v>149</v>
      </c>
    </row>
    <row r="124" spans="1:7" x14ac:dyDescent="0.2">
      <c r="B124" t="s">
        <v>14</v>
      </c>
      <c r="C124" t="s">
        <v>121</v>
      </c>
      <c r="D124" s="4">
        <v>43748</v>
      </c>
      <c r="E124">
        <v>2</v>
      </c>
      <c r="F124" s="4">
        <v>43748</v>
      </c>
      <c r="G124" t="s">
        <v>149</v>
      </c>
    </row>
    <row r="125" spans="1:7" x14ac:dyDescent="0.2">
      <c r="A125" t="s">
        <v>68</v>
      </c>
      <c r="B125" t="s">
        <v>13</v>
      </c>
      <c r="C125" t="s">
        <v>121</v>
      </c>
      <c r="D125" s="4">
        <v>43761</v>
      </c>
      <c r="E125">
        <v>2</v>
      </c>
      <c r="F125" s="4">
        <v>43761</v>
      </c>
      <c r="G125" t="s">
        <v>147</v>
      </c>
    </row>
    <row r="126" spans="1:7" x14ac:dyDescent="0.2">
      <c r="B126" t="s">
        <v>14</v>
      </c>
      <c r="C126" t="s">
        <v>136</v>
      </c>
      <c r="D126" s="4">
        <v>43749</v>
      </c>
      <c r="E126">
        <v>22</v>
      </c>
      <c r="F126" s="4">
        <v>43755</v>
      </c>
      <c r="G126" t="s">
        <v>149</v>
      </c>
    </row>
    <row r="127" spans="1:7" x14ac:dyDescent="0.2">
      <c r="C127" t="s">
        <v>122</v>
      </c>
      <c r="D127" s="4">
        <v>43761</v>
      </c>
      <c r="E127">
        <v>2</v>
      </c>
      <c r="F127" s="4">
        <v>43761</v>
      </c>
      <c r="G127" t="s">
        <v>147</v>
      </c>
    </row>
    <row r="128" spans="1:7" x14ac:dyDescent="0.2">
      <c r="C128" t="s">
        <v>135</v>
      </c>
      <c r="D128" s="4">
        <v>43761</v>
      </c>
      <c r="E128">
        <v>1</v>
      </c>
      <c r="F128" s="4">
        <v>43761</v>
      </c>
      <c r="G128" t="s">
        <v>147</v>
      </c>
    </row>
    <row r="129" spans="1:7" x14ac:dyDescent="0.2">
      <c r="C129" t="s">
        <v>120</v>
      </c>
      <c r="D129" s="4">
        <v>43755</v>
      </c>
      <c r="E129">
        <v>24</v>
      </c>
      <c r="F129" s="4">
        <v>43760</v>
      </c>
      <c r="G129" t="s">
        <v>148</v>
      </c>
    </row>
    <row r="130" spans="1:7" x14ac:dyDescent="0.2">
      <c r="C130" t="s">
        <v>123</v>
      </c>
      <c r="D130" s="4">
        <v>43761</v>
      </c>
      <c r="E130">
        <v>2</v>
      </c>
      <c r="F130" s="4">
        <v>43761</v>
      </c>
      <c r="G130" t="s">
        <v>147</v>
      </c>
    </row>
    <row r="131" spans="1:7" x14ac:dyDescent="0.2">
      <c r="C131" t="s">
        <v>133</v>
      </c>
      <c r="D131" s="4">
        <v>43748</v>
      </c>
      <c r="E131">
        <v>2</v>
      </c>
      <c r="F131" s="4">
        <v>43748</v>
      </c>
      <c r="G131" t="s">
        <v>149</v>
      </c>
    </row>
    <row r="132" spans="1:7" x14ac:dyDescent="0.2">
      <c r="C132" t="s">
        <v>119</v>
      </c>
      <c r="D132" s="4">
        <v>43749</v>
      </c>
      <c r="E132">
        <v>2</v>
      </c>
      <c r="F132" s="4">
        <v>43749</v>
      </c>
      <c r="G132" t="s">
        <v>149</v>
      </c>
    </row>
    <row r="133" spans="1:7" x14ac:dyDescent="0.2">
      <c r="C133" t="s">
        <v>125</v>
      </c>
      <c r="D133" s="4">
        <v>43762</v>
      </c>
      <c r="E133">
        <v>4</v>
      </c>
      <c r="F133" s="4">
        <v>43762</v>
      </c>
      <c r="G133" t="s">
        <v>147</v>
      </c>
    </row>
    <row r="134" spans="1:7" x14ac:dyDescent="0.2">
      <c r="A134" t="s">
        <v>69</v>
      </c>
      <c r="B134" t="s">
        <v>7</v>
      </c>
      <c r="C134" t="s">
        <v>128</v>
      </c>
      <c r="D134" s="4">
        <v>43752</v>
      </c>
      <c r="E134">
        <v>1</v>
      </c>
      <c r="F134" s="4">
        <v>43752</v>
      </c>
      <c r="G134" t="s">
        <v>148</v>
      </c>
    </row>
    <row r="135" spans="1:7" x14ac:dyDescent="0.2">
      <c r="B135" t="s">
        <v>9</v>
      </c>
      <c r="C135" t="s">
        <v>127</v>
      </c>
      <c r="D135" s="4">
        <v>43756</v>
      </c>
      <c r="E135">
        <v>4</v>
      </c>
      <c r="F135" s="4">
        <v>43756</v>
      </c>
      <c r="G135" t="s">
        <v>149</v>
      </c>
    </row>
    <row r="136" spans="1:7" x14ac:dyDescent="0.2">
      <c r="C136" t="s">
        <v>129</v>
      </c>
      <c r="D136" s="4">
        <v>43756</v>
      </c>
      <c r="E136">
        <v>1</v>
      </c>
      <c r="F136" s="4">
        <v>43756</v>
      </c>
      <c r="G136" t="s">
        <v>149</v>
      </c>
    </row>
    <row r="137" spans="1:7" x14ac:dyDescent="0.2">
      <c r="C137" t="s">
        <v>123</v>
      </c>
      <c r="D137" s="4">
        <v>43766</v>
      </c>
      <c r="E137">
        <v>4</v>
      </c>
      <c r="F137" s="4">
        <v>43766</v>
      </c>
      <c r="G137" t="s">
        <v>147</v>
      </c>
    </row>
    <row r="138" spans="1:7" x14ac:dyDescent="0.2">
      <c r="C138" t="s">
        <v>134</v>
      </c>
      <c r="D138" s="4">
        <v>43755</v>
      </c>
      <c r="E138">
        <v>1</v>
      </c>
      <c r="F138" s="4">
        <v>43755</v>
      </c>
      <c r="G138" t="s">
        <v>149</v>
      </c>
    </row>
    <row r="139" spans="1:7" x14ac:dyDescent="0.2">
      <c r="C139" t="s">
        <v>130</v>
      </c>
      <c r="D139" s="4">
        <v>43766</v>
      </c>
      <c r="E139">
        <v>2</v>
      </c>
      <c r="F139" s="4">
        <v>43766</v>
      </c>
      <c r="G139" t="s">
        <v>147</v>
      </c>
    </row>
    <row r="140" spans="1:7" x14ac:dyDescent="0.2">
      <c r="B140" t="s">
        <v>10</v>
      </c>
      <c r="C140" t="s">
        <v>136</v>
      </c>
      <c r="D140" s="4">
        <v>43749</v>
      </c>
      <c r="E140">
        <v>24</v>
      </c>
      <c r="F140" s="4">
        <v>43754</v>
      </c>
      <c r="G140" t="s">
        <v>149</v>
      </c>
    </row>
    <row r="141" spans="1:7" x14ac:dyDescent="0.2">
      <c r="C141" t="s">
        <v>122</v>
      </c>
      <c r="D141" s="4">
        <v>43768</v>
      </c>
      <c r="E141">
        <v>6</v>
      </c>
      <c r="F141" s="4">
        <v>43768</v>
      </c>
      <c r="G141" t="s">
        <v>147</v>
      </c>
    </row>
    <row r="142" spans="1:7" x14ac:dyDescent="0.2">
      <c r="C142" t="s">
        <v>135</v>
      </c>
      <c r="D142" s="4">
        <v>43769</v>
      </c>
      <c r="E142">
        <v>1</v>
      </c>
      <c r="F142" s="4">
        <v>43769</v>
      </c>
      <c r="G142" t="s">
        <v>147</v>
      </c>
    </row>
    <row r="143" spans="1:7" x14ac:dyDescent="0.2">
      <c r="C143" t="s">
        <v>120</v>
      </c>
      <c r="D143" s="4">
        <v>43755</v>
      </c>
      <c r="E143">
        <v>24</v>
      </c>
      <c r="F143" s="4">
        <v>43760</v>
      </c>
      <c r="G143" t="s">
        <v>148</v>
      </c>
    </row>
    <row r="144" spans="1:7" x14ac:dyDescent="0.2">
      <c r="C144" t="s">
        <v>133</v>
      </c>
      <c r="D144" s="4">
        <v>43747</v>
      </c>
      <c r="E144">
        <v>2</v>
      </c>
      <c r="F144" s="4">
        <v>43747</v>
      </c>
      <c r="G144" t="s">
        <v>149</v>
      </c>
    </row>
    <row r="145" spans="1:7" x14ac:dyDescent="0.2">
      <c r="C145" t="s">
        <v>119</v>
      </c>
      <c r="D145" s="4">
        <v>43748</v>
      </c>
      <c r="E145">
        <v>6</v>
      </c>
      <c r="F145" s="4">
        <v>43748</v>
      </c>
      <c r="G145" t="s">
        <v>149</v>
      </c>
    </row>
    <row r="146" spans="1:7" x14ac:dyDescent="0.2">
      <c r="B146" t="s">
        <v>14</v>
      </c>
      <c r="C146" t="s">
        <v>121</v>
      </c>
      <c r="D146" s="4">
        <v>43762</v>
      </c>
      <c r="E146">
        <v>2</v>
      </c>
      <c r="F146" s="4">
        <v>43762</v>
      </c>
      <c r="G146" t="s">
        <v>147</v>
      </c>
    </row>
    <row r="147" spans="1:7" x14ac:dyDescent="0.2">
      <c r="A147" t="s">
        <v>70</v>
      </c>
      <c r="B147" t="s">
        <v>7</v>
      </c>
      <c r="C147" t="s">
        <v>127</v>
      </c>
      <c r="D147" s="4">
        <v>43753</v>
      </c>
      <c r="E147">
        <v>24</v>
      </c>
      <c r="F147" s="4">
        <v>43756</v>
      </c>
      <c r="G147" t="s">
        <v>148</v>
      </c>
    </row>
    <row r="148" spans="1:7" x14ac:dyDescent="0.2">
      <c r="C148" t="s">
        <v>129</v>
      </c>
      <c r="D148" s="4">
        <v>43769</v>
      </c>
      <c r="E148">
        <v>1</v>
      </c>
      <c r="F148" s="4">
        <v>43769</v>
      </c>
      <c r="G148" t="s">
        <v>147</v>
      </c>
    </row>
    <row r="149" spans="1:7" x14ac:dyDescent="0.2">
      <c r="C149" t="s">
        <v>135</v>
      </c>
      <c r="D149" s="4">
        <v>43769</v>
      </c>
      <c r="E149">
        <v>1</v>
      </c>
      <c r="F149" s="4">
        <v>43769</v>
      </c>
      <c r="G149" t="s">
        <v>147</v>
      </c>
    </row>
    <row r="150" spans="1:7" x14ac:dyDescent="0.2">
      <c r="C150" t="s">
        <v>123</v>
      </c>
      <c r="D150" s="4">
        <v>43769</v>
      </c>
      <c r="E150">
        <v>2</v>
      </c>
      <c r="F150" s="4">
        <v>43769</v>
      </c>
      <c r="G150" t="s">
        <v>147</v>
      </c>
    </row>
    <row r="151" spans="1:7" x14ac:dyDescent="0.2">
      <c r="C151" t="s">
        <v>134</v>
      </c>
      <c r="D151" s="4">
        <v>43752</v>
      </c>
      <c r="E151">
        <v>2</v>
      </c>
      <c r="F151" s="4">
        <v>43752</v>
      </c>
      <c r="G151" t="s">
        <v>148</v>
      </c>
    </row>
    <row r="152" spans="1:7" x14ac:dyDescent="0.2">
      <c r="C152" t="s">
        <v>119</v>
      </c>
      <c r="D152" s="4">
        <v>43752</v>
      </c>
      <c r="E152">
        <v>2</v>
      </c>
      <c r="F152" s="4">
        <v>43752</v>
      </c>
      <c r="G152" t="s">
        <v>148</v>
      </c>
    </row>
    <row r="153" spans="1:7" x14ac:dyDescent="0.2">
      <c r="C153" t="s">
        <v>130</v>
      </c>
      <c r="D153" s="4">
        <v>43769</v>
      </c>
      <c r="E153">
        <v>3</v>
      </c>
      <c r="F153" s="4">
        <v>43769</v>
      </c>
      <c r="G153" t="s">
        <v>147</v>
      </c>
    </row>
    <row r="154" spans="1:7" x14ac:dyDescent="0.2">
      <c r="B154" t="s">
        <v>9</v>
      </c>
      <c r="C154" t="s">
        <v>128</v>
      </c>
      <c r="D154" s="4">
        <v>43767</v>
      </c>
      <c r="E154">
        <v>12</v>
      </c>
      <c r="F154" s="4">
        <v>43768</v>
      </c>
      <c r="G154" t="s">
        <v>147</v>
      </c>
    </row>
    <row r="155" spans="1:7" x14ac:dyDescent="0.2">
      <c r="A155" t="s">
        <v>71</v>
      </c>
      <c r="B155" t="s">
        <v>5</v>
      </c>
      <c r="C155" t="s">
        <v>127</v>
      </c>
      <c r="D155" s="4">
        <v>43760</v>
      </c>
      <c r="E155">
        <v>24</v>
      </c>
      <c r="F155" s="4">
        <v>43763</v>
      </c>
      <c r="G155" t="s">
        <v>147</v>
      </c>
    </row>
    <row r="156" spans="1:7" x14ac:dyDescent="0.2">
      <c r="C156" t="s">
        <v>129</v>
      </c>
      <c r="D156" s="4">
        <v>43766</v>
      </c>
      <c r="E156">
        <v>1</v>
      </c>
      <c r="F156" s="4">
        <v>43766</v>
      </c>
      <c r="G156" t="s">
        <v>147</v>
      </c>
    </row>
    <row r="157" spans="1:7" x14ac:dyDescent="0.2">
      <c r="C157" t="s">
        <v>135</v>
      </c>
      <c r="D157" s="4">
        <v>43767</v>
      </c>
      <c r="E157">
        <v>1</v>
      </c>
      <c r="F157" s="4">
        <v>43768</v>
      </c>
      <c r="G157" t="s">
        <v>147</v>
      </c>
    </row>
    <row r="158" spans="1:7" x14ac:dyDescent="0.2">
      <c r="C158" t="s">
        <v>123</v>
      </c>
      <c r="D158" s="4">
        <v>43767</v>
      </c>
      <c r="E158">
        <v>4</v>
      </c>
      <c r="F158" s="4">
        <v>43767</v>
      </c>
      <c r="G158" t="s">
        <v>147</v>
      </c>
    </row>
    <row r="159" spans="1:7" x14ac:dyDescent="0.2">
      <c r="C159" t="s">
        <v>134</v>
      </c>
      <c r="D159" s="4">
        <v>43759</v>
      </c>
      <c r="E159">
        <v>1</v>
      </c>
      <c r="F159" s="4">
        <v>43759</v>
      </c>
      <c r="G159" t="s">
        <v>147</v>
      </c>
    </row>
    <row r="160" spans="1:7" x14ac:dyDescent="0.2">
      <c r="C160" t="s">
        <v>119</v>
      </c>
      <c r="D160" s="4">
        <v>43759</v>
      </c>
      <c r="E160">
        <v>3</v>
      </c>
      <c r="F160" s="4">
        <v>43760</v>
      </c>
      <c r="G160" t="s">
        <v>147</v>
      </c>
    </row>
    <row r="161" spans="1:7" x14ac:dyDescent="0.2">
      <c r="C161" t="s">
        <v>130</v>
      </c>
      <c r="D161" s="4">
        <v>43766</v>
      </c>
      <c r="E161">
        <v>4</v>
      </c>
      <c r="F161" s="4">
        <v>43766</v>
      </c>
      <c r="G161" t="s">
        <v>147</v>
      </c>
    </row>
    <row r="162" spans="1:7" x14ac:dyDescent="0.2">
      <c r="B162" t="s">
        <v>8</v>
      </c>
      <c r="C162" t="s">
        <v>128</v>
      </c>
      <c r="D162" s="4">
        <v>43755</v>
      </c>
      <c r="E162">
        <v>2</v>
      </c>
      <c r="F162" s="4">
        <v>43755</v>
      </c>
      <c r="G162" t="s">
        <v>149</v>
      </c>
    </row>
    <row r="163" spans="1:7" x14ac:dyDescent="0.2">
      <c r="B163" t="s">
        <v>13</v>
      </c>
      <c r="C163" t="s">
        <v>121</v>
      </c>
      <c r="D163" s="4">
        <v>43769</v>
      </c>
      <c r="E163">
        <v>6</v>
      </c>
      <c r="F163" s="4">
        <v>43769</v>
      </c>
      <c r="G163" t="s">
        <v>147</v>
      </c>
    </row>
    <row r="164" spans="1:7" x14ac:dyDescent="0.2">
      <c r="B164" t="s">
        <v>14</v>
      </c>
      <c r="C164" t="s">
        <v>122</v>
      </c>
      <c r="D164" s="4">
        <v>43768</v>
      </c>
      <c r="E164">
        <v>4</v>
      </c>
      <c r="F164" s="4">
        <v>43768</v>
      </c>
      <c r="G164" t="s">
        <v>147</v>
      </c>
    </row>
    <row r="165" spans="1:7" x14ac:dyDescent="0.2">
      <c r="C165" t="s">
        <v>135</v>
      </c>
      <c r="D165" s="4">
        <v>43769</v>
      </c>
      <c r="E165">
        <v>1</v>
      </c>
      <c r="F165" s="4">
        <v>43769</v>
      </c>
      <c r="G165" t="s">
        <v>147</v>
      </c>
    </row>
    <row r="166" spans="1:7" x14ac:dyDescent="0.2">
      <c r="C166" t="s">
        <v>120</v>
      </c>
      <c r="D166" s="4">
        <v>43766</v>
      </c>
      <c r="E166">
        <v>6</v>
      </c>
      <c r="F166" s="4">
        <v>43767</v>
      </c>
      <c r="G166" t="s">
        <v>147</v>
      </c>
    </row>
    <row r="167" spans="1:7" x14ac:dyDescent="0.2">
      <c r="C167" t="s">
        <v>123</v>
      </c>
      <c r="D167" s="4">
        <v>43768</v>
      </c>
      <c r="E167">
        <v>4</v>
      </c>
      <c r="F167" s="4">
        <v>43769</v>
      </c>
      <c r="G167" t="s">
        <v>147</v>
      </c>
    </row>
    <row r="168" spans="1:7" x14ac:dyDescent="0.2">
      <c r="C168" t="s">
        <v>133</v>
      </c>
      <c r="D168" s="4">
        <v>43762</v>
      </c>
      <c r="E168">
        <v>3</v>
      </c>
      <c r="F168" s="4">
        <v>43763</v>
      </c>
      <c r="G168" t="s">
        <v>147</v>
      </c>
    </row>
    <row r="169" spans="1:7" x14ac:dyDescent="0.2">
      <c r="C169" t="s">
        <v>119</v>
      </c>
      <c r="D169" s="4">
        <v>43766</v>
      </c>
      <c r="E169">
        <v>2</v>
      </c>
      <c r="F169" s="4">
        <v>43766</v>
      </c>
      <c r="G169" t="s">
        <v>147</v>
      </c>
    </row>
    <row r="170" spans="1:7" x14ac:dyDescent="0.2">
      <c r="A170" t="s">
        <v>3</v>
      </c>
    </row>
  </sheetData>
  <conditionalFormatting sqref="H13:AG13">
    <cfRule type="expression" dxfId="26" priority="7" stopIfTrue="1">
      <formula>H$13&lt;&gt;""</formula>
    </cfRule>
  </conditionalFormatting>
  <conditionalFormatting sqref="H14:AG174">
    <cfRule type="expression" dxfId="25" priority="1" stopIfTrue="1">
      <formula>$A14="Grand Total"</formula>
    </cfRule>
    <cfRule type="expression" dxfId="24" priority="3" stopIfTrue="1">
      <formula>AND(WEEKDAY(H$13,2)&gt;5,$D14&lt;&gt;"")</formula>
    </cfRule>
    <cfRule type="expression" dxfId="23" priority="4" stopIfTrue="1">
      <formula>AND(H$13&gt;=$D14,F$14&lt;=H$13,$G14="Not Started",$D14&lt;&gt;"")</formula>
    </cfRule>
    <cfRule type="expression" dxfId="22" priority="5">
      <formula>AND(H$13&gt;=$D14,H$13&lt;$F14,$G14="In Progress",$D14&lt;&gt;"")</formula>
    </cfRule>
    <cfRule type="expression" dxfId="21" priority="6">
      <formula>AND(H$13&gt;=$D14, H$13&lt;=$F14,$D14&lt;&gt;"",$G14="Completed")</formula>
    </cfRule>
  </conditionalFormatting>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10241" r:id="rId4" name="Scroll Bar 1">
              <controlPr defaultSize="0" autoPict="0">
                <anchor moveWithCells="1">
                  <from>
                    <xdr:col>7</xdr:col>
                    <xdr:colOff>76200</xdr:colOff>
                    <xdr:row>0</xdr:row>
                    <xdr:rowOff>342900</xdr:rowOff>
                  </from>
                  <to>
                    <xdr:col>8</xdr:col>
                    <xdr:colOff>673100</xdr:colOff>
                    <xdr:row>0</xdr:row>
                    <xdr:rowOff>546100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expression" priority="2" stopIfTrue="1" id="{9522C011-3CCD-3343-A88E-ECAB049D58C4}">
            <xm:f>AND(COUNTIF('Public Holiday'!A:A, H$13)&gt;0,$D14&lt;&gt;"")</xm:f>
            <x14:dxf>
              <fill>
                <patternFill patternType="lightGrid">
                  <bgColor theme="0" tint="-0.34998626667073579"/>
                </patternFill>
              </fill>
              <border>
                <top style="thin">
                  <color theme="0"/>
                </top>
                <bottom style="thin">
                  <color theme="0"/>
                </bottom>
              </border>
            </x14:dxf>
          </x14:cfRule>
          <xm:sqref>H14:AG174</xm:sqref>
        </x14:conditionalFormatting>
      </x14:conditionalFormattings>
    </ex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92D19-193A-FA4E-A1C4-167EAFFB08F3}">
  <dimension ref="A1:F44"/>
  <sheetViews>
    <sheetView topLeftCell="A13" zoomScale="83" zoomScaleNormal="83" workbookViewId="0">
      <selection activeCell="F39" sqref="F39"/>
    </sheetView>
  </sheetViews>
  <sheetFormatPr baseColWidth="10" defaultRowHeight="16" x14ac:dyDescent="0.2"/>
  <cols>
    <col min="1" max="1" width="16.5" bestFit="1" customWidth="1"/>
    <col min="2" max="2" width="19.33203125" bestFit="1" customWidth="1"/>
    <col min="3" max="3" width="18.33203125" bestFit="1" customWidth="1"/>
    <col min="4" max="4" width="20.6640625" bestFit="1" customWidth="1"/>
    <col min="5" max="17" width="24.83203125" bestFit="1" customWidth="1"/>
    <col min="18" max="18" width="29.6640625" bestFit="1" customWidth="1"/>
    <col min="19" max="19" width="28.6640625" bestFit="1" customWidth="1"/>
    <col min="20" max="20" width="4.33203125" bestFit="1" customWidth="1"/>
    <col min="21" max="21" width="3.33203125" bestFit="1" customWidth="1"/>
    <col min="22" max="22" width="24.83203125" bestFit="1" customWidth="1"/>
    <col min="23" max="23" width="3.33203125" bestFit="1" customWidth="1"/>
    <col min="24" max="25" width="4.33203125" bestFit="1" customWidth="1"/>
    <col min="26" max="26" width="27.6640625" bestFit="1" customWidth="1"/>
    <col min="27" max="27" width="28.6640625" bestFit="1" customWidth="1"/>
    <col min="28" max="28" width="30" bestFit="1" customWidth="1"/>
    <col min="29" max="29" width="31" bestFit="1" customWidth="1"/>
    <col min="30" max="30" width="28.6640625" bestFit="1" customWidth="1"/>
    <col min="31" max="31" width="29.6640625" bestFit="1" customWidth="1"/>
  </cols>
  <sheetData>
    <row r="1" spans="1:6" s="2" customFormat="1" ht="21" x14ac:dyDescent="0.25">
      <c r="A1" s="2" t="s">
        <v>139</v>
      </c>
    </row>
    <row r="2" spans="1:6" x14ac:dyDescent="0.2">
      <c r="A2" t="s">
        <v>141</v>
      </c>
      <c r="B2" s="7">
        <v>43758</v>
      </c>
    </row>
    <row r="3" spans="1:6" x14ac:dyDescent="0.2">
      <c r="A3" t="s">
        <v>142</v>
      </c>
      <c r="B3" s="7">
        <v>43525</v>
      </c>
    </row>
    <row r="4" spans="1:6" x14ac:dyDescent="0.2">
      <c r="A4" t="s">
        <v>143</v>
      </c>
      <c r="B4" s="7">
        <v>43830</v>
      </c>
    </row>
    <row r="5" spans="1:6" x14ac:dyDescent="0.2">
      <c r="A5" t="s">
        <v>151</v>
      </c>
      <c r="B5" s="7">
        <v>43739</v>
      </c>
    </row>
    <row r="6" spans="1:6" x14ac:dyDescent="0.2">
      <c r="A6" t="s">
        <v>152</v>
      </c>
      <c r="B6" s="7">
        <v>43769</v>
      </c>
    </row>
    <row r="7" spans="1:6" x14ac:dyDescent="0.2">
      <c r="A7" s="19" t="s">
        <v>146</v>
      </c>
      <c r="B7" s="19">
        <f>DATEDIF(B5,B6,"d")</f>
        <v>30</v>
      </c>
      <c r="C7" s="19"/>
    </row>
    <row r="8" spans="1:6" x14ac:dyDescent="0.2">
      <c r="A8" s="19" t="s">
        <v>144</v>
      </c>
      <c r="B8" s="19">
        <f>DATEDIF(B5,B2,"d")</f>
        <v>19</v>
      </c>
      <c r="C8" s="20">
        <f>B8/B7</f>
        <v>0.6333333333333333</v>
      </c>
      <c r="D8" s="5"/>
      <c r="E8" s="5"/>
      <c r="F8" s="5"/>
    </row>
    <row r="9" spans="1:6" x14ac:dyDescent="0.2">
      <c r="A9" s="19" t="s">
        <v>145</v>
      </c>
      <c r="B9" s="19">
        <f>B7-B8</f>
        <v>11</v>
      </c>
      <c r="C9" s="20">
        <f>B9/B7</f>
        <v>0.36666666666666664</v>
      </c>
      <c r="D9" s="5"/>
      <c r="E9" s="5"/>
      <c r="F9" s="5"/>
    </row>
    <row r="10" spans="1:6" x14ac:dyDescent="0.2">
      <c r="A10" t="s">
        <v>150</v>
      </c>
      <c r="B10">
        <v>0</v>
      </c>
    </row>
    <row r="12" spans="1:6" x14ac:dyDescent="0.2">
      <c r="C12" s="14"/>
      <c r="D12" s="14"/>
      <c r="E12" s="14"/>
      <c r="F12" s="14"/>
    </row>
    <row r="13" spans="1:6" x14ac:dyDescent="0.2">
      <c r="C13" s="14"/>
      <c r="D13" s="14"/>
      <c r="E13" s="14"/>
      <c r="F13" s="14"/>
    </row>
    <row r="14" spans="1:6" x14ac:dyDescent="0.2">
      <c r="C14" s="14"/>
      <c r="D14" s="14"/>
      <c r="E14" s="14"/>
      <c r="F14" s="14"/>
    </row>
    <row r="21" spans="1:5" x14ac:dyDescent="0.2">
      <c r="B21" s="6" t="s">
        <v>140</v>
      </c>
    </row>
    <row r="22" spans="1:5" x14ac:dyDescent="0.2">
      <c r="B22" t="s">
        <v>149</v>
      </c>
      <c r="C22" t="s">
        <v>148</v>
      </c>
      <c r="D22" t="s">
        <v>147</v>
      </c>
      <c r="E22" t="s">
        <v>3</v>
      </c>
    </row>
    <row r="23" spans="1:5" x14ac:dyDescent="0.2">
      <c r="A23" t="s">
        <v>159</v>
      </c>
      <c r="B23">
        <v>104</v>
      </c>
      <c r="C23">
        <v>8</v>
      </c>
      <c r="D23">
        <v>44</v>
      </c>
      <c r="E23">
        <v>156</v>
      </c>
    </row>
    <row r="33" spans="1:4" x14ac:dyDescent="0.2">
      <c r="A33" s="6" t="s">
        <v>16</v>
      </c>
      <c r="B33" t="s">
        <v>169</v>
      </c>
      <c r="C33" t="s">
        <v>171</v>
      </c>
      <c r="D33" t="s">
        <v>170</v>
      </c>
    </row>
    <row r="34" spans="1:4" x14ac:dyDescent="0.2">
      <c r="A34" t="s">
        <v>160</v>
      </c>
      <c r="B34">
        <v>158</v>
      </c>
      <c r="C34">
        <v>174.60000000000002</v>
      </c>
      <c r="D34">
        <v>165</v>
      </c>
    </row>
    <row r="35" spans="1:4" x14ac:dyDescent="0.2">
      <c r="A35" t="s">
        <v>161</v>
      </c>
      <c r="B35">
        <v>160</v>
      </c>
      <c r="C35">
        <v>174.60000000000002</v>
      </c>
      <c r="D35">
        <v>174</v>
      </c>
    </row>
    <row r="36" spans="1:4" x14ac:dyDescent="0.2">
      <c r="A36" t="s">
        <v>162</v>
      </c>
      <c r="B36">
        <v>183</v>
      </c>
      <c r="C36">
        <v>183.60000000000002</v>
      </c>
      <c r="D36">
        <v>183</v>
      </c>
    </row>
    <row r="37" spans="1:4" x14ac:dyDescent="0.2">
      <c r="A37" t="s">
        <v>163</v>
      </c>
      <c r="B37">
        <v>172</v>
      </c>
      <c r="C37">
        <v>182.70000000000002</v>
      </c>
      <c r="D37">
        <v>182</v>
      </c>
    </row>
    <row r="38" spans="1:4" x14ac:dyDescent="0.2">
      <c r="A38" t="s">
        <v>164</v>
      </c>
      <c r="B38">
        <v>150</v>
      </c>
      <c r="C38">
        <v>163.80000000000001</v>
      </c>
      <c r="D38">
        <v>163</v>
      </c>
    </row>
    <row r="39" spans="1:4" x14ac:dyDescent="0.2">
      <c r="A39" t="s">
        <v>165</v>
      </c>
      <c r="B39">
        <v>150</v>
      </c>
      <c r="C39">
        <v>157.50000000000003</v>
      </c>
      <c r="D39">
        <v>157</v>
      </c>
    </row>
    <row r="40" spans="1:4" x14ac:dyDescent="0.2">
      <c r="A40" t="s">
        <v>166</v>
      </c>
      <c r="B40">
        <v>151</v>
      </c>
      <c r="C40">
        <v>157.50000000000003</v>
      </c>
      <c r="D40">
        <v>157</v>
      </c>
    </row>
    <row r="41" spans="1:4" x14ac:dyDescent="0.2">
      <c r="A41" t="s">
        <v>167</v>
      </c>
      <c r="B41">
        <v>130</v>
      </c>
      <c r="C41">
        <v>150.30000000000001</v>
      </c>
      <c r="D41">
        <v>140</v>
      </c>
    </row>
    <row r="42" spans="1:4" x14ac:dyDescent="0.2">
      <c r="A42" t="s">
        <v>168</v>
      </c>
    </row>
    <row r="43" spans="1:4" x14ac:dyDescent="0.2">
      <c r="A43" t="s">
        <v>20</v>
      </c>
    </row>
    <row r="44" spans="1:4" x14ac:dyDescent="0.2">
      <c r="A44" t="s">
        <v>3</v>
      </c>
      <c r="B44">
        <v>1254</v>
      </c>
      <c r="C44">
        <v>1344.6000000000001</v>
      </c>
      <c r="D44">
        <v>1321</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70A24-B9F2-424D-B32B-33D2EC76F1BC}">
  <dimension ref="A1:D27"/>
  <sheetViews>
    <sheetView workbookViewId="0">
      <selection activeCell="B34" sqref="B34"/>
    </sheetView>
  </sheetViews>
  <sheetFormatPr baseColWidth="10" defaultRowHeight="16" x14ac:dyDescent="0.2"/>
  <cols>
    <col min="2" max="2" width="57.6640625" customWidth="1"/>
    <col min="4" max="4" width="12.6640625" customWidth="1"/>
  </cols>
  <sheetData>
    <row r="1" spans="1:4" x14ac:dyDescent="0.2">
      <c r="A1" s="13" t="s">
        <v>45</v>
      </c>
      <c r="B1" s="13" t="s">
        <v>46</v>
      </c>
      <c r="C1" s="13" t="s">
        <v>47</v>
      </c>
      <c r="D1" s="13" t="s">
        <v>49</v>
      </c>
    </row>
    <row r="2" spans="1:4" x14ac:dyDescent="0.2">
      <c r="A2" s="13" t="s">
        <v>50</v>
      </c>
      <c r="B2" s="13" t="s">
        <v>77</v>
      </c>
      <c r="C2" s="13" t="s">
        <v>103</v>
      </c>
      <c r="D2" s="13">
        <v>5</v>
      </c>
    </row>
    <row r="3" spans="1:4" x14ac:dyDescent="0.2">
      <c r="A3" s="13" t="s">
        <v>51</v>
      </c>
      <c r="B3" s="13" t="s">
        <v>78</v>
      </c>
      <c r="C3" s="13" t="s">
        <v>103</v>
      </c>
      <c r="D3" s="13">
        <v>5</v>
      </c>
    </row>
    <row r="4" spans="1:4" x14ac:dyDescent="0.2">
      <c r="A4" s="13" t="s">
        <v>52</v>
      </c>
      <c r="B4" s="13" t="s">
        <v>79</v>
      </c>
      <c r="C4" s="13" t="s">
        <v>103</v>
      </c>
      <c r="D4" s="13">
        <v>8</v>
      </c>
    </row>
    <row r="5" spans="1:4" x14ac:dyDescent="0.2">
      <c r="A5" s="13" t="s">
        <v>53</v>
      </c>
      <c r="B5" s="13" t="s">
        <v>80</v>
      </c>
      <c r="C5" s="13" t="s">
        <v>103</v>
      </c>
      <c r="D5" s="13">
        <v>3</v>
      </c>
    </row>
    <row r="6" spans="1:4" x14ac:dyDescent="0.2">
      <c r="A6" s="13" t="s">
        <v>54</v>
      </c>
      <c r="B6" s="13" t="s">
        <v>81</v>
      </c>
      <c r="C6" s="13" t="s">
        <v>103</v>
      </c>
      <c r="D6" s="13">
        <v>8</v>
      </c>
    </row>
    <row r="7" spans="1:4" x14ac:dyDescent="0.2">
      <c r="A7" s="13" t="s">
        <v>55</v>
      </c>
      <c r="B7" s="13" t="s">
        <v>82</v>
      </c>
      <c r="C7" s="13" t="s">
        <v>103</v>
      </c>
      <c r="D7" s="13">
        <v>5</v>
      </c>
    </row>
    <row r="8" spans="1:4" x14ac:dyDescent="0.2">
      <c r="A8" s="13" t="s">
        <v>56</v>
      </c>
      <c r="B8" s="13" t="s">
        <v>83</v>
      </c>
      <c r="C8" s="13" t="s">
        <v>103</v>
      </c>
      <c r="D8" s="13">
        <v>5</v>
      </c>
    </row>
    <row r="9" spans="1:4" x14ac:dyDescent="0.2">
      <c r="A9" s="13" t="s">
        <v>57</v>
      </c>
      <c r="B9" s="13" t="s">
        <v>84</v>
      </c>
      <c r="C9" s="13" t="s">
        <v>103</v>
      </c>
      <c r="D9" s="13">
        <v>5</v>
      </c>
    </row>
    <row r="10" spans="1:4" x14ac:dyDescent="0.2">
      <c r="A10" s="13" t="s">
        <v>58</v>
      </c>
      <c r="B10" s="13" t="s">
        <v>85</v>
      </c>
      <c r="C10" s="13" t="s">
        <v>103</v>
      </c>
      <c r="D10" s="13">
        <v>8</v>
      </c>
    </row>
    <row r="11" spans="1:4" x14ac:dyDescent="0.2">
      <c r="A11" s="13" t="s">
        <v>59</v>
      </c>
      <c r="B11" s="13" t="s">
        <v>86</v>
      </c>
      <c r="C11" s="13" t="s">
        <v>103</v>
      </c>
      <c r="D11" s="13">
        <v>5</v>
      </c>
    </row>
    <row r="12" spans="1:4" x14ac:dyDescent="0.2">
      <c r="A12" s="13" t="s">
        <v>60</v>
      </c>
      <c r="B12" s="13" t="s">
        <v>87</v>
      </c>
      <c r="C12" s="13" t="s">
        <v>103</v>
      </c>
      <c r="D12" s="13">
        <v>5</v>
      </c>
    </row>
    <row r="13" spans="1:4" x14ac:dyDescent="0.2">
      <c r="A13" s="13" t="s">
        <v>61</v>
      </c>
      <c r="B13" s="13" t="s">
        <v>88</v>
      </c>
      <c r="C13" s="13" t="s">
        <v>104</v>
      </c>
      <c r="D13" s="13">
        <v>8</v>
      </c>
    </row>
    <row r="14" spans="1:4" x14ac:dyDescent="0.2">
      <c r="A14" s="13" t="s">
        <v>62</v>
      </c>
      <c r="B14" s="13" t="s">
        <v>89</v>
      </c>
      <c r="C14" s="13" t="s">
        <v>104</v>
      </c>
      <c r="D14" s="13">
        <v>8</v>
      </c>
    </row>
    <row r="15" spans="1:4" x14ac:dyDescent="0.2">
      <c r="A15" s="13" t="s">
        <v>63</v>
      </c>
      <c r="B15" s="13" t="s">
        <v>90</v>
      </c>
      <c r="C15" s="13" t="s">
        <v>104</v>
      </c>
      <c r="D15" s="13">
        <v>5</v>
      </c>
    </row>
    <row r="16" spans="1:4" x14ac:dyDescent="0.2">
      <c r="A16" s="13" t="s">
        <v>64</v>
      </c>
      <c r="B16" s="13" t="s">
        <v>91</v>
      </c>
      <c r="C16" s="13" t="s">
        <v>104</v>
      </c>
      <c r="D16" s="13">
        <v>3</v>
      </c>
    </row>
    <row r="17" spans="1:4" x14ac:dyDescent="0.2">
      <c r="A17" s="13" t="s">
        <v>65</v>
      </c>
      <c r="B17" s="13" t="s">
        <v>92</v>
      </c>
      <c r="C17" s="13" t="s">
        <v>104</v>
      </c>
      <c r="D17" s="13">
        <v>5</v>
      </c>
    </row>
    <row r="18" spans="1:4" x14ac:dyDescent="0.2">
      <c r="A18" s="13" t="s">
        <v>66</v>
      </c>
      <c r="B18" s="13" t="s">
        <v>93</v>
      </c>
      <c r="C18" s="13" t="s">
        <v>104</v>
      </c>
      <c r="D18" s="13">
        <v>8</v>
      </c>
    </row>
    <row r="19" spans="1:4" x14ac:dyDescent="0.2">
      <c r="A19" s="13" t="s">
        <v>67</v>
      </c>
      <c r="B19" s="13" t="s">
        <v>94</v>
      </c>
      <c r="C19" s="13" t="s">
        <v>104</v>
      </c>
      <c r="D19" s="13">
        <v>5</v>
      </c>
    </row>
    <row r="20" spans="1:4" x14ac:dyDescent="0.2">
      <c r="A20" s="13" t="s">
        <v>68</v>
      </c>
      <c r="B20" s="13" t="s">
        <v>95</v>
      </c>
      <c r="C20" s="13" t="s">
        <v>104</v>
      </c>
      <c r="D20" s="13">
        <v>5</v>
      </c>
    </row>
    <row r="21" spans="1:4" x14ac:dyDescent="0.2">
      <c r="A21" s="13" t="s">
        <v>69</v>
      </c>
      <c r="B21" s="13" t="s">
        <v>96</v>
      </c>
      <c r="C21" s="13" t="s">
        <v>104</v>
      </c>
      <c r="D21" s="13">
        <v>5</v>
      </c>
    </row>
    <row r="22" spans="1:4" x14ac:dyDescent="0.2">
      <c r="A22" s="13" t="s">
        <v>70</v>
      </c>
      <c r="B22" s="13" t="s">
        <v>97</v>
      </c>
      <c r="C22" s="13" t="s">
        <v>104</v>
      </c>
      <c r="D22" s="13">
        <v>8</v>
      </c>
    </row>
    <row r="23" spans="1:4" x14ac:dyDescent="0.2">
      <c r="A23" s="13" t="s">
        <v>71</v>
      </c>
      <c r="B23" s="13" t="s">
        <v>98</v>
      </c>
      <c r="C23" s="13" t="s">
        <v>104</v>
      </c>
      <c r="D23" s="13">
        <v>5</v>
      </c>
    </row>
    <row r="24" spans="1:4" x14ac:dyDescent="0.2">
      <c r="A24" s="13" t="s">
        <v>72</v>
      </c>
      <c r="B24" s="13" t="s">
        <v>99</v>
      </c>
      <c r="C24" s="13" t="s">
        <v>48</v>
      </c>
      <c r="D24" s="13">
        <v>8</v>
      </c>
    </row>
    <row r="25" spans="1:4" x14ac:dyDescent="0.2">
      <c r="A25" s="13" t="s">
        <v>73</v>
      </c>
      <c r="B25" s="13" t="s">
        <v>100</v>
      </c>
      <c r="C25" s="13" t="s">
        <v>48</v>
      </c>
      <c r="D25" s="13">
        <v>5</v>
      </c>
    </row>
    <row r="26" spans="1:4" x14ac:dyDescent="0.2">
      <c r="A26" s="13" t="s">
        <v>74</v>
      </c>
      <c r="B26" s="13" t="s">
        <v>101</v>
      </c>
      <c r="C26" s="13" t="s">
        <v>48</v>
      </c>
      <c r="D26" s="13">
        <v>5</v>
      </c>
    </row>
    <row r="27" spans="1:4" x14ac:dyDescent="0.2">
      <c r="A27" s="13" t="s">
        <v>75</v>
      </c>
      <c r="B27" s="13" t="s">
        <v>102</v>
      </c>
      <c r="C27" s="13" t="s">
        <v>48</v>
      </c>
      <c r="D27" s="13">
        <v>5</v>
      </c>
    </row>
  </sheetData>
  <phoneticPr fontId="5"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89FB6-54EE-5548-9B20-DBA967BCEE0B}">
  <dimension ref="A1:H157"/>
  <sheetViews>
    <sheetView workbookViewId="0">
      <selection activeCell="F170" sqref="F170"/>
    </sheetView>
  </sheetViews>
  <sheetFormatPr baseColWidth="10" defaultRowHeight="16" x14ac:dyDescent="0.2"/>
  <cols>
    <col min="1" max="1" width="9.5" bestFit="1" customWidth="1"/>
    <col min="2" max="2" width="18" customWidth="1"/>
    <col min="3" max="3" width="26.83203125" bestFit="1" customWidth="1"/>
    <col min="4" max="4" width="17" bestFit="1" customWidth="1"/>
    <col min="5" max="7" width="11.6640625" customWidth="1"/>
  </cols>
  <sheetData>
    <row r="1" spans="1:8" x14ac:dyDescent="0.2">
      <c r="A1" s="13" t="s">
        <v>131</v>
      </c>
      <c r="B1" s="13" t="s">
        <v>132</v>
      </c>
      <c r="C1" s="13" t="s">
        <v>116</v>
      </c>
      <c r="D1" s="13" t="s">
        <v>117</v>
      </c>
      <c r="E1" s="13" t="s">
        <v>158</v>
      </c>
      <c r="F1" s="13" t="s">
        <v>1</v>
      </c>
      <c r="G1" s="13" t="s">
        <v>2</v>
      </c>
      <c r="H1" s="13" t="s">
        <v>47</v>
      </c>
    </row>
    <row r="2" spans="1:8" x14ac:dyDescent="0.2">
      <c r="A2" s="13" t="s">
        <v>50</v>
      </c>
      <c r="B2" s="13" t="str">
        <f>VLOOKUP(A2,'Story List'!$A$2:$B$27, 2,FALSE)</f>
        <v>Story 1</v>
      </c>
      <c r="C2" s="13" t="s">
        <v>138</v>
      </c>
      <c r="D2" s="13" t="s">
        <v>5</v>
      </c>
      <c r="E2" s="13">
        <v>5</v>
      </c>
      <c r="F2" s="15">
        <v>43740</v>
      </c>
      <c r="G2" s="15">
        <v>43740</v>
      </c>
      <c r="H2" s="13" t="s">
        <v>149</v>
      </c>
    </row>
    <row r="3" spans="1:8" x14ac:dyDescent="0.2">
      <c r="A3" s="13" t="s">
        <v>50</v>
      </c>
      <c r="B3" s="13" t="str">
        <f>VLOOKUP(A3,'Story List'!$A$2:$B$27, 2,FALSE)</f>
        <v>Story 1</v>
      </c>
      <c r="C3" s="13" t="s">
        <v>138</v>
      </c>
      <c r="D3" s="13" t="s">
        <v>6</v>
      </c>
      <c r="E3" s="13">
        <v>5</v>
      </c>
      <c r="F3" s="15">
        <v>43740</v>
      </c>
      <c r="G3" s="15">
        <v>43740</v>
      </c>
      <c r="H3" s="13" t="s">
        <v>149</v>
      </c>
    </row>
    <row r="4" spans="1:8" x14ac:dyDescent="0.2">
      <c r="A4" s="13" t="s">
        <v>50</v>
      </c>
      <c r="B4" s="13" t="str">
        <f>VLOOKUP(A4,'Story List'!$A$2:$B$27, 2,FALSE)</f>
        <v>Story 1</v>
      </c>
      <c r="C4" s="13" t="s">
        <v>138</v>
      </c>
      <c r="D4" s="13" t="s">
        <v>10</v>
      </c>
      <c r="E4" s="13">
        <v>5</v>
      </c>
      <c r="F4" s="15">
        <v>43739</v>
      </c>
      <c r="G4" s="15">
        <v>43739</v>
      </c>
      <c r="H4" s="13" t="s">
        <v>149</v>
      </c>
    </row>
    <row r="5" spans="1:8" x14ac:dyDescent="0.2">
      <c r="A5" s="13" t="s">
        <v>50</v>
      </c>
      <c r="B5" s="13" t="str">
        <f>VLOOKUP(A5,'Story List'!$A$2:$B$27, 2,FALSE)</f>
        <v>Story 1</v>
      </c>
      <c r="C5" s="13" t="s">
        <v>138</v>
      </c>
      <c r="D5" s="13" t="s">
        <v>11</v>
      </c>
      <c r="E5" s="13">
        <v>5</v>
      </c>
      <c r="F5" s="15">
        <v>43739</v>
      </c>
      <c r="G5" s="15">
        <v>43739</v>
      </c>
      <c r="H5" s="13" t="s">
        <v>149</v>
      </c>
    </row>
    <row r="6" spans="1:8" x14ac:dyDescent="0.2">
      <c r="A6" s="13" t="s">
        <v>50</v>
      </c>
      <c r="B6" s="13" t="str">
        <f>VLOOKUP(A6,'Story List'!$A$2:$B$27, 2,FALSE)</f>
        <v>Story 1</v>
      </c>
      <c r="C6" s="13" t="s">
        <v>76</v>
      </c>
      <c r="D6" s="13" t="s">
        <v>7</v>
      </c>
      <c r="E6" s="13">
        <v>4</v>
      </c>
      <c r="F6" s="15">
        <v>43740</v>
      </c>
      <c r="G6" s="15">
        <v>43740</v>
      </c>
      <c r="H6" s="13" t="s">
        <v>149</v>
      </c>
    </row>
    <row r="7" spans="1:8" x14ac:dyDescent="0.2">
      <c r="A7" s="13" t="s">
        <v>51</v>
      </c>
      <c r="B7" s="13" t="str">
        <f>VLOOKUP(A7,'Story List'!$A$2:$B$27, 2,FALSE)</f>
        <v>Story 2</v>
      </c>
      <c r="C7" s="13" t="s">
        <v>76</v>
      </c>
      <c r="D7" s="13" t="s">
        <v>10</v>
      </c>
      <c r="E7" s="13">
        <v>6</v>
      </c>
      <c r="F7" s="15">
        <v>43740</v>
      </c>
      <c r="G7" s="15">
        <v>43740</v>
      </c>
      <c r="H7" s="13" t="s">
        <v>149</v>
      </c>
    </row>
    <row r="8" spans="1:8" x14ac:dyDescent="0.2">
      <c r="A8" s="13" t="s">
        <v>51</v>
      </c>
      <c r="B8" s="13" t="str">
        <f>VLOOKUP(A8,'Story List'!$A$2:$B$27, 2,FALSE)</f>
        <v>Story 2</v>
      </c>
      <c r="C8" s="13" t="s">
        <v>76</v>
      </c>
      <c r="D8" s="13" t="s">
        <v>5</v>
      </c>
      <c r="E8" s="13">
        <v>2</v>
      </c>
      <c r="F8" s="15">
        <v>43741</v>
      </c>
      <c r="G8" s="15">
        <v>43741</v>
      </c>
      <c r="H8" s="13" t="s">
        <v>149</v>
      </c>
    </row>
    <row r="9" spans="1:8" x14ac:dyDescent="0.2">
      <c r="A9" s="13" t="s">
        <v>51</v>
      </c>
      <c r="B9" s="13" t="str">
        <f>VLOOKUP(A9,'Story List'!$A$2:$B$27, 2,FALSE)</f>
        <v>Story 2</v>
      </c>
      <c r="C9" s="13" t="s">
        <v>122</v>
      </c>
      <c r="D9" s="13" t="s">
        <v>11</v>
      </c>
      <c r="E9" s="13">
        <v>6</v>
      </c>
      <c r="F9" s="15">
        <v>43740</v>
      </c>
      <c r="G9" s="15">
        <v>43740</v>
      </c>
      <c r="H9" s="13" t="s">
        <v>149</v>
      </c>
    </row>
    <row r="10" spans="1:8" x14ac:dyDescent="0.2">
      <c r="A10" s="13" t="s">
        <v>52</v>
      </c>
      <c r="B10" s="13" t="str">
        <f>VLOOKUP(A10,'Story List'!$A$2:$B$27, 2,FALSE)</f>
        <v>Story 3</v>
      </c>
      <c r="C10" s="13" t="s">
        <v>137</v>
      </c>
      <c r="D10" s="13" t="s">
        <v>10</v>
      </c>
      <c r="E10" s="13">
        <v>8</v>
      </c>
      <c r="F10" s="15">
        <v>43741</v>
      </c>
      <c r="G10" s="16">
        <v>43742</v>
      </c>
      <c r="H10" s="13" t="s">
        <v>149</v>
      </c>
    </row>
    <row r="11" spans="1:8" x14ac:dyDescent="0.2">
      <c r="A11" s="13" t="s">
        <v>52</v>
      </c>
      <c r="B11" s="13" t="str">
        <f>VLOOKUP(A11,'Story List'!$A$2:$B$27, 2,FALSE)</f>
        <v>Story 3</v>
      </c>
      <c r="C11" s="13" t="s">
        <v>137</v>
      </c>
      <c r="D11" s="13" t="s">
        <v>7</v>
      </c>
      <c r="E11" s="13">
        <v>6</v>
      </c>
      <c r="F11" s="15">
        <v>43740</v>
      </c>
      <c r="G11" s="15">
        <v>43741</v>
      </c>
      <c r="H11" s="13" t="s">
        <v>149</v>
      </c>
    </row>
    <row r="12" spans="1:8" x14ac:dyDescent="0.2">
      <c r="A12" s="13" t="s">
        <v>52</v>
      </c>
      <c r="B12" s="13" t="str">
        <f>VLOOKUP(A12,'Story List'!$A$2:$B$27, 2,FALSE)</f>
        <v>Story 3</v>
      </c>
      <c r="C12" s="13" t="s">
        <v>137</v>
      </c>
      <c r="D12" s="13" t="s">
        <v>11</v>
      </c>
      <c r="E12" s="13">
        <v>8</v>
      </c>
      <c r="F12" s="15">
        <v>43741</v>
      </c>
      <c r="G12" s="15">
        <v>43742</v>
      </c>
      <c r="H12" s="13" t="s">
        <v>149</v>
      </c>
    </row>
    <row r="13" spans="1:8" x14ac:dyDescent="0.2">
      <c r="A13" s="13" t="s">
        <v>53</v>
      </c>
      <c r="B13" s="13" t="str">
        <f>VLOOKUP(A13,'Story List'!$A$2:$B$27, 2,FALSE)</f>
        <v>Story 4</v>
      </c>
      <c r="C13" s="13" t="s">
        <v>137</v>
      </c>
      <c r="D13" s="13" t="s">
        <v>8</v>
      </c>
      <c r="E13" s="13">
        <v>8</v>
      </c>
      <c r="F13" s="15">
        <v>43740</v>
      </c>
      <c r="G13" s="15">
        <v>43741</v>
      </c>
      <c r="H13" s="13" t="s">
        <v>149</v>
      </c>
    </row>
    <row r="14" spans="1:8" x14ac:dyDescent="0.2">
      <c r="A14" s="13" t="s">
        <v>53</v>
      </c>
      <c r="B14" s="13" t="str">
        <f>VLOOKUP(A14,'Story List'!$A$2:$B$27, 2,FALSE)</f>
        <v>Story 4</v>
      </c>
      <c r="C14" s="13" t="s">
        <v>137</v>
      </c>
      <c r="D14" s="13" t="s">
        <v>9</v>
      </c>
      <c r="E14" s="13">
        <v>8</v>
      </c>
      <c r="F14" s="15">
        <v>43740</v>
      </c>
      <c r="G14" s="15">
        <v>43741</v>
      </c>
      <c r="H14" s="13" t="s">
        <v>149</v>
      </c>
    </row>
    <row r="15" spans="1:8" x14ac:dyDescent="0.2">
      <c r="A15" s="13" t="s">
        <v>53</v>
      </c>
      <c r="B15" s="13" t="str">
        <f>VLOOKUP(A15,'Story List'!$A$2:$B$27, 2,FALSE)</f>
        <v>Story 4</v>
      </c>
      <c r="C15" s="13" t="s">
        <v>137</v>
      </c>
      <c r="D15" s="13" t="s">
        <v>7</v>
      </c>
      <c r="E15" s="13">
        <v>6</v>
      </c>
      <c r="F15" s="15">
        <v>43741</v>
      </c>
      <c r="G15" s="15">
        <v>43742</v>
      </c>
      <c r="H15" s="13" t="s">
        <v>149</v>
      </c>
    </row>
    <row r="16" spans="1:8" x14ac:dyDescent="0.2">
      <c r="A16" s="13" t="s">
        <v>53</v>
      </c>
      <c r="B16" s="13" t="str">
        <f>VLOOKUP(A16,'Story List'!$A$2:$B$27, 2,FALSE)</f>
        <v>Story 4</v>
      </c>
      <c r="C16" s="13" t="s">
        <v>137</v>
      </c>
      <c r="D16" s="13" t="s">
        <v>11</v>
      </c>
      <c r="E16" s="13">
        <v>8</v>
      </c>
      <c r="F16" s="15">
        <v>43742</v>
      </c>
      <c r="G16" s="15">
        <v>43745</v>
      </c>
      <c r="H16" s="13" t="s">
        <v>149</v>
      </c>
    </row>
    <row r="17" spans="1:8" x14ac:dyDescent="0.2">
      <c r="A17" s="13" t="s">
        <v>53</v>
      </c>
      <c r="B17" s="13" t="str">
        <f>VLOOKUP(A17,'Story List'!$A$2:$B$27, 2,FALSE)</f>
        <v>Story 4</v>
      </c>
      <c r="C17" s="13" t="s">
        <v>137</v>
      </c>
      <c r="D17" s="13" t="s">
        <v>11</v>
      </c>
      <c r="E17" s="13">
        <v>8</v>
      </c>
      <c r="F17" s="17">
        <v>43746</v>
      </c>
      <c r="G17" s="17">
        <v>43747</v>
      </c>
      <c r="H17" s="13" t="s">
        <v>149</v>
      </c>
    </row>
    <row r="18" spans="1:8" x14ac:dyDescent="0.2">
      <c r="A18" s="13" t="s">
        <v>53</v>
      </c>
      <c r="B18" s="13" t="str">
        <f>VLOOKUP(A18,'Story List'!$A$2:$B$27, 2,FALSE)</f>
        <v>Story 4</v>
      </c>
      <c r="C18" s="13" t="s">
        <v>137</v>
      </c>
      <c r="D18" s="13" t="s">
        <v>12</v>
      </c>
      <c r="E18" s="13">
        <v>8</v>
      </c>
      <c r="F18" s="15">
        <v>43739</v>
      </c>
      <c r="G18" s="15">
        <v>43740</v>
      </c>
      <c r="H18" s="13" t="s">
        <v>149</v>
      </c>
    </row>
    <row r="19" spans="1:8" x14ac:dyDescent="0.2">
      <c r="A19" s="13" t="s">
        <v>54</v>
      </c>
      <c r="B19" s="13" t="str">
        <f>VLOOKUP(A19,'Story List'!$A$2:$B$27, 2,FALSE)</f>
        <v>Story 5</v>
      </c>
      <c r="C19" s="13" t="s">
        <v>134</v>
      </c>
      <c r="D19" s="13" t="s">
        <v>8</v>
      </c>
      <c r="E19" s="13">
        <v>3</v>
      </c>
      <c r="F19" s="15">
        <v>43741</v>
      </c>
      <c r="G19" s="15">
        <v>43741</v>
      </c>
      <c r="H19" s="13" t="s">
        <v>149</v>
      </c>
    </row>
    <row r="20" spans="1:8" x14ac:dyDescent="0.2">
      <c r="A20" s="13" t="s">
        <v>54</v>
      </c>
      <c r="B20" s="13" t="str">
        <f>VLOOKUP(A20,'Story List'!$A$2:$B$27, 2,FALSE)</f>
        <v>Story 5</v>
      </c>
      <c r="C20" s="13" t="s">
        <v>119</v>
      </c>
      <c r="D20" s="13" t="s">
        <v>7</v>
      </c>
      <c r="E20" s="13">
        <v>6</v>
      </c>
      <c r="F20" s="15">
        <v>43742</v>
      </c>
      <c r="G20" s="15">
        <v>43745</v>
      </c>
      <c r="H20" s="13" t="s">
        <v>149</v>
      </c>
    </row>
    <row r="21" spans="1:8" x14ac:dyDescent="0.2">
      <c r="A21" s="13" t="s">
        <v>54</v>
      </c>
      <c r="B21" s="13" t="str">
        <f>VLOOKUP(A21,'Story List'!$A$2:$B$27, 2,FALSE)</f>
        <v>Story 5</v>
      </c>
      <c r="C21" s="13" t="s">
        <v>120</v>
      </c>
      <c r="D21" s="13" t="s">
        <v>9</v>
      </c>
      <c r="E21" s="13">
        <v>8</v>
      </c>
      <c r="F21" s="15">
        <v>43741</v>
      </c>
      <c r="G21" s="15">
        <v>43742</v>
      </c>
      <c r="H21" s="13" t="s">
        <v>149</v>
      </c>
    </row>
    <row r="22" spans="1:8" x14ac:dyDescent="0.2">
      <c r="A22" s="13" t="s">
        <v>54</v>
      </c>
      <c r="B22" s="13" t="str">
        <f>VLOOKUP(A22,'Story List'!$A$2:$B$27, 2,FALSE)</f>
        <v>Story 5</v>
      </c>
      <c r="C22" s="13" t="s">
        <v>121</v>
      </c>
      <c r="D22" s="13" t="s">
        <v>10</v>
      </c>
      <c r="E22" s="13">
        <v>8</v>
      </c>
      <c r="F22" s="16">
        <v>43745</v>
      </c>
      <c r="G22" s="16">
        <v>43746</v>
      </c>
      <c r="H22" s="13" t="s">
        <v>149</v>
      </c>
    </row>
    <row r="23" spans="1:8" x14ac:dyDescent="0.2">
      <c r="A23" s="13" t="s">
        <v>54</v>
      </c>
      <c r="B23" s="13" t="str">
        <f>VLOOKUP(A23,'Story List'!$A$2:$B$27, 2,FALSE)</f>
        <v>Story 5</v>
      </c>
      <c r="C23" s="13" t="s">
        <v>122</v>
      </c>
      <c r="D23" s="13" t="s">
        <v>12</v>
      </c>
      <c r="E23" s="13">
        <v>8</v>
      </c>
      <c r="F23" s="15">
        <v>43740</v>
      </c>
      <c r="G23" s="15">
        <v>43741</v>
      </c>
      <c r="H23" s="13" t="s">
        <v>149</v>
      </c>
    </row>
    <row r="24" spans="1:8" x14ac:dyDescent="0.2">
      <c r="A24" s="13" t="s">
        <v>54</v>
      </c>
      <c r="B24" s="13" t="str">
        <f>VLOOKUP(A24,'Story List'!$A$2:$B$27, 2,FALSE)</f>
        <v>Story 5</v>
      </c>
      <c r="C24" s="13" t="s">
        <v>123</v>
      </c>
      <c r="D24" s="13" t="s">
        <v>11</v>
      </c>
      <c r="E24" s="13">
        <v>8</v>
      </c>
      <c r="F24" s="15">
        <v>43747</v>
      </c>
      <c r="G24" s="15">
        <v>43748</v>
      </c>
      <c r="H24" s="13" t="s">
        <v>149</v>
      </c>
    </row>
    <row r="25" spans="1:8" x14ac:dyDescent="0.2">
      <c r="A25" s="13" t="s">
        <v>55</v>
      </c>
      <c r="B25" s="13" t="str">
        <f>VLOOKUP(A25,'Story List'!$A$2:$B$27, 2,FALSE)</f>
        <v>Story 6</v>
      </c>
      <c r="C25" s="13" t="s">
        <v>135</v>
      </c>
      <c r="D25" s="13" t="s">
        <v>12</v>
      </c>
      <c r="E25" s="13">
        <v>2</v>
      </c>
      <c r="F25" s="15">
        <v>43741</v>
      </c>
      <c r="G25" s="15">
        <v>43741</v>
      </c>
      <c r="H25" s="13" t="s">
        <v>149</v>
      </c>
    </row>
    <row r="26" spans="1:8" x14ac:dyDescent="0.2">
      <c r="A26" s="13" t="s">
        <v>55</v>
      </c>
      <c r="B26" s="13" t="str">
        <f>VLOOKUP(A26,'Story List'!$A$2:$B$27, 2,FALSE)</f>
        <v>Story 6</v>
      </c>
      <c r="C26" s="13" t="s">
        <v>125</v>
      </c>
      <c r="D26" s="13" t="s">
        <v>12</v>
      </c>
      <c r="E26" s="13">
        <v>24</v>
      </c>
      <c r="F26" s="15">
        <v>43741</v>
      </c>
      <c r="G26" s="15">
        <v>43747</v>
      </c>
      <c r="H26" s="13" t="s">
        <v>149</v>
      </c>
    </row>
    <row r="27" spans="1:8" x14ac:dyDescent="0.2">
      <c r="A27" s="13" t="s">
        <v>55</v>
      </c>
      <c r="B27" s="13" t="str">
        <f>VLOOKUP(A27,'Story List'!$A$2:$B$27, 2,FALSE)</f>
        <v>Story 6</v>
      </c>
      <c r="C27" s="13" t="s">
        <v>120</v>
      </c>
      <c r="D27" s="13" t="s">
        <v>12</v>
      </c>
      <c r="E27" s="13">
        <v>24</v>
      </c>
      <c r="F27" s="15">
        <v>43747</v>
      </c>
      <c r="G27" s="15">
        <v>43753</v>
      </c>
      <c r="H27" s="13" t="s">
        <v>149</v>
      </c>
    </row>
    <row r="28" spans="1:8" x14ac:dyDescent="0.2">
      <c r="A28" s="13" t="s">
        <v>55</v>
      </c>
      <c r="B28" s="13" t="str">
        <f>VLOOKUP(A28,'Story List'!$A$2:$B$27, 2,FALSE)</f>
        <v>Story 6</v>
      </c>
      <c r="C28" s="13" t="s">
        <v>121</v>
      </c>
      <c r="D28" s="13" t="s">
        <v>11</v>
      </c>
      <c r="E28" s="13">
        <v>2</v>
      </c>
      <c r="F28" s="15">
        <v>43748</v>
      </c>
      <c r="G28" s="15">
        <v>43748</v>
      </c>
      <c r="H28" s="13" t="s">
        <v>149</v>
      </c>
    </row>
    <row r="29" spans="1:8" x14ac:dyDescent="0.2">
      <c r="A29" s="13" t="s">
        <v>55</v>
      </c>
      <c r="B29" s="13" t="str">
        <f>VLOOKUP(A29,'Story List'!$A$2:$B$27, 2,FALSE)</f>
        <v>Story 6</v>
      </c>
      <c r="C29" s="13" t="s">
        <v>122</v>
      </c>
      <c r="D29" s="13" t="s">
        <v>12</v>
      </c>
      <c r="E29" s="13">
        <v>2</v>
      </c>
      <c r="F29" s="15">
        <v>43753</v>
      </c>
      <c r="G29" s="15">
        <v>43753</v>
      </c>
      <c r="H29" s="13" t="s">
        <v>149</v>
      </c>
    </row>
    <row r="30" spans="1:8" x14ac:dyDescent="0.2">
      <c r="A30" s="13" t="s">
        <v>55</v>
      </c>
      <c r="B30" s="13" t="str">
        <f>VLOOKUP(A30,'Story List'!$A$2:$B$27, 2,FALSE)</f>
        <v>Story 6</v>
      </c>
      <c r="C30" s="13" t="s">
        <v>123</v>
      </c>
      <c r="D30" s="13" t="s">
        <v>12</v>
      </c>
      <c r="E30" s="13">
        <v>18</v>
      </c>
      <c r="F30" s="15">
        <v>43754</v>
      </c>
      <c r="G30" s="15">
        <v>43756</v>
      </c>
      <c r="H30" s="13" t="s">
        <v>149</v>
      </c>
    </row>
    <row r="31" spans="1:8" x14ac:dyDescent="0.2">
      <c r="A31" s="13" t="s">
        <v>55</v>
      </c>
      <c r="B31" s="13" t="str">
        <f>VLOOKUP(A31,'Story List'!$A$2:$B$27, 2,FALSE)</f>
        <v>Story 6</v>
      </c>
      <c r="C31" s="13" t="s">
        <v>135</v>
      </c>
      <c r="D31" s="13" t="s">
        <v>12</v>
      </c>
      <c r="E31" s="13">
        <v>2</v>
      </c>
      <c r="F31" s="15">
        <v>43759</v>
      </c>
      <c r="G31" s="15">
        <v>43759</v>
      </c>
      <c r="H31" s="13" t="s">
        <v>147</v>
      </c>
    </row>
    <row r="32" spans="1:8" x14ac:dyDescent="0.2">
      <c r="A32" s="13" t="s">
        <v>55</v>
      </c>
      <c r="B32" s="13" t="str">
        <f>VLOOKUP(A32,'Story List'!$A$2:$B$27, 2,FALSE)</f>
        <v>Story 6</v>
      </c>
      <c r="C32" s="13" t="s">
        <v>125</v>
      </c>
      <c r="D32" s="13" t="s">
        <v>12</v>
      </c>
      <c r="E32" s="13">
        <v>24</v>
      </c>
      <c r="F32" s="15">
        <v>43760</v>
      </c>
      <c r="G32" s="15">
        <v>43769</v>
      </c>
      <c r="H32" s="13" t="s">
        <v>147</v>
      </c>
    </row>
    <row r="33" spans="1:8" x14ac:dyDescent="0.2">
      <c r="A33" s="13" t="s">
        <v>56</v>
      </c>
      <c r="B33" s="13" t="str">
        <f>VLOOKUP(A33,'Story List'!$A$2:$B$27, 2,FALSE)</f>
        <v>Story 7</v>
      </c>
      <c r="C33" s="13" t="s">
        <v>133</v>
      </c>
      <c r="D33" s="13" t="s">
        <v>11</v>
      </c>
      <c r="E33" s="13">
        <v>4</v>
      </c>
      <c r="F33" s="15">
        <v>43749</v>
      </c>
      <c r="G33" s="15">
        <v>43749</v>
      </c>
      <c r="H33" s="13" t="s">
        <v>149</v>
      </c>
    </row>
    <row r="34" spans="1:8" x14ac:dyDescent="0.2">
      <c r="A34" s="13" t="s">
        <v>56</v>
      </c>
      <c r="B34" s="13" t="str">
        <f>VLOOKUP(A34,'Story List'!$A$2:$B$27, 2,FALSE)</f>
        <v>Story 7</v>
      </c>
      <c r="C34" s="13" t="s">
        <v>119</v>
      </c>
      <c r="D34" s="13" t="s">
        <v>11</v>
      </c>
      <c r="E34" s="13">
        <v>4</v>
      </c>
      <c r="F34" s="15">
        <v>43752</v>
      </c>
      <c r="G34" s="15">
        <v>43752</v>
      </c>
      <c r="H34" s="13" t="s">
        <v>149</v>
      </c>
    </row>
    <row r="35" spans="1:8" x14ac:dyDescent="0.2">
      <c r="A35" s="13" t="s">
        <v>56</v>
      </c>
      <c r="B35" s="13" t="str">
        <f>VLOOKUP(A35,'Story List'!$A$2:$B$27, 2,FALSE)</f>
        <v>Story 7</v>
      </c>
      <c r="C35" s="13" t="s">
        <v>120</v>
      </c>
      <c r="D35" s="13" t="s">
        <v>11</v>
      </c>
      <c r="E35" s="13">
        <v>30</v>
      </c>
      <c r="F35" s="15">
        <v>43753</v>
      </c>
      <c r="G35" s="15">
        <v>43759</v>
      </c>
      <c r="H35" s="13" t="s">
        <v>148</v>
      </c>
    </row>
    <row r="36" spans="1:8" x14ac:dyDescent="0.2">
      <c r="A36" s="13" t="s">
        <v>56</v>
      </c>
      <c r="B36" s="13" t="str">
        <f>VLOOKUP(A36,'Story List'!$A$2:$B$27, 2,FALSE)</f>
        <v>Story 7</v>
      </c>
      <c r="C36" s="13" t="s">
        <v>121</v>
      </c>
      <c r="D36" s="13" t="s">
        <v>14</v>
      </c>
      <c r="E36" s="13">
        <v>4</v>
      </c>
      <c r="F36" s="15">
        <v>43739</v>
      </c>
      <c r="G36" s="15">
        <v>43739</v>
      </c>
      <c r="H36" s="13" t="s">
        <v>149</v>
      </c>
    </row>
    <row r="37" spans="1:8" x14ac:dyDescent="0.2">
      <c r="A37" s="13" t="s">
        <v>56</v>
      </c>
      <c r="B37" s="13" t="str">
        <f>VLOOKUP(A37,'Story List'!$A$2:$B$27, 2,FALSE)</f>
        <v>Story 7</v>
      </c>
      <c r="C37" s="13" t="s">
        <v>122</v>
      </c>
      <c r="D37" s="13" t="s">
        <v>11</v>
      </c>
      <c r="E37" s="13">
        <v>4</v>
      </c>
      <c r="F37" s="15">
        <v>43760</v>
      </c>
      <c r="G37" s="15">
        <v>43760</v>
      </c>
      <c r="H37" s="13" t="s">
        <v>147</v>
      </c>
    </row>
    <row r="38" spans="1:8" x14ac:dyDescent="0.2">
      <c r="A38" s="13" t="s">
        <v>56</v>
      </c>
      <c r="B38" s="13" t="str">
        <f>VLOOKUP(A38,'Story List'!$A$2:$B$27, 2,FALSE)</f>
        <v>Story 7</v>
      </c>
      <c r="C38" s="13" t="s">
        <v>123</v>
      </c>
      <c r="D38" s="13" t="s">
        <v>11</v>
      </c>
      <c r="E38" s="13">
        <v>8</v>
      </c>
      <c r="F38" s="15">
        <v>43761</v>
      </c>
      <c r="G38" s="15">
        <v>43762</v>
      </c>
      <c r="H38" s="13" t="s">
        <v>147</v>
      </c>
    </row>
    <row r="39" spans="1:8" x14ac:dyDescent="0.2">
      <c r="A39" s="13" t="s">
        <v>56</v>
      </c>
      <c r="B39" s="13" t="str">
        <f>VLOOKUP(A39,'Story List'!$A$2:$B$27, 2,FALSE)</f>
        <v>Story 7</v>
      </c>
      <c r="C39" s="13" t="s">
        <v>135</v>
      </c>
      <c r="D39" s="13" t="s">
        <v>11</v>
      </c>
      <c r="E39" s="13">
        <v>2</v>
      </c>
      <c r="F39" s="15">
        <v>43763</v>
      </c>
      <c r="G39" s="15">
        <v>43763</v>
      </c>
      <c r="H39" s="13" t="s">
        <v>147</v>
      </c>
    </row>
    <row r="40" spans="1:8" x14ac:dyDescent="0.2">
      <c r="A40" s="13" t="s">
        <v>56</v>
      </c>
      <c r="B40" s="13" t="str">
        <f>VLOOKUP(A40,'Story List'!$A$2:$B$27, 2,FALSE)</f>
        <v>Story 7</v>
      </c>
      <c r="C40" s="13" t="s">
        <v>125</v>
      </c>
      <c r="D40" s="13" t="s">
        <v>11</v>
      </c>
      <c r="E40" s="13">
        <v>24</v>
      </c>
      <c r="F40" s="15">
        <v>43766</v>
      </c>
      <c r="G40" s="15">
        <v>43769</v>
      </c>
      <c r="H40" s="13" t="s">
        <v>147</v>
      </c>
    </row>
    <row r="41" spans="1:8" x14ac:dyDescent="0.2">
      <c r="A41" s="13" t="s">
        <v>57</v>
      </c>
      <c r="B41" s="13" t="str">
        <f>VLOOKUP(A41,'Story List'!$A$2:$B$27, 2,FALSE)</f>
        <v>Story 8</v>
      </c>
      <c r="C41" s="13" t="s">
        <v>126</v>
      </c>
      <c r="D41" s="13" t="s">
        <v>9</v>
      </c>
      <c r="E41" s="13">
        <v>3</v>
      </c>
      <c r="F41" s="15">
        <v>43745</v>
      </c>
      <c r="G41" s="15">
        <v>43745</v>
      </c>
      <c r="H41" s="13" t="s">
        <v>149</v>
      </c>
    </row>
    <row r="42" spans="1:8" x14ac:dyDescent="0.2">
      <c r="A42" s="13" t="s">
        <v>57</v>
      </c>
      <c r="B42" s="13" t="str">
        <f>VLOOKUP(A42,'Story List'!$A$2:$B$27, 2,FALSE)</f>
        <v>Story 8</v>
      </c>
      <c r="C42" s="13" t="s">
        <v>119</v>
      </c>
      <c r="D42" s="13" t="s">
        <v>9</v>
      </c>
      <c r="E42" s="13">
        <v>3</v>
      </c>
      <c r="F42" s="15">
        <v>43745</v>
      </c>
      <c r="G42" s="15">
        <v>43745</v>
      </c>
      <c r="H42" s="13" t="s">
        <v>149</v>
      </c>
    </row>
    <row r="43" spans="1:8" x14ac:dyDescent="0.2">
      <c r="A43" s="13" t="s">
        <v>57</v>
      </c>
      <c r="B43" s="13" t="str">
        <f>VLOOKUP(A43,'Story List'!$A$2:$B$27, 2,FALSE)</f>
        <v>Story 8</v>
      </c>
      <c r="C43" s="13" t="s">
        <v>127</v>
      </c>
      <c r="D43" s="13" t="s">
        <v>9</v>
      </c>
      <c r="E43" s="13">
        <v>6</v>
      </c>
      <c r="F43" s="15">
        <v>43746</v>
      </c>
      <c r="G43" s="15">
        <v>43746</v>
      </c>
      <c r="H43" s="13" t="s">
        <v>149</v>
      </c>
    </row>
    <row r="44" spans="1:8" x14ac:dyDescent="0.2">
      <c r="A44" s="13" t="s">
        <v>57</v>
      </c>
      <c r="B44" s="13" t="str">
        <f>VLOOKUP(A44,'Story List'!$A$2:$B$27, 2,FALSE)</f>
        <v>Story 8</v>
      </c>
      <c r="C44" s="13" t="s">
        <v>128</v>
      </c>
      <c r="D44" s="13" t="s">
        <v>6</v>
      </c>
      <c r="E44" s="13">
        <v>2</v>
      </c>
      <c r="F44" s="15">
        <v>43740</v>
      </c>
      <c r="G44" s="15">
        <v>43741</v>
      </c>
      <c r="H44" s="13" t="s">
        <v>149</v>
      </c>
    </row>
    <row r="45" spans="1:8" x14ac:dyDescent="0.2">
      <c r="A45" s="13" t="s">
        <v>57</v>
      </c>
      <c r="B45" s="13" t="str">
        <f>VLOOKUP(A45,'Story List'!$A$2:$B$27, 2,FALSE)</f>
        <v>Story 8</v>
      </c>
      <c r="C45" s="13" t="s">
        <v>129</v>
      </c>
      <c r="D45" s="13" t="s">
        <v>9</v>
      </c>
      <c r="E45" s="13">
        <v>2</v>
      </c>
      <c r="F45" s="15">
        <v>43747</v>
      </c>
      <c r="G45" s="15">
        <v>43747</v>
      </c>
      <c r="H45" s="13" t="s">
        <v>149</v>
      </c>
    </row>
    <row r="46" spans="1:8" x14ac:dyDescent="0.2">
      <c r="A46" s="13" t="s">
        <v>57</v>
      </c>
      <c r="B46" s="13" t="str">
        <f>VLOOKUP(A46,'Story List'!$A$2:$B$27, 2,FALSE)</f>
        <v>Story 8</v>
      </c>
      <c r="C46" s="13" t="s">
        <v>130</v>
      </c>
      <c r="D46" s="13" t="s">
        <v>9</v>
      </c>
      <c r="E46" s="13">
        <v>4</v>
      </c>
      <c r="F46" s="15">
        <v>43747</v>
      </c>
      <c r="G46" s="15">
        <v>43747</v>
      </c>
      <c r="H46" s="13" t="s">
        <v>149</v>
      </c>
    </row>
    <row r="47" spans="1:8" x14ac:dyDescent="0.2">
      <c r="A47" s="13" t="s">
        <v>57</v>
      </c>
      <c r="B47" s="13" t="str">
        <f>VLOOKUP(A47,'Story List'!$A$2:$B$27, 2,FALSE)</f>
        <v>Story 8</v>
      </c>
      <c r="C47" s="13" t="s">
        <v>123</v>
      </c>
      <c r="D47" s="13" t="s">
        <v>9</v>
      </c>
      <c r="E47" s="13">
        <v>3</v>
      </c>
      <c r="F47" s="15">
        <v>43748</v>
      </c>
      <c r="G47" s="15">
        <v>43748</v>
      </c>
      <c r="H47" s="13" t="s">
        <v>149</v>
      </c>
    </row>
    <row r="48" spans="1:8" x14ac:dyDescent="0.2">
      <c r="A48" s="13" t="s">
        <v>58</v>
      </c>
      <c r="B48" s="13" t="str">
        <f>VLOOKUP(A48,'Story List'!$A$2:$B$27, 2,FALSE)</f>
        <v>Story 9</v>
      </c>
      <c r="C48" s="13" t="s">
        <v>126</v>
      </c>
      <c r="D48" s="13" t="s">
        <v>9</v>
      </c>
      <c r="E48" s="13">
        <v>3</v>
      </c>
      <c r="F48" s="15">
        <v>43748</v>
      </c>
      <c r="G48" s="15">
        <v>43748</v>
      </c>
      <c r="H48" s="13" t="s">
        <v>149</v>
      </c>
    </row>
    <row r="49" spans="1:8" x14ac:dyDescent="0.2">
      <c r="A49" s="13" t="s">
        <v>58</v>
      </c>
      <c r="B49" s="13" t="str">
        <f>VLOOKUP(A49,'Story List'!$A$2:$B$27, 2,FALSE)</f>
        <v>Story 9</v>
      </c>
      <c r="C49" s="13" t="s">
        <v>119</v>
      </c>
      <c r="D49" s="13" t="s">
        <v>9</v>
      </c>
      <c r="E49" s="13">
        <v>2</v>
      </c>
      <c r="F49" s="15">
        <v>43749</v>
      </c>
      <c r="G49" s="15">
        <v>43749</v>
      </c>
      <c r="H49" s="13" t="s">
        <v>149</v>
      </c>
    </row>
    <row r="50" spans="1:8" x14ac:dyDescent="0.2">
      <c r="A50" s="13" t="s">
        <v>58</v>
      </c>
      <c r="B50" s="13" t="str">
        <f>VLOOKUP(A50,'Story List'!$A$2:$B$27, 2,FALSE)</f>
        <v>Story 9</v>
      </c>
      <c r="C50" s="13" t="s">
        <v>127</v>
      </c>
      <c r="D50" s="13" t="s">
        <v>9</v>
      </c>
      <c r="E50" s="13">
        <v>8</v>
      </c>
      <c r="F50" s="15">
        <v>43749</v>
      </c>
      <c r="G50" s="15">
        <v>43752</v>
      </c>
      <c r="H50" s="13" t="s">
        <v>149</v>
      </c>
    </row>
    <row r="51" spans="1:8" x14ac:dyDescent="0.2">
      <c r="A51" s="13" t="s">
        <v>58</v>
      </c>
      <c r="B51" s="13" t="str">
        <f>VLOOKUP(A51,'Story List'!$A$2:$B$27, 2,FALSE)</f>
        <v>Story 9</v>
      </c>
      <c r="C51" s="13" t="s">
        <v>128</v>
      </c>
      <c r="D51" s="13" t="s">
        <v>5</v>
      </c>
      <c r="E51" s="13">
        <v>2</v>
      </c>
      <c r="F51" s="15">
        <v>43741</v>
      </c>
      <c r="G51" s="15">
        <v>43741</v>
      </c>
      <c r="H51" s="13" t="s">
        <v>149</v>
      </c>
    </row>
    <row r="52" spans="1:8" x14ac:dyDescent="0.2">
      <c r="A52" s="13" t="s">
        <v>58</v>
      </c>
      <c r="B52" s="13" t="str">
        <f>VLOOKUP(A52,'Story List'!$A$2:$B$27, 2,FALSE)</f>
        <v>Story 9</v>
      </c>
      <c r="C52" s="13" t="s">
        <v>129</v>
      </c>
      <c r="D52" s="13" t="s">
        <v>9</v>
      </c>
      <c r="E52" s="13">
        <v>1</v>
      </c>
      <c r="F52" s="15">
        <v>43752</v>
      </c>
      <c r="G52" s="15">
        <v>43752</v>
      </c>
      <c r="H52" s="13" t="s">
        <v>149</v>
      </c>
    </row>
    <row r="53" spans="1:8" x14ac:dyDescent="0.2">
      <c r="A53" s="13" t="s">
        <v>58</v>
      </c>
      <c r="B53" s="13" t="str">
        <f>VLOOKUP(A53,'Story List'!$A$2:$B$27, 2,FALSE)</f>
        <v>Story 9</v>
      </c>
      <c r="C53" s="13" t="s">
        <v>130</v>
      </c>
      <c r="D53" s="13" t="s">
        <v>9</v>
      </c>
      <c r="E53" s="13">
        <v>3</v>
      </c>
      <c r="F53" s="15">
        <v>43753</v>
      </c>
      <c r="G53" s="15">
        <v>43753</v>
      </c>
      <c r="H53" s="13" t="s">
        <v>149</v>
      </c>
    </row>
    <row r="54" spans="1:8" x14ac:dyDescent="0.2">
      <c r="A54" s="13" t="s">
        <v>58</v>
      </c>
      <c r="B54" s="13" t="str">
        <f>VLOOKUP(A54,'Story List'!$A$2:$B$27, 2,FALSE)</f>
        <v>Story 9</v>
      </c>
      <c r="C54" s="13" t="s">
        <v>123</v>
      </c>
      <c r="D54" s="13" t="s">
        <v>9</v>
      </c>
      <c r="E54" s="13">
        <v>3</v>
      </c>
      <c r="F54" s="15">
        <v>43753</v>
      </c>
      <c r="G54" s="15">
        <v>43753</v>
      </c>
      <c r="H54" s="13" t="s">
        <v>149</v>
      </c>
    </row>
    <row r="55" spans="1:8" x14ac:dyDescent="0.2">
      <c r="A55" s="13" t="s">
        <v>59</v>
      </c>
      <c r="B55" s="13" t="str">
        <f>VLOOKUP(A55,'Story List'!$A$2:$B$27, 2,FALSE)</f>
        <v>Story 10</v>
      </c>
      <c r="C55" s="13" t="s">
        <v>118</v>
      </c>
      <c r="D55" s="13" t="s">
        <v>14</v>
      </c>
      <c r="E55" s="13">
        <v>4</v>
      </c>
      <c r="F55" s="15">
        <v>43739</v>
      </c>
      <c r="G55" s="15">
        <v>43740</v>
      </c>
      <c r="H55" s="13" t="s">
        <v>149</v>
      </c>
    </row>
    <row r="56" spans="1:8" x14ac:dyDescent="0.2">
      <c r="A56" s="13" t="s">
        <v>59</v>
      </c>
      <c r="B56" s="13" t="str">
        <f>VLOOKUP(A56,'Story List'!$A$2:$B$27, 2,FALSE)</f>
        <v>Story 10</v>
      </c>
      <c r="C56" s="13" t="s">
        <v>126</v>
      </c>
      <c r="D56" s="13" t="s">
        <v>7</v>
      </c>
      <c r="E56" s="13">
        <v>2</v>
      </c>
      <c r="F56" s="15">
        <v>43745</v>
      </c>
      <c r="G56" s="15">
        <v>43745</v>
      </c>
      <c r="H56" s="13" t="s">
        <v>149</v>
      </c>
    </row>
    <row r="57" spans="1:8" x14ac:dyDescent="0.2">
      <c r="A57" s="13" t="s">
        <v>59</v>
      </c>
      <c r="B57" s="13" t="str">
        <f>VLOOKUP(A57,'Story List'!$A$2:$B$27, 2,FALSE)</f>
        <v>Story 10</v>
      </c>
      <c r="C57" s="13" t="s">
        <v>119</v>
      </c>
      <c r="D57" s="13" t="s">
        <v>7</v>
      </c>
      <c r="E57" s="13">
        <v>2</v>
      </c>
      <c r="F57" s="15">
        <v>43745</v>
      </c>
      <c r="G57" s="15">
        <v>43745</v>
      </c>
      <c r="H57" s="13" t="s">
        <v>149</v>
      </c>
    </row>
    <row r="58" spans="1:8" x14ac:dyDescent="0.2">
      <c r="A58" s="13" t="s">
        <v>59</v>
      </c>
      <c r="B58" s="13" t="str">
        <f>VLOOKUP(A58,'Story List'!$A$2:$B$27, 2,FALSE)</f>
        <v>Story 10</v>
      </c>
      <c r="C58" s="13" t="s">
        <v>136</v>
      </c>
      <c r="D58" s="13" t="s">
        <v>14</v>
      </c>
      <c r="E58" s="13">
        <v>8</v>
      </c>
      <c r="F58" s="15">
        <v>43740</v>
      </c>
      <c r="G58" s="15">
        <v>43741</v>
      </c>
      <c r="H58" s="13" t="s">
        <v>149</v>
      </c>
    </row>
    <row r="59" spans="1:8" x14ac:dyDescent="0.2">
      <c r="A59" s="13" t="s">
        <v>59</v>
      </c>
      <c r="B59" s="13" t="str">
        <f>VLOOKUP(A59,'Story List'!$A$2:$B$27, 2,FALSE)</f>
        <v>Story 10</v>
      </c>
      <c r="C59" s="13" t="s">
        <v>120</v>
      </c>
      <c r="D59" s="13" t="s">
        <v>14</v>
      </c>
      <c r="E59" s="13">
        <v>6</v>
      </c>
      <c r="F59" s="15">
        <v>43742</v>
      </c>
      <c r="G59" s="15">
        <v>43742</v>
      </c>
      <c r="H59" s="13" t="s">
        <v>149</v>
      </c>
    </row>
    <row r="60" spans="1:8" x14ac:dyDescent="0.2">
      <c r="A60" s="13" t="s">
        <v>59</v>
      </c>
      <c r="B60" s="13" t="str">
        <f>VLOOKUP(A60,'Story List'!$A$2:$B$27, 2,FALSE)</f>
        <v>Story 10</v>
      </c>
      <c r="C60" s="13" t="s">
        <v>121</v>
      </c>
      <c r="D60" s="13" t="s">
        <v>14</v>
      </c>
      <c r="E60" s="13">
        <v>2</v>
      </c>
      <c r="F60" s="15">
        <v>43745</v>
      </c>
      <c r="G60" s="15">
        <v>43745</v>
      </c>
      <c r="H60" s="13" t="s">
        <v>149</v>
      </c>
    </row>
    <row r="61" spans="1:8" x14ac:dyDescent="0.2">
      <c r="A61" s="13" t="s">
        <v>59</v>
      </c>
      <c r="B61" s="13" t="str">
        <f>VLOOKUP(A61,'Story List'!$A$2:$B$27, 2,FALSE)</f>
        <v>Story 10</v>
      </c>
      <c r="C61" s="13" t="s">
        <v>125</v>
      </c>
      <c r="D61" s="13" t="s">
        <v>14</v>
      </c>
      <c r="E61" s="13">
        <v>3</v>
      </c>
      <c r="F61" s="15">
        <v>43745</v>
      </c>
      <c r="G61" s="15">
        <v>43746</v>
      </c>
      <c r="H61" s="13" t="s">
        <v>149</v>
      </c>
    </row>
    <row r="62" spans="1:8" x14ac:dyDescent="0.2">
      <c r="A62" s="13" t="s">
        <v>59</v>
      </c>
      <c r="B62" s="13" t="str">
        <f>VLOOKUP(A62,'Story List'!$A$2:$B$27, 2,FALSE)</f>
        <v>Story 10</v>
      </c>
      <c r="C62" s="13" t="s">
        <v>122</v>
      </c>
      <c r="D62" s="13" t="s">
        <v>14</v>
      </c>
      <c r="E62" s="13">
        <v>2</v>
      </c>
      <c r="F62" s="15">
        <v>43746</v>
      </c>
      <c r="G62" s="15">
        <v>43746</v>
      </c>
      <c r="H62" s="13" t="s">
        <v>149</v>
      </c>
    </row>
    <row r="63" spans="1:8" x14ac:dyDescent="0.2">
      <c r="A63" s="13" t="s">
        <v>59</v>
      </c>
      <c r="B63" s="13" t="str">
        <f>VLOOKUP(A63,'Story List'!$A$2:$B$27, 2,FALSE)</f>
        <v>Story 10</v>
      </c>
      <c r="C63" s="13" t="s">
        <v>127</v>
      </c>
      <c r="D63" s="13" t="s">
        <v>7</v>
      </c>
      <c r="E63" s="13">
        <v>6</v>
      </c>
      <c r="F63" s="15">
        <v>43746</v>
      </c>
      <c r="G63" s="15">
        <v>43746</v>
      </c>
      <c r="H63" s="13" t="s">
        <v>149</v>
      </c>
    </row>
    <row r="64" spans="1:8" x14ac:dyDescent="0.2">
      <c r="A64" s="13" t="s">
        <v>59</v>
      </c>
      <c r="B64" s="13" t="str">
        <f>VLOOKUP(A64,'Story List'!$A$2:$B$27, 2,FALSE)</f>
        <v>Story 10</v>
      </c>
      <c r="C64" s="13" t="s">
        <v>128</v>
      </c>
      <c r="D64" s="13" t="s">
        <v>6</v>
      </c>
      <c r="E64" s="13">
        <v>2</v>
      </c>
      <c r="F64" s="15">
        <v>43741</v>
      </c>
      <c r="G64" s="15">
        <v>43741</v>
      </c>
      <c r="H64" s="13" t="s">
        <v>149</v>
      </c>
    </row>
    <row r="65" spans="1:8" x14ac:dyDescent="0.2">
      <c r="A65" s="13" t="s">
        <v>59</v>
      </c>
      <c r="B65" s="13" t="str">
        <f>VLOOKUP(A65,'Story List'!$A$2:$B$27, 2,FALSE)</f>
        <v>Story 10</v>
      </c>
      <c r="C65" s="13" t="s">
        <v>129</v>
      </c>
      <c r="D65" s="13" t="s">
        <v>7</v>
      </c>
      <c r="E65" s="13">
        <v>1</v>
      </c>
      <c r="F65" s="15">
        <v>43747</v>
      </c>
      <c r="G65" s="15">
        <v>43747</v>
      </c>
      <c r="H65" s="13" t="s">
        <v>149</v>
      </c>
    </row>
    <row r="66" spans="1:8" x14ac:dyDescent="0.2">
      <c r="A66" s="13" t="s">
        <v>59</v>
      </c>
      <c r="B66" s="13" t="str">
        <f>VLOOKUP(A66,'Story List'!$A$2:$B$27, 2,FALSE)</f>
        <v>Story 10</v>
      </c>
      <c r="C66" s="13" t="s">
        <v>130</v>
      </c>
      <c r="D66" s="13" t="s">
        <v>7</v>
      </c>
      <c r="E66" s="13">
        <v>4</v>
      </c>
      <c r="F66" s="15">
        <v>43747</v>
      </c>
      <c r="G66" s="15">
        <v>43747</v>
      </c>
      <c r="H66" s="13" t="s">
        <v>149</v>
      </c>
    </row>
    <row r="67" spans="1:8" x14ac:dyDescent="0.2">
      <c r="A67" s="13" t="s">
        <v>59</v>
      </c>
      <c r="B67" s="13" t="str">
        <f>VLOOKUP(A67,'Story List'!$A$2:$B$27, 2,FALSE)</f>
        <v>Story 10</v>
      </c>
      <c r="C67" s="13" t="s">
        <v>123</v>
      </c>
      <c r="D67" s="13" t="s">
        <v>7</v>
      </c>
      <c r="E67" s="13">
        <v>7</v>
      </c>
      <c r="F67" s="15">
        <v>43748</v>
      </c>
      <c r="G67" s="15">
        <v>43749</v>
      </c>
      <c r="H67" s="13" t="s">
        <v>149</v>
      </c>
    </row>
    <row r="68" spans="1:8" x14ac:dyDescent="0.2">
      <c r="A68" s="13" t="s">
        <v>59</v>
      </c>
      <c r="B68" s="13" t="str">
        <f>VLOOKUP(A68,'Story List'!$A$2:$B$27, 2,FALSE)</f>
        <v>Story 10</v>
      </c>
      <c r="C68" s="13" t="s">
        <v>124</v>
      </c>
      <c r="D68" s="13" t="s">
        <v>7</v>
      </c>
      <c r="E68" s="13">
        <v>1</v>
      </c>
      <c r="F68" s="15">
        <v>43749</v>
      </c>
      <c r="G68" s="15">
        <v>43749</v>
      </c>
      <c r="H68" s="13" t="s">
        <v>149</v>
      </c>
    </row>
    <row r="69" spans="1:8" x14ac:dyDescent="0.2">
      <c r="A69" s="13" t="s">
        <v>60</v>
      </c>
      <c r="B69" s="13" t="str">
        <f>VLOOKUP(A69,'Story List'!$A$2:$B$27, 2,FALSE)</f>
        <v>Story 11</v>
      </c>
      <c r="C69" s="13" t="s">
        <v>133</v>
      </c>
      <c r="D69" s="13" t="s">
        <v>10</v>
      </c>
      <c r="E69" s="13">
        <v>8</v>
      </c>
      <c r="F69" s="16">
        <v>43746</v>
      </c>
      <c r="G69" s="16">
        <v>43747</v>
      </c>
      <c r="H69" s="13" t="s">
        <v>149</v>
      </c>
    </row>
    <row r="70" spans="1:8" x14ac:dyDescent="0.2">
      <c r="A70" s="13" t="s">
        <v>60</v>
      </c>
      <c r="B70" s="13" t="str">
        <f>VLOOKUP(A70,'Story List'!$A$2:$B$27, 2,FALSE)</f>
        <v>Story 11</v>
      </c>
      <c r="C70" s="13" t="s">
        <v>133</v>
      </c>
      <c r="D70" s="13" t="s">
        <v>13</v>
      </c>
      <c r="E70" s="13">
        <v>8</v>
      </c>
      <c r="F70" s="15">
        <v>43739</v>
      </c>
      <c r="G70" s="15">
        <v>43740</v>
      </c>
      <c r="H70" s="13" t="s">
        <v>149</v>
      </c>
    </row>
    <row r="71" spans="1:8" x14ac:dyDescent="0.2">
      <c r="A71" s="13" t="s">
        <v>60</v>
      </c>
      <c r="B71" s="13" t="str">
        <f>VLOOKUP(A71,'Story List'!$A$2:$B$27, 2,FALSE)</f>
        <v>Story 11</v>
      </c>
      <c r="C71" s="13" t="s">
        <v>127</v>
      </c>
      <c r="D71" s="13" t="s">
        <v>5</v>
      </c>
      <c r="E71" s="13">
        <v>24</v>
      </c>
      <c r="F71" s="15">
        <v>43742</v>
      </c>
      <c r="G71" s="15">
        <v>43747</v>
      </c>
      <c r="H71" s="13" t="s">
        <v>149</v>
      </c>
    </row>
    <row r="72" spans="1:8" x14ac:dyDescent="0.2">
      <c r="A72" s="13" t="s">
        <v>60</v>
      </c>
      <c r="B72" s="13" t="str">
        <f>VLOOKUP(A72,'Story List'!$A$2:$B$27, 2,FALSE)</f>
        <v>Story 11</v>
      </c>
      <c r="C72" s="13" t="s">
        <v>134</v>
      </c>
      <c r="D72" s="13" t="s">
        <v>9</v>
      </c>
      <c r="E72" s="13">
        <v>8</v>
      </c>
      <c r="F72" s="15">
        <v>43754</v>
      </c>
      <c r="G72" s="17">
        <v>43755</v>
      </c>
      <c r="H72" s="13" t="s">
        <v>149</v>
      </c>
    </row>
    <row r="73" spans="1:8" x14ac:dyDescent="0.2">
      <c r="A73" s="13" t="s">
        <v>60</v>
      </c>
      <c r="B73" s="13" t="str">
        <f>VLOOKUP(A73,'Story List'!$A$2:$B$27, 2,FALSE)</f>
        <v>Story 11</v>
      </c>
      <c r="C73" s="13" t="s">
        <v>134</v>
      </c>
      <c r="D73" s="13" t="s">
        <v>13</v>
      </c>
      <c r="E73" s="13">
        <v>8</v>
      </c>
      <c r="F73" s="15">
        <v>43740</v>
      </c>
      <c r="G73" s="15">
        <v>43741</v>
      </c>
      <c r="H73" s="13" t="s">
        <v>149</v>
      </c>
    </row>
    <row r="74" spans="1:8" x14ac:dyDescent="0.2">
      <c r="A74" s="13" t="s">
        <v>61</v>
      </c>
      <c r="B74" s="13" t="str">
        <f>VLOOKUP(A74,'Story List'!$A$2:$B$27, 2,FALSE)</f>
        <v>Story 12</v>
      </c>
      <c r="C74" s="13" t="s">
        <v>134</v>
      </c>
      <c r="D74" s="13" t="s">
        <v>6</v>
      </c>
      <c r="E74" s="13">
        <v>6</v>
      </c>
      <c r="F74" s="15">
        <v>43742</v>
      </c>
      <c r="G74" s="15">
        <v>43742</v>
      </c>
      <c r="H74" s="13" t="s">
        <v>149</v>
      </c>
    </row>
    <row r="75" spans="1:8" x14ac:dyDescent="0.2">
      <c r="A75" s="13" t="s">
        <v>61</v>
      </c>
      <c r="B75" s="13" t="str">
        <f>VLOOKUP(A75,'Story List'!$A$2:$B$27, 2,FALSE)</f>
        <v>Story 12</v>
      </c>
      <c r="C75" s="13" t="s">
        <v>127</v>
      </c>
      <c r="D75" s="13" t="s">
        <v>6</v>
      </c>
      <c r="E75" s="13">
        <v>24</v>
      </c>
      <c r="F75" s="15">
        <v>43745</v>
      </c>
      <c r="G75" s="15">
        <v>43748</v>
      </c>
      <c r="H75" s="13" t="s">
        <v>149</v>
      </c>
    </row>
    <row r="76" spans="1:8" x14ac:dyDescent="0.2">
      <c r="A76" s="13" t="s">
        <v>61</v>
      </c>
      <c r="B76" s="13" t="str">
        <f>VLOOKUP(A76,'Story List'!$A$2:$B$27, 2,FALSE)</f>
        <v>Story 12</v>
      </c>
      <c r="C76" s="13" t="s">
        <v>123</v>
      </c>
      <c r="D76" s="13" t="s">
        <v>6</v>
      </c>
      <c r="E76" s="13">
        <v>6</v>
      </c>
      <c r="F76" s="15">
        <v>43749</v>
      </c>
      <c r="G76" s="15">
        <v>43749</v>
      </c>
      <c r="H76" s="13" t="s">
        <v>149</v>
      </c>
    </row>
    <row r="77" spans="1:8" x14ac:dyDescent="0.2">
      <c r="A77" s="13" t="s">
        <v>61</v>
      </c>
      <c r="B77" s="13" t="str">
        <f>VLOOKUP(A77,'Story List'!$A$2:$B$27, 2,FALSE)</f>
        <v>Story 12</v>
      </c>
      <c r="C77" s="13" t="s">
        <v>134</v>
      </c>
      <c r="D77" s="13" t="s">
        <v>6</v>
      </c>
      <c r="E77" s="13">
        <v>2</v>
      </c>
      <c r="F77" s="15">
        <v>43752</v>
      </c>
      <c r="G77" s="15">
        <v>43752</v>
      </c>
      <c r="H77" s="13" t="s">
        <v>149</v>
      </c>
    </row>
    <row r="78" spans="1:8" x14ac:dyDescent="0.2">
      <c r="A78" s="13" t="s">
        <v>62</v>
      </c>
      <c r="B78" s="13" t="str">
        <f>VLOOKUP(A78,'Story List'!$A$2:$B$27, 2,FALSE)</f>
        <v>Story 13</v>
      </c>
      <c r="C78" s="13" t="s">
        <v>123</v>
      </c>
      <c r="D78" s="13" t="s">
        <v>6</v>
      </c>
      <c r="E78" s="13">
        <v>2</v>
      </c>
      <c r="F78" s="15">
        <v>43752</v>
      </c>
      <c r="G78" s="15">
        <v>43752</v>
      </c>
      <c r="H78" s="13" t="s">
        <v>149</v>
      </c>
    </row>
    <row r="79" spans="1:8" x14ac:dyDescent="0.2">
      <c r="A79" s="13" t="s">
        <v>63</v>
      </c>
      <c r="B79" s="13" t="str">
        <f>VLOOKUP(A79,'Story List'!$A$2:$B$27, 2,FALSE)</f>
        <v>Story 14</v>
      </c>
      <c r="C79" s="13" t="s">
        <v>118</v>
      </c>
      <c r="D79" s="13" t="s">
        <v>13</v>
      </c>
      <c r="E79" s="13">
        <v>4</v>
      </c>
      <c r="F79" s="15">
        <v>43742</v>
      </c>
      <c r="G79" s="15">
        <v>43742</v>
      </c>
      <c r="H79" s="13" t="s">
        <v>149</v>
      </c>
    </row>
    <row r="80" spans="1:8" x14ac:dyDescent="0.2">
      <c r="A80" s="13" t="s">
        <v>63</v>
      </c>
      <c r="B80" s="13" t="str">
        <f>VLOOKUP(A80,'Story List'!$A$2:$B$27, 2,FALSE)</f>
        <v>Story 14</v>
      </c>
      <c r="C80" s="13" t="s">
        <v>119</v>
      </c>
      <c r="D80" s="13" t="s">
        <v>13</v>
      </c>
      <c r="E80" s="13">
        <v>2</v>
      </c>
      <c r="F80" s="15">
        <v>43742</v>
      </c>
      <c r="G80" s="15">
        <v>43742</v>
      </c>
      <c r="H80" s="13" t="s">
        <v>149</v>
      </c>
    </row>
    <row r="81" spans="1:8" x14ac:dyDescent="0.2">
      <c r="A81" s="13" t="s">
        <v>63</v>
      </c>
      <c r="B81" s="13" t="str">
        <f>VLOOKUP(A81,'Story List'!$A$2:$B$27, 2,FALSE)</f>
        <v>Story 14</v>
      </c>
      <c r="C81" s="13" t="s">
        <v>136</v>
      </c>
      <c r="D81" s="13" t="s">
        <v>13</v>
      </c>
      <c r="E81" s="13">
        <v>2</v>
      </c>
      <c r="F81" s="15">
        <v>43745</v>
      </c>
      <c r="G81" s="15">
        <v>43745</v>
      </c>
      <c r="H81" s="13" t="s">
        <v>149</v>
      </c>
    </row>
    <row r="82" spans="1:8" x14ac:dyDescent="0.2">
      <c r="A82" s="13" t="s">
        <v>63</v>
      </c>
      <c r="B82" s="13" t="str">
        <f>VLOOKUP(A82,'Story List'!$A$2:$B$27, 2,FALSE)</f>
        <v>Story 14</v>
      </c>
      <c r="C82" s="13" t="s">
        <v>120</v>
      </c>
      <c r="D82" s="13" t="s">
        <v>13</v>
      </c>
      <c r="E82" s="13">
        <v>30</v>
      </c>
      <c r="F82" s="15">
        <v>43746</v>
      </c>
      <c r="G82" s="15">
        <v>43752</v>
      </c>
      <c r="H82" s="13" t="s">
        <v>149</v>
      </c>
    </row>
    <row r="83" spans="1:8" x14ac:dyDescent="0.2">
      <c r="A83" s="13" t="s">
        <v>63</v>
      </c>
      <c r="B83" s="13" t="str">
        <f>VLOOKUP(A83,'Story List'!$A$2:$B$27, 2,FALSE)</f>
        <v>Story 14</v>
      </c>
      <c r="C83" s="13" t="s">
        <v>121</v>
      </c>
      <c r="D83" s="13" t="s">
        <v>14</v>
      </c>
      <c r="E83" s="13">
        <v>2</v>
      </c>
      <c r="F83" s="15">
        <v>43746</v>
      </c>
      <c r="G83" s="15">
        <v>43746</v>
      </c>
      <c r="H83" s="13" t="s">
        <v>149</v>
      </c>
    </row>
    <row r="84" spans="1:8" x14ac:dyDescent="0.2">
      <c r="A84" s="13" t="s">
        <v>63</v>
      </c>
      <c r="B84" s="13" t="str">
        <f>VLOOKUP(A84,'Story List'!$A$2:$B$27, 2,FALSE)</f>
        <v>Story 14</v>
      </c>
      <c r="C84" s="13" t="s">
        <v>122</v>
      </c>
      <c r="D84" s="13" t="s">
        <v>13</v>
      </c>
      <c r="E84" s="13">
        <v>1</v>
      </c>
      <c r="F84" s="15">
        <v>43753</v>
      </c>
      <c r="G84" s="15">
        <v>43753</v>
      </c>
      <c r="H84" s="13" t="s">
        <v>149</v>
      </c>
    </row>
    <row r="85" spans="1:8" x14ac:dyDescent="0.2">
      <c r="A85" s="13" t="s">
        <v>63</v>
      </c>
      <c r="B85" s="13" t="str">
        <f>VLOOKUP(A85,'Story List'!$A$2:$B$27, 2,FALSE)</f>
        <v>Story 14</v>
      </c>
      <c r="C85" s="13" t="s">
        <v>123</v>
      </c>
      <c r="D85" s="13" t="s">
        <v>13</v>
      </c>
      <c r="E85" s="13">
        <v>1</v>
      </c>
      <c r="F85" s="15">
        <v>43753</v>
      </c>
      <c r="G85" s="15">
        <v>43753</v>
      </c>
      <c r="H85" s="13" t="s">
        <v>149</v>
      </c>
    </row>
    <row r="86" spans="1:8" x14ac:dyDescent="0.2">
      <c r="A86" s="13" t="s">
        <v>63</v>
      </c>
      <c r="B86" s="13" t="str">
        <f>VLOOKUP(A86,'Story List'!$A$2:$B$27, 2,FALSE)</f>
        <v>Story 14</v>
      </c>
      <c r="C86" s="13" t="s">
        <v>124</v>
      </c>
      <c r="D86" s="13" t="s">
        <v>13</v>
      </c>
      <c r="E86" s="13">
        <v>1</v>
      </c>
      <c r="F86" s="15">
        <v>43753</v>
      </c>
      <c r="G86" s="15">
        <v>43753</v>
      </c>
      <c r="H86" s="13" t="s">
        <v>149</v>
      </c>
    </row>
    <row r="87" spans="1:8" x14ac:dyDescent="0.2">
      <c r="A87" s="13" t="s">
        <v>64</v>
      </c>
      <c r="B87" s="13" t="str">
        <f>VLOOKUP(A87,'Story List'!$A$2:$B$27, 2,FALSE)</f>
        <v>Story 15</v>
      </c>
      <c r="C87" s="13" t="s">
        <v>133</v>
      </c>
      <c r="D87" s="13" t="s">
        <v>7</v>
      </c>
      <c r="E87" s="13">
        <v>8</v>
      </c>
      <c r="F87" s="15">
        <v>43749</v>
      </c>
      <c r="G87" s="15">
        <v>43752</v>
      </c>
      <c r="H87" s="13" t="s">
        <v>149</v>
      </c>
    </row>
    <row r="88" spans="1:8" x14ac:dyDescent="0.2">
      <c r="A88" s="13" t="s">
        <v>64</v>
      </c>
      <c r="B88" s="13" t="str">
        <f>VLOOKUP(A88,'Story List'!$A$2:$B$27, 2,FALSE)</f>
        <v>Story 15</v>
      </c>
      <c r="C88" s="13" t="s">
        <v>133</v>
      </c>
      <c r="D88" s="13" t="s">
        <v>14</v>
      </c>
      <c r="E88" s="13">
        <v>8</v>
      </c>
      <c r="F88" s="15">
        <v>43747</v>
      </c>
      <c r="G88" s="15">
        <v>43748</v>
      </c>
      <c r="H88" s="13" t="s">
        <v>149</v>
      </c>
    </row>
    <row r="89" spans="1:8" x14ac:dyDescent="0.2">
      <c r="A89" s="13" t="s">
        <v>65</v>
      </c>
      <c r="B89" s="13" t="str">
        <f>VLOOKUP(A89,'Story List'!$A$2:$B$27, 2,FALSE)</f>
        <v>Story 16</v>
      </c>
      <c r="C89" s="13" t="s">
        <v>134</v>
      </c>
      <c r="D89" s="13" t="s">
        <v>6</v>
      </c>
      <c r="E89" s="13">
        <v>4</v>
      </c>
      <c r="F89" s="15">
        <v>43756</v>
      </c>
      <c r="G89" s="15">
        <v>43759</v>
      </c>
      <c r="H89" s="13" t="s">
        <v>149</v>
      </c>
    </row>
    <row r="90" spans="1:8" x14ac:dyDescent="0.2">
      <c r="A90" s="13" t="s">
        <v>65</v>
      </c>
      <c r="B90" s="13" t="str">
        <f>VLOOKUP(A90,'Story List'!$A$2:$B$27, 2,FALSE)</f>
        <v>Story 16</v>
      </c>
      <c r="C90" s="13" t="s">
        <v>119</v>
      </c>
      <c r="D90" s="13" t="s">
        <v>5</v>
      </c>
      <c r="E90" s="13">
        <v>1</v>
      </c>
      <c r="F90" s="15">
        <v>43748</v>
      </c>
      <c r="G90" s="15">
        <v>43748</v>
      </c>
      <c r="H90" s="13" t="s">
        <v>149</v>
      </c>
    </row>
    <row r="91" spans="1:8" x14ac:dyDescent="0.2">
      <c r="A91" s="13" t="s">
        <v>65</v>
      </c>
      <c r="B91" s="13" t="str">
        <f>VLOOKUP(A91,'Story List'!$A$2:$B$27, 2,FALSE)</f>
        <v>Story 16</v>
      </c>
      <c r="C91" s="13" t="s">
        <v>127</v>
      </c>
      <c r="D91" s="13" t="s">
        <v>5</v>
      </c>
      <c r="E91" s="13">
        <v>9</v>
      </c>
      <c r="F91" s="15">
        <v>43748</v>
      </c>
      <c r="G91" s="15">
        <v>43749</v>
      </c>
      <c r="H91" s="13" t="s">
        <v>149</v>
      </c>
    </row>
    <row r="92" spans="1:8" x14ac:dyDescent="0.2">
      <c r="A92" s="13" t="s">
        <v>65</v>
      </c>
      <c r="B92" s="13" t="str">
        <f>VLOOKUP(A92,'Story List'!$A$2:$B$27, 2,FALSE)</f>
        <v>Story 16</v>
      </c>
      <c r="C92" s="13" t="s">
        <v>128</v>
      </c>
      <c r="D92" s="13" t="s">
        <v>8</v>
      </c>
      <c r="E92" s="13">
        <v>2</v>
      </c>
      <c r="F92" s="15">
        <v>43742</v>
      </c>
      <c r="G92" s="15">
        <v>43742</v>
      </c>
      <c r="H92" s="13" t="s">
        <v>149</v>
      </c>
    </row>
    <row r="93" spans="1:8" x14ac:dyDescent="0.2">
      <c r="A93" s="13" t="s">
        <v>65</v>
      </c>
      <c r="B93" s="13" t="str">
        <f>VLOOKUP(A93,'Story List'!$A$2:$B$27, 2,FALSE)</f>
        <v>Story 16</v>
      </c>
      <c r="C93" s="13" t="s">
        <v>129</v>
      </c>
      <c r="D93" s="13" t="s">
        <v>5</v>
      </c>
      <c r="E93" s="13">
        <v>2</v>
      </c>
      <c r="F93" s="15">
        <v>43759</v>
      </c>
      <c r="G93" s="15">
        <v>43759</v>
      </c>
      <c r="H93" s="13" t="s">
        <v>147</v>
      </c>
    </row>
    <row r="94" spans="1:8" x14ac:dyDescent="0.2">
      <c r="A94" s="13" t="s">
        <v>65</v>
      </c>
      <c r="B94" s="13" t="str">
        <f>VLOOKUP(A94,'Story List'!$A$2:$B$27, 2,FALSE)</f>
        <v>Story 16</v>
      </c>
      <c r="C94" s="13" t="s">
        <v>130</v>
      </c>
      <c r="D94" s="13" t="s">
        <v>6</v>
      </c>
      <c r="E94" s="13">
        <v>6</v>
      </c>
      <c r="F94" s="15">
        <v>43759</v>
      </c>
      <c r="G94" s="15">
        <v>43759</v>
      </c>
      <c r="H94" s="13" t="s">
        <v>147</v>
      </c>
    </row>
    <row r="95" spans="1:8" x14ac:dyDescent="0.2">
      <c r="A95" s="13" t="s">
        <v>65</v>
      </c>
      <c r="B95" s="13" t="str">
        <f>VLOOKUP(A95,'Story List'!$A$2:$B$27, 2,FALSE)</f>
        <v>Story 16</v>
      </c>
      <c r="C95" s="13" t="s">
        <v>123</v>
      </c>
      <c r="D95" s="13" t="s">
        <v>6</v>
      </c>
      <c r="E95" s="13">
        <v>6</v>
      </c>
      <c r="F95" s="15">
        <v>43760</v>
      </c>
      <c r="G95" s="15">
        <v>43760</v>
      </c>
      <c r="H95" s="13" t="s">
        <v>147</v>
      </c>
    </row>
    <row r="96" spans="1:8" x14ac:dyDescent="0.2">
      <c r="A96" s="13" t="s">
        <v>65</v>
      </c>
      <c r="B96" s="13" t="str">
        <f>VLOOKUP(A96,'Story List'!$A$2:$B$27, 2,FALSE)</f>
        <v>Story 16</v>
      </c>
      <c r="C96" s="13" t="s">
        <v>124</v>
      </c>
      <c r="D96" s="13" t="s">
        <v>6</v>
      </c>
      <c r="E96" s="13">
        <v>6</v>
      </c>
      <c r="F96" s="15">
        <v>43761</v>
      </c>
      <c r="G96" s="15">
        <v>43761</v>
      </c>
      <c r="H96" s="13" t="s">
        <v>147</v>
      </c>
    </row>
    <row r="97" spans="1:8" x14ac:dyDescent="0.2">
      <c r="A97" s="13" t="s">
        <v>66</v>
      </c>
      <c r="B97" s="13" t="str">
        <f>VLOOKUP(A97,'Story List'!$A$2:$B$27, 2,FALSE)</f>
        <v>Story 17</v>
      </c>
      <c r="C97" s="13" t="s">
        <v>126</v>
      </c>
      <c r="D97" s="13" t="s">
        <v>8</v>
      </c>
      <c r="E97" s="13">
        <v>2</v>
      </c>
      <c r="F97" s="15">
        <v>43742</v>
      </c>
      <c r="G97" s="15">
        <v>43742</v>
      </c>
      <c r="H97" s="13" t="s">
        <v>149</v>
      </c>
    </row>
    <row r="98" spans="1:8" x14ac:dyDescent="0.2">
      <c r="A98" s="13" t="s">
        <v>66</v>
      </c>
      <c r="B98" s="13" t="str">
        <f>VLOOKUP(A98,'Story List'!$A$2:$B$27, 2,FALSE)</f>
        <v>Story 17</v>
      </c>
      <c r="C98" s="13" t="s">
        <v>119</v>
      </c>
      <c r="D98" s="13" t="s">
        <v>8</v>
      </c>
      <c r="E98" s="13">
        <v>2</v>
      </c>
      <c r="F98" s="15">
        <v>43745</v>
      </c>
      <c r="G98" s="15">
        <v>43745</v>
      </c>
      <c r="H98" s="13" t="s">
        <v>149</v>
      </c>
    </row>
    <row r="99" spans="1:8" x14ac:dyDescent="0.2">
      <c r="A99" s="13" t="s">
        <v>66</v>
      </c>
      <c r="B99" s="13" t="str">
        <f>VLOOKUP(A99,'Story List'!$A$2:$B$27, 2,FALSE)</f>
        <v>Story 17</v>
      </c>
      <c r="C99" s="13" t="s">
        <v>127</v>
      </c>
      <c r="D99" s="13" t="s">
        <v>8</v>
      </c>
      <c r="E99" s="13">
        <v>24</v>
      </c>
      <c r="F99" s="15">
        <v>43745</v>
      </c>
      <c r="G99" s="15">
        <v>43749</v>
      </c>
      <c r="H99" s="13" t="s">
        <v>149</v>
      </c>
    </row>
    <row r="100" spans="1:8" x14ac:dyDescent="0.2">
      <c r="A100" s="13" t="s">
        <v>66</v>
      </c>
      <c r="B100" s="13" t="str">
        <f>VLOOKUP(A100,'Story List'!$A$2:$B$27, 2,FALSE)</f>
        <v>Story 17</v>
      </c>
      <c r="C100" s="13" t="s">
        <v>128</v>
      </c>
      <c r="D100" s="13" t="s">
        <v>5</v>
      </c>
      <c r="E100" s="13">
        <v>1</v>
      </c>
      <c r="F100" s="15">
        <v>43759</v>
      </c>
      <c r="G100" s="15">
        <v>43759</v>
      </c>
      <c r="H100" s="13" t="s">
        <v>147</v>
      </c>
    </row>
    <row r="101" spans="1:8" x14ac:dyDescent="0.2">
      <c r="A101" s="13" t="s">
        <v>66</v>
      </c>
      <c r="B101" s="13" t="str">
        <f>VLOOKUP(A101,'Story List'!$A$2:$B$27, 2,FALSE)</f>
        <v>Story 17</v>
      </c>
      <c r="C101" s="13" t="s">
        <v>129</v>
      </c>
      <c r="D101" s="13" t="s">
        <v>8</v>
      </c>
      <c r="E101" s="13">
        <v>1</v>
      </c>
      <c r="F101" s="15">
        <v>43752</v>
      </c>
      <c r="G101" s="15">
        <v>43752</v>
      </c>
      <c r="H101" s="13" t="s">
        <v>149</v>
      </c>
    </row>
    <row r="102" spans="1:8" x14ac:dyDescent="0.2">
      <c r="A102" s="13" t="s">
        <v>66</v>
      </c>
      <c r="B102" s="13" t="str">
        <f>VLOOKUP(A102,'Story List'!$A$2:$B$27, 2,FALSE)</f>
        <v>Story 17</v>
      </c>
      <c r="C102" s="13" t="s">
        <v>130</v>
      </c>
      <c r="D102" s="13" t="s">
        <v>8</v>
      </c>
      <c r="E102" s="13">
        <v>4</v>
      </c>
      <c r="F102" s="15">
        <v>43752</v>
      </c>
      <c r="G102" s="15">
        <v>43752</v>
      </c>
      <c r="H102" s="13" t="s">
        <v>149</v>
      </c>
    </row>
    <row r="103" spans="1:8" x14ac:dyDescent="0.2">
      <c r="A103" s="13" t="s">
        <v>66</v>
      </c>
      <c r="B103" s="13" t="str">
        <f>VLOOKUP(A103,'Story List'!$A$2:$B$27, 2,FALSE)</f>
        <v>Story 17</v>
      </c>
      <c r="C103" s="13" t="s">
        <v>123</v>
      </c>
      <c r="D103" s="13" t="s">
        <v>8</v>
      </c>
      <c r="E103" s="13">
        <v>18</v>
      </c>
      <c r="F103" s="15">
        <v>43752</v>
      </c>
      <c r="G103" s="15">
        <v>43755</v>
      </c>
      <c r="H103" s="13" t="s">
        <v>149</v>
      </c>
    </row>
    <row r="104" spans="1:8" x14ac:dyDescent="0.2">
      <c r="A104" s="13" t="s">
        <v>66</v>
      </c>
      <c r="B104" s="13" t="str">
        <f>VLOOKUP(A104,'Story List'!$A$2:$B$27, 2,FALSE)</f>
        <v>Story 17</v>
      </c>
      <c r="C104" s="13" t="s">
        <v>135</v>
      </c>
      <c r="D104" s="13" t="s">
        <v>8</v>
      </c>
      <c r="E104" s="13">
        <v>1</v>
      </c>
      <c r="F104" s="15">
        <v>43755</v>
      </c>
      <c r="G104" s="15">
        <v>43755</v>
      </c>
      <c r="H104" s="13" t="s">
        <v>149</v>
      </c>
    </row>
    <row r="105" spans="1:8" x14ac:dyDescent="0.2">
      <c r="A105" s="13" t="s">
        <v>67</v>
      </c>
      <c r="B105" s="13" t="str">
        <f>VLOOKUP(A105,'Story List'!$A$2:$B$27, 2,FALSE)</f>
        <v>Story 18</v>
      </c>
      <c r="C105" s="13" t="s">
        <v>118</v>
      </c>
      <c r="D105" s="13" t="s">
        <v>13</v>
      </c>
      <c r="E105" s="13">
        <v>2</v>
      </c>
      <c r="F105" s="15">
        <v>43753</v>
      </c>
      <c r="G105" s="15">
        <v>43753</v>
      </c>
      <c r="H105" s="13" t="s">
        <v>149</v>
      </c>
    </row>
    <row r="106" spans="1:8" x14ac:dyDescent="0.2">
      <c r="A106" s="13" t="s">
        <v>67</v>
      </c>
      <c r="B106" s="13" t="str">
        <f>VLOOKUP(A106,'Story List'!$A$2:$B$27, 2,FALSE)</f>
        <v>Story 18</v>
      </c>
      <c r="C106" s="13" t="s">
        <v>119</v>
      </c>
      <c r="D106" s="13" t="s">
        <v>13</v>
      </c>
      <c r="E106" s="13">
        <v>1</v>
      </c>
      <c r="F106" s="15">
        <v>43753</v>
      </c>
      <c r="G106" s="15">
        <v>43753</v>
      </c>
      <c r="H106" s="13" t="s">
        <v>149</v>
      </c>
    </row>
    <row r="107" spans="1:8" x14ac:dyDescent="0.2">
      <c r="A107" s="13" t="s">
        <v>67</v>
      </c>
      <c r="B107" s="13" t="str">
        <f>VLOOKUP(A107,'Story List'!$A$2:$B$27, 2,FALSE)</f>
        <v>Story 18</v>
      </c>
      <c r="C107" s="13" t="s">
        <v>136</v>
      </c>
      <c r="D107" s="13" t="s">
        <v>13</v>
      </c>
      <c r="E107" s="13">
        <v>24</v>
      </c>
      <c r="F107" s="15">
        <v>43754</v>
      </c>
      <c r="G107" s="15">
        <v>43759</v>
      </c>
      <c r="H107" s="13" t="s">
        <v>148</v>
      </c>
    </row>
    <row r="108" spans="1:8" x14ac:dyDescent="0.2">
      <c r="A108" s="13" t="s">
        <v>67</v>
      </c>
      <c r="B108" s="13" t="str">
        <f>VLOOKUP(A108,'Story List'!$A$2:$B$27, 2,FALSE)</f>
        <v>Story 18</v>
      </c>
      <c r="C108" s="13" t="s">
        <v>120</v>
      </c>
      <c r="D108" s="13" t="s">
        <v>13</v>
      </c>
      <c r="E108" s="13">
        <v>4</v>
      </c>
      <c r="F108" s="15">
        <v>43760</v>
      </c>
      <c r="G108" s="15">
        <v>43760</v>
      </c>
      <c r="H108" s="13" t="s">
        <v>147</v>
      </c>
    </row>
    <row r="109" spans="1:8" x14ac:dyDescent="0.2">
      <c r="A109" s="13" t="s">
        <v>67</v>
      </c>
      <c r="B109" s="13" t="str">
        <f>VLOOKUP(A109,'Story List'!$A$2:$B$27, 2,FALSE)</f>
        <v>Story 18</v>
      </c>
      <c r="C109" s="13" t="s">
        <v>121</v>
      </c>
      <c r="D109" s="13" t="s">
        <v>14</v>
      </c>
      <c r="E109" s="13">
        <v>2</v>
      </c>
      <c r="F109" s="15">
        <v>43748</v>
      </c>
      <c r="G109" s="15">
        <v>43748</v>
      </c>
      <c r="H109" s="13" t="s">
        <v>149</v>
      </c>
    </row>
    <row r="110" spans="1:8" x14ac:dyDescent="0.2">
      <c r="A110" s="13" t="s">
        <v>67</v>
      </c>
      <c r="B110" s="13" t="str">
        <f>VLOOKUP(A110,'Story List'!$A$2:$B$27, 2,FALSE)</f>
        <v>Story 18</v>
      </c>
      <c r="C110" s="13" t="s">
        <v>122</v>
      </c>
      <c r="D110" s="13" t="s">
        <v>13</v>
      </c>
      <c r="E110" s="13">
        <v>1</v>
      </c>
      <c r="F110" s="15">
        <v>43761</v>
      </c>
      <c r="G110" s="15">
        <v>43761</v>
      </c>
      <c r="H110" s="13" t="s">
        <v>147</v>
      </c>
    </row>
    <row r="111" spans="1:8" x14ac:dyDescent="0.2">
      <c r="A111" s="13" t="s">
        <v>67</v>
      </c>
      <c r="B111" s="13" t="str">
        <f>VLOOKUP(A111,'Story List'!$A$2:$B$27, 2,FALSE)</f>
        <v>Story 18</v>
      </c>
      <c r="C111" s="13" t="s">
        <v>123</v>
      </c>
      <c r="D111" s="13" t="s">
        <v>13</v>
      </c>
      <c r="E111" s="13">
        <v>1</v>
      </c>
      <c r="F111" s="15">
        <v>43761</v>
      </c>
      <c r="G111" s="15">
        <v>43761</v>
      </c>
      <c r="H111" s="13" t="s">
        <v>147</v>
      </c>
    </row>
    <row r="112" spans="1:8" x14ac:dyDescent="0.2">
      <c r="A112" s="13" t="s">
        <v>67</v>
      </c>
      <c r="B112" s="13" t="str">
        <f>VLOOKUP(A112,'Story List'!$A$2:$B$27, 2,FALSE)</f>
        <v>Story 18</v>
      </c>
      <c r="C112" s="13" t="s">
        <v>135</v>
      </c>
      <c r="D112" s="13" t="s">
        <v>13</v>
      </c>
      <c r="E112" s="13">
        <v>1</v>
      </c>
      <c r="F112" s="15">
        <v>43761</v>
      </c>
      <c r="G112" s="15">
        <v>43761</v>
      </c>
      <c r="H112" s="13" t="s">
        <v>147</v>
      </c>
    </row>
    <row r="113" spans="1:8" x14ac:dyDescent="0.2">
      <c r="A113" s="13" t="s">
        <v>68</v>
      </c>
      <c r="B113" s="13" t="str">
        <f>VLOOKUP(A113,'Story List'!$A$2:$B$27, 2,FALSE)</f>
        <v>Story 19</v>
      </c>
      <c r="C113" s="13" t="s">
        <v>118</v>
      </c>
      <c r="D113" s="13" t="s">
        <v>14</v>
      </c>
      <c r="E113" s="13">
        <v>2</v>
      </c>
      <c r="F113" s="15">
        <v>43748</v>
      </c>
      <c r="G113" s="15">
        <v>43748</v>
      </c>
      <c r="H113" s="13" t="s">
        <v>149</v>
      </c>
    </row>
    <row r="114" spans="1:8" x14ac:dyDescent="0.2">
      <c r="A114" s="13" t="s">
        <v>68</v>
      </c>
      <c r="B114" s="13" t="str">
        <f>VLOOKUP(A114,'Story List'!$A$2:$B$27, 2,FALSE)</f>
        <v>Story 19</v>
      </c>
      <c r="C114" s="13" t="s">
        <v>119</v>
      </c>
      <c r="D114" s="13" t="s">
        <v>14</v>
      </c>
      <c r="E114" s="13">
        <v>2</v>
      </c>
      <c r="F114" s="15">
        <v>43749</v>
      </c>
      <c r="G114" s="15">
        <v>43749</v>
      </c>
      <c r="H114" s="13" t="s">
        <v>149</v>
      </c>
    </row>
    <row r="115" spans="1:8" x14ac:dyDescent="0.2">
      <c r="A115" s="13" t="s">
        <v>68</v>
      </c>
      <c r="B115" s="13" t="str">
        <f>VLOOKUP(A115,'Story List'!$A$2:$B$27, 2,FALSE)</f>
        <v>Story 19</v>
      </c>
      <c r="C115" s="13" t="s">
        <v>136</v>
      </c>
      <c r="D115" s="13" t="s">
        <v>14</v>
      </c>
      <c r="E115" s="13">
        <v>22</v>
      </c>
      <c r="F115" s="15">
        <v>43749</v>
      </c>
      <c r="G115" s="15">
        <v>43755</v>
      </c>
      <c r="H115" s="13" t="s">
        <v>149</v>
      </c>
    </row>
    <row r="116" spans="1:8" x14ac:dyDescent="0.2">
      <c r="A116" s="13" t="s">
        <v>68</v>
      </c>
      <c r="B116" s="13" t="str">
        <f>VLOOKUP(A116,'Story List'!$A$2:$B$27, 2,FALSE)</f>
        <v>Story 19</v>
      </c>
      <c r="C116" s="13" t="s">
        <v>120</v>
      </c>
      <c r="D116" s="13" t="s">
        <v>14</v>
      </c>
      <c r="E116" s="13">
        <v>24</v>
      </c>
      <c r="F116" s="15">
        <v>43755</v>
      </c>
      <c r="G116" s="15">
        <v>43760</v>
      </c>
      <c r="H116" s="13" t="s">
        <v>148</v>
      </c>
    </row>
    <row r="117" spans="1:8" x14ac:dyDescent="0.2">
      <c r="A117" s="13" t="s">
        <v>68</v>
      </c>
      <c r="B117" s="13" t="str">
        <f>VLOOKUP(A117,'Story List'!$A$2:$B$27, 2,FALSE)</f>
        <v>Story 19</v>
      </c>
      <c r="C117" s="13" t="s">
        <v>121</v>
      </c>
      <c r="D117" s="13" t="s">
        <v>13</v>
      </c>
      <c r="E117" s="13">
        <v>2</v>
      </c>
      <c r="F117" s="15">
        <v>43761</v>
      </c>
      <c r="G117" s="15">
        <v>43761</v>
      </c>
      <c r="H117" s="13" t="s">
        <v>147</v>
      </c>
    </row>
    <row r="118" spans="1:8" x14ac:dyDescent="0.2">
      <c r="A118" s="13" t="s">
        <v>68</v>
      </c>
      <c r="B118" s="13" t="str">
        <f>VLOOKUP(A118,'Story List'!$A$2:$B$27, 2,FALSE)</f>
        <v>Story 19</v>
      </c>
      <c r="C118" s="13" t="s">
        <v>122</v>
      </c>
      <c r="D118" s="13" t="s">
        <v>14</v>
      </c>
      <c r="E118" s="13">
        <v>2</v>
      </c>
      <c r="F118" s="15">
        <v>43761</v>
      </c>
      <c r="G118" s="15">
        <v>43761</v>
      </c>
      <c r="H118" s="13" t="s">
        <v>147</v>
      </c>
    </row>
    <row r="119" spans="1:8" x14ac:dyDescent="0.2">
      <c r="A119" s="13" t="s">
        <v>68</v>
      </c>
      <c r="B119" s="13" t="str">
        <f>VLOOKUP(A119,'Story List'!$A$2:$B$27, 2,FALSE)</f>
        <v>Story 19</v>
      </c>
      <c r="C119" s="13" t="s">
        <v>123</v>
      </c>
      <c r="D119" s="13" t="s">
        <v>14</v>
      </c>
      <c r="E119" s="13">
        <v>2</v>
      </c>
      <c r="F119" s="15">
        <v>43761</v>
      </c>
      <c r="G119" s="15">
        <v>43761</v>
      </c>
      <c r="H119" s="13" t="s">
        <v>147</v>
      </c>
    </row>
    <row r="120" spans="1:8" x14ac:dyDescent="0.2">
      <c r="A120" s="13" t="s">
        <v>68</v>
      </c>
      <c r="B120" s="13" t="str">
        <f>VLOOKUP(A120,'Story List'!$A$2:$B$27, 2,FALSE)</f>
        <v>Story 19</v>
      </c>
      <c r="C120" s="13" t="s">
        <v>135</v>
      </c>
      <c r="D120" s="13" t="s">
        <v>14</v>
      </c>
      <c r="E120" s="13">
        <v>1</v>
      </c>
      <c r="F120" s="15">
        <v>43761</v>
      </c>
      <c r="G120" s="15">
        <v>43761</v>
      </c>
      <c r="H120" s="13" t="s">
        <v>147</v>
      </c>
    </row>
    <row r="121" spans="1:8" x14ac:dyDescent="0.2">
      <c r="A121" s="13" t="s">
        <v>68</v>
      </c>
      <c r="B121" s="13" t="str">
        <f>VLOOKUP(A121,'Story List'!$A$2:$B$27, 2,FALSE)</f>
        <v>Story 19</v>
      </c>
      <c r="C121" s="13" t="s">
        <v>125</v>
      </c>
      <c r="D121" s="13" t="s">
        <v>14</v>
      </c>
      <c r="E121" s="13">
        <v>4</v>
      </c>
      <c r="F121" s="15">
        <v>43762</v>
      </c>
      <c r="G121" s="15">
        <v>43762</v>
      </c>
      <c r="H121" s="13" t="s">
        <v>147</v>
      </c>
    </row>
    <row r="122" spans="1:8" x14ac:dyDescent="0.2">
      <c r="A122" s="13" t="s">
        <v>69</v>
      </c>
      <c r="B122" s="13" t="str">
        <f>VLOOKUP(A122,'Story List'!$A$2:$B$27, 2,FALSE)</f>
        <v>Story 20</v>
      </c>
      <c r="C122" s="13" t="s">
        <v>118</v>
      </c>
      <c r="D122" s="13" t="s">
        <v>10</v>
      </c>
      <c r="E122" s="13">
        <v>2</v>
      </c>
      <c r="F122" s="16">
        <v>43747</v>
      </c>
      <c r="G122" s="16">
        <v>43747</v>
      </c>
      <c r="H122" s="13" t="s">
        <v>149</v>
      </c>
    </row>
    <row r="123" spans="1:8" x14ac:dyDescent="0.2">
      <c r="A123" s="13" t="s">
        <v>69</v>
      </c>
      <c r="B123" s="13" t="str">
        <f>VLOOKUP(A123,'Story List'!$A$2:$B$27, 2,FALSE)</f>
        <v>Story 20</v>
      </c>
      <c r="C123" s="13" t="s">
        <v>119</v>
      </c>
      <c r="D123" s="13" t="s">
        <v>10</v>
      </c>
      <c r="E123" s="13">
        <v>6</v>
      </c>
      <c r="F123" s="16">
        <v>43748</v>
      </c>
      <c r="G123" s="16">
        <v>43748</v>
      </c>
      <c r="H123" s="13" t="s">
        <v>149</v>
      </c>
    </row>
    <row r="124" spans="1:8" x14ac:dyDescent="0.2">
      <c r="A124" s="13" t="s">
        <v>69</v>
      </c>
      <c r="B124" s="13" t="str">
        <f>VLOOKUP(A124,'Story List'!$A$2:$B$27, 2,FALSE)</f>
        <v>Story 20</v>
      </c>
      <c r="C124" s="13" t="s">
        <v>136</v>
      </c>
      <c r="D124" s="13" t="s">
        <v>10</v>
      </c>
      <c r="E124" s="13">
        <v>24</v>
      </c>
      <c r="F124" s="16">
        <v>43749</v>
      </c>
      <c r="G124" s="16">
        <v>43754</v>
      </c>
      <c r="H124" s="13" t="s">
        <v>149</v>
      </c>
    </row>
    <row r="125" spans="1:8" x14ac:dyDescent="0.2">
      <c r="A125" s="13" t="s">
        <v>69</v>
      </c>
      <c r="B125" s="13" t="str">
        <f>VLOOKUP(A125,'Story List'!$A$2:$B$27, 2,FALSE)</f>
        <v>Story 20</v>
      </c>
      <c r="C125" s="13" t="s">
        <v>120</v>
      </c>
      <c r="D125" s="13" t="s">
        <v>10</v>
      </c>
      <c r="E125" s="13">
        <v>24</v>
      </c>
      <c r="F125" s="16">
        <v>43755</v>
      </c>
      <c r="G125" s="16">
        <v>43760</v>
      </c>
      <c r="H125" s="13" t="s">
        <v>148</v>
      </c>
    </row>
    <row r="126" spans="1:8" x14ac:dyDescent="0.2">
      <c r="A126" s="13" t="s">
        <v>69</v>
      </c>
      <c r="B126" s="13" t="str">
        <f>VLOOKUP(A126,'Story List'!$A$2:$B$27, 2,FALSE)</f>
        <v>Story 20</v>
      </c>
      <c r="C126" s="13" t="s">
        <v>121</v>
      </c>
      <c r="D126" s="13" t="s">
        <v>14</v>
      </c>
      <c r="E126" s="13">
        <v>2</v>
      </c>
      <c r="F126" s="15">
        <v>43762</v>
      </c>
      <c r="G126" s="15">
        <v>43762</v>
      </c>
      <c r="H126" s="13" t="s">
        <v>147</v>
      </c>
    </row>
    <row r="127" spans="1:8" x14ac:dyDescent="0.2">
      <c r="A127" s="13" t="s">
        <v>69</v>
      </c>
      <c r="B127" s="13" t="str">
        <f>VLOOKUP(A127,'Story List'!$A$2:$B$27, 2,FALSE)</f>
        <v>Story 20</v>
      </c>
      <c r="C127" s="13" t="s">
        <v>122</v>
      </c>
      <c r="D127" s="13" t="s">
        <v>10</v>
      </c>
      <c r="E127" s="13">
        <v>6</v>
      </c>
      <c r="F127" s="15">
        <v>43768</v>
      </c>
      <c r="G127" s="15">
        <v>43768</v>
      </c>
      <c r="H127" s="13" t="s">
        <v>147</v>
      </c>
    </row>
    <row r="128" spans="1:8" x14ac:dyDescent="0.2">
      <c r="A128" s="13" t="s">
        <v>69</v>
      </c>
      <c r="B128" s="13" t="str">
        <f>VLOOKUP(A128,'Story List'!$A$2:$B$27, 2,FALSE)</f>
        <v>Story 20</v>
      </c>
      <c r="C128" s="13" t="s">
        <v>135</v>
      </c>
      <c r="D128" s="13" t="s">
        <v>10</v>
      </c>
      <c r="E128" s="13">
        <v>1</v>
      </c>
      <c r="F128" s="15">
        <v>43769</v>
      </c>
      <c r="G128" s="15">
        <v>43769</v>
      </c>
      <c r="H128" s="13" t="s">
        <v>147</v>
      </c>
    </row>
    <row r="129" spans="1:8" x14ac:dyDescent="0.2">
      <c r="A129" s="13" t="s">
        <v>69</v>
      </c>
      <c r="B129" s="13" t="str">
        <f>VLOOKUP(A129,'Story List'!$A$2:$B$27, 2,FALSE)</f>
        <v>Story 20</v>
      </c>
      <c r="C129" s="13" t="s">
        <v>126</v>
      </c>
      <c r="D129" s="13" t="s">
        <v>9</v>
      </c>
      <c r="E129" s="13">
        <v>1</v>
      </c>
      <c r="F129" s="15">
        <v>43755</v>
      </c>
      <c r="G129" s="15">
        <v>43755</v>
      </c>
      <c r="H129" s="13" t="s">
        <v>149</v>
      </c>
    </row>
    <row r="130" spans="1:8" x14ac:dyDescent="0.2">
      <c r="A130" s="13" t="s">
        <v>69</v>
      </c>
      <c r="B130" s="13" t="str">
        <f>VLOOKUP(A130,'Story List'!$A$2:$B$27, 2,FALSE)</f>
        <v>Story 20</v>
      </c>
      <c r="C130" s="13" t="s">
        <v>127</v>
      </c>
      <c r="D130" s="13" t="s">
        <v>9</v>
      </c>
      <c r="E130" s="13">
        <v>4</v>
      </c>
      <c r="F130" s="15">
        <v>43756</v>
      </c>
      <c r="G130" s="15">
        <v>43756</v>
      </c>
      <c r="H130" s="13" t="s">
        <v>149</v>
      </c>
    </row>
    <row r="131" spans="1:8" x14ac:dyDescent="0.2">
      <c r="A131" s="13" t="s">
        <v>69</v>
      </c>
      <c r="B131" s="13" t="str">
        <f>VLOOKUP(A131,'Story List'!$A$2:$B$27, 2,FALSE)</f>
        <v>Story 20</v>
      </c>
      <c r="C131" s="13" t="s">
        <v>128</v>
      </c>
      <c r="D131" s="13" t="s">
        <v>7</v>
      </c>
      <c r="E131" s="13">
        <v>1</v>
      </c>
      <c r="F131" s="15">
        <v>43752</v>
      </c>
      <c r="G131" s="15">
        <v>43752</v>
      </c>
      <c r="H131" s="13" t="s">
        <v>148</v>
      </c>
    </row>
    <row r="132" spans="1:8" x14ac:dyDescent="0.2">
      <c r="A132" s="13" t="s">
        <v>69</v>
      </c>
      <c r="B132" s="13" t="str">
        <f>VLOOKUP(A132,'Story List'!$A$2:$B$27, 2,FALSE)</f>
        <v>Story 20</v>
      </c>
      <c r="C132" s="13" t="s">
        <v>129</v>
      </c>
      <c r="D132" s="13" t="s">
        <v>9</v>
      </c>
      <c r="E132" s="13">
        <v>1</v>
      </c>
      <c r="F132" s="15">
        <v>43756</v>
      </c>
      <c r="G132" s="15">
        <v>43756</v>
      </c>
      <c r="H132" s="13" t="s">
        <v>149</v>
      </c>
    </row>
    <row r="133" spans="1:8" x14ac:dyDescent="0.2">
      <c r="A133" s="13" t="s">
        <v>69</v>
      </c>
      <c r="B133" s="13" t="str">
        <f>VLOOKUP(A133,'Story List'!$A$2:$B$27, 2,FALSE)</f>
        <v>Story 20</v>
      </c>
      <c r="C133" s="13" t="s">
        <v>130</v>
      </c>
      <c r="D133" s="13" t="s">
        <v>9</v>
      </c>
      <c r="E133" s="13">
        <v>2</v>
      </c>
      <c r="F133" s="15">
        <v>43766</v>
      </c>
      <c r="G133" s="15">
        <v>43766</v>
      </c>
      <c r="H133" s="13" t="s">
        <v>147</v>
      </c>
    </row>
    <row r="134" spans="1:8" x14ac:dyDescent="0.2">
      <c r="A134" s="13" t="s">
        <v>69</v>
      </c>
      <c r="B134" s="13" t="str">
        <f>VLOOKUP(A134,'Story List'!$A$2:$B$27, 2,FALSE)</f>
        <v>Story 20</v>
      </c>
      <c r="C134" s="13" t="s">
        <v>123</v>
      </c>
      <c r="D134" s="13" t="s">
        <v>9</v>
      </c>
      <c r="E134" s="13">
        <v>4</v>
      </c>
      <c r="F134" s="15">
        <v>43766</v>
      </c>
      <c r="G134" s="15">
        <v>43766</v>
      </c>
      <c r="H134" s="13" t="s">
        <v>147</v>
      </c>
    </row>
    <row r="135" spans="1:8" x14ac:dyDescent="0.2">
      <c r="A135" s="13" t="s">
        <v>70</v>
      </c>
      <c r="B135" s="13" t="str">
        <f>VLOOKUP(A135,'Story List'!$A$2:$B$27, 2,FALSE)</f>
        <v>Story 21</v>
      </c>
      <c r="C135" s="13" t="s">
        <v>126</v>
      </c>
      <c r="D135" s="13" t="s">
        <v>7</v>
      </c>
      <c r="E135" s="13">
        <v>2</v>
      </c>
      <c r="F135" s="15">
        <v>43752</v>
      </c>
      <c r="G135" s="15">
        <v>43752</v>
      </c>
      <c r="H135" s="13" t="s">
        <v>148</v>
      </c>
    </row>
    <row r="136" spans="1:8" x14ac:dyDescent="0.2">
      <c r="A136" s="13" t="s">
        <v>70</v>
      </c>
      <c r="B136" s="13" t="str">
        <f>VLOOKUP(A136,'Story List'!$A$2:$B$27, 2,FALSE)</f>
        <v>Story 21</v>
      </c>
      <c r="C136" s="13" t="s">
        <v>119</v>
      </c>
      <c r="D136" s="13" t="s">
        <v>7</v>
      </c>
      <c r="E136" s="13">
        <v>2</v>
      </c>
      <c r="F136" s="15">
        <v>43752</v>
      </c>
      <c r="G136" s="15">
        <v>43752</v>
      </c>
      <c r="H136" s="13" t="s">
        <v>148</v>
      </c>
    </row>
    <row r="137" spans="1:8" x14ac:dyDescent="0.2">
      <c r="A137" s="13" t="s">
        <v>70</v>
      </c>
      <c r="B137" s="13" t="str">
        <f>VLOOKUP(A137,'Story List'!$A$2:$B$27, 2,FALSE)</f>
        <v>Story 21</v>
      </c>
      <c r="C137" s="13" t="s">
        <v>127</v>
      </c>
      <c r="D137" s="13" t="s">
        <v>7</v>
      </c>
      <c r="E137" s="13">
        <v>24</v>
      </c>
      <c r="F137" s="15">
        <v>43753</v>
      </c>
      <c r="G137" s="15">
        <v>43756</v>
      </c>
      <c r="H137" s="13" t="s">
        <v>148</v>
      </c>
    </row>
    <row r="138" spans="1:8" x14ac:dyDescent="0.2">
      <c r="A138" s="13" t="s">
        <v>70</v>
      </c>
      <c r="B138" s="13" t="str">
        <f>VLOOKUP(A138,'Story List'!$A$2:$B$27, 2,FALSE)</f>
        <v>Story 21</v>
      </c>
      <c r="C138" s="13" t="s">
        <v>128</v>
      </c>
      <c r="D138" s="13" t="s">
        <v>9</v>
      </c>
      <c r="E138" s="13">
        <v>12</v>
      </c>
      <c r="F138" s="15">
        <v>43767</v>
      </c>
      <c r="G138" s="15">
        <v>43768</v>
      </c>
      <c r="H138" s="13" t="s">
        <v>147</v>
      </c>
    </row>
    <row r="139" spans="1:8" x14ac:dyDescent="0.2">
      <c r="A139" s="13" t="s">
        <v>70</v>
      </c>
      <c r="B139" s="13" t="str">
        <f>VLOOKUP(A139,'Story List'!$A$2:$B$27, 2,FALSE)</f>
        <v>Story 21</v>
      </c>
      <c r="C139" s="13" t="s">
        <v>129</v>
      </c>
      <c r="D139" s="13" t="s">
        <v>7</v>
      </c>
      <c r="E139" s="13">
        <v>1</v>
      </c>
      <c r="F139" s="15">
        <v>43769</v>
      </c>
      <c r="G139" s="15">
        <v>43769</v>
      </c>
      <c r="H139" s="13" t="s">
        <v>147</v>
      </c>
    </row>
    <row r="140" spans="1:8" x14ac:dyDescent="0.2">
      <c r="A140" s="13" t="s">
        <v>70</v>
      </c>
      <c r="B140" s="13" t="str">
        <f>VLOOKUP(A140,'Story List'!$A$2:$B$27, 2,FALSE)</f>
        <v>Story 21</v>
      </c>
      <c r="C140" s="13" t="s">
        <v>130</v>
      </c>
      <c r="D140" s="13" t="s">
        <v>7</v>
      </c>
      <c r="E140" s="13">
        <v>3</v>
      </c>
      <c r="F140" s="15">
        <v>43769</v>
      </c>
      <c r="G140" s="15">
        <v>43769</v>
      </c>
      <c r="H140" s="13" t="s">
        <v>147</v>
      </c>
    </row>
    <row r="141" spans="1:8" x14ac:dyDescent="0.2">
      <c r="A141" s="13" t="s">
        <v>70</v>
      </c>
      <c r="B141" s="13" t="str">
        <f>VLOOKUP(A141,'Story List'!$A$2:$B$27, 2,FALSE)</f>
        <v>Story 21</v>
      </c>
      <c r="C141" s="13" t="s">
        <v>123</v>
      </c>
      <c r="D141" s="13" t="s">
        <v>7</v>
      </c>
      <c r="E141" s="13">
        <v>2</v>
      </c>
      <c r="F141" s="15">
        <v>43769</v>
      </c>
      <c r="G141" s="15">
        <v>43769</v>
      </c>
      <c r="H141" s="13" t="s">
        <v>147</v>
      </c>
    </row>
    <row r="142" spans="1:8" x14ac:dyDescent="0.2">
      <c r="A142" s="13" t="s">
        <v>70</v>
      </c>
      <c r="B142" s="13" t="str">
        <f>VLOOKUP(A142,'Story List'!$A$2:$B$27, 2,FALSE)</f>
        <v>Story 21</v>
      </c>
      <c r="C142" s="13" t="s">
        <v>135</v>
      </c>
      <c r="D142" s="13" t="s">
        <v>7</v>
      </c>
      <c r="E142" s="13">
        <v>1</v>
      </c>
      <c r="F142" s="15">
        <v>43769</v>
      </c>
      <c r="G142" s="15">
        <v>43769</v>
      </c>
      <c r="H142" s="13" t="s">
        <v>147</v>
      </c>
    </row>
    <row r="143" spans="1:8" x14ac:dyDescent="0.2">
      <c r="A143" s="13" t="s">
        <v>71</v>
      </c>
      <c r="B143" s="13" t="str">
        <f>VLOOKUP(A143,'Story List'!$A$2:$B$27, 2,FALSE)</f>
        <v>Story 22</v>
      </c>
      <c r="C143" s="13" t="s">
        <v>118</v>
      </c>
      <c r="D143" s="13" t="s">
        <v>14</v>
      </c>
      <c r="E143" s="13">
        <v>3</v>
      </c>
      <c r="F143" s="15">
        <v>43762</v>
      </c>
      <c r="G143" s="15">
        <v>43763</v>
      </c>
      <c r="H143" s="13" t="s">
        <v>147</v>
      </c>
    </row>
    <row r="144" spans="1:8" x14ac:dyDescent="0.2">
      <c r="A144" s="13" t="s">
        <v>71</v>
      </c>
      <c r="B144" s="13" t="str">
        <f>VLOOKUP(A144,'Story List'!$A$2:$B$27, 2,FALSE)</f>
        <v>Story 22</v>
      </c>
      <c r="C144" s="13" t="s">
        <v>119</v>
      </c>
      <c r="D144" s="13" t="s">
        <v>14</v>
      </c>
      <c r="E144" s="13">
        <v>2</v>
      </c>
      <c r="F144" s="15">
        <v>43766</v>
      </c>
      <c r="G144" s="15">
        <v>43766</v>
      </c>
      <c r="H144" s="13" t="s">
        <v>147</v>
      </c>
    </row>
    <row r="145" spans="1:8" x14ac:dyDescent="0.2">
      <c r="A145" s="13" t="s">
        <v>71</v>
      </c>
      <c r="B145" s="13" t="str">
        <f>VLOOKUP(A145,'Story List'!$A$2:$B$27, 2,FALSE)</f>
        <v>Story 22</v>
      </c>
      <c r="C145" s="13" t="s">
        <v>120</v>
      </c>
      <c r="D145" s="13" t="s">
        <v>14</v>
      </c>
      <c r="E145" s="13">
        <v>6</v>
      </c>
      <c r="F145" s="15">
        <v>43766</v>
      </c>
      <c r="G145" s="15">
        <v>43767</v>
      </c>
      <c r="H145" s="13" t="s">
        <v>147</v>
      </c>
    </row>
    <row r="146" spans="1:8" x14ac:dyDescent="0.2">
      <c r="A146" s="13" t="s">
        <v>71</v>
      </c>
      <c r="B146" s="13" t="str">
        <f>VLOOKUP(A146,'Story List'!$A$2:$B$27, 2,FALSE)</f>
        <v>Story 22</v>
      </c>
      <c r="C146" s="13" t="s">
        <v>121</v>
      </c>
      <c r="D146" s="13" t="s">
        <v>13</v>
      </c>
      <c r="E146" s="13">
        <v>6</v>
      </c>
      <c r="F146" s="15">
        <v>43769</v>
      </c>
      <c r="G146" s="15">
        <v>43769</v>
      </c>
      <c r="H146" s="13" t="s">
        <v>147</v>
      </c>
    </row>
    <row r="147" spans="1:8" x14ac:dyDescent="0.2">
      <c r="A147" s="13" t="s">
        <v>71</v>
      </c>
      <c r="B147" s="13" t="str">
        <f>VLOOKUP(A147,'Story List'!$A$2:$B$27, 2,FALSE)</f>
        <v>Story 22</v>
      </c>
      <c r="C147" s="13" t="s">
        <v>122</v>
      </c>
      <c r="D147" s="13" t="s">
        <v>14</v>
      </c>
      <c r="E147" s="13">
        <v>4</v>
      </c>
      <c r="F147" s="15">
        <v>43768</v>
      </c>
      <c r="G147" s="15">
        <v>43768</v>
      </c>
      <c r="H147" s="13" t="s">
        <v>147</v>
      </c>
    </row>
    <row r="148" spans="1:8" x14ac:dyDescent="0.2">
      <c r="A148" s="13" t="s">
        <v>71</v>
      </c>
      <c r="B148" s="13" t="str">
        <f>VLOOKUP(A148,'Story List'!$A$2:$B$27, 2,FALSE)</f>
        <v>Story 22</v>
      </c>
      <c r="C148" s="13" t="s">
        <v>123</v>
      </c>
      <c r="D148" s="13" t="s">
        <v>14</v>
      </c>
      <c r="E148" s="13">
        <v>4</v>
      </c>
      <c r="F148" s="15">
        <v>43768</v>
      </c>
      <c r="G148" s="15">
        <v>43769</v>
      </c>
      <c r="H148" s="13" t="s">
        <v>147</v>
      </c>
    </row>
    <row r="149" spans="1:8" x14ac:dyDescent="0.2">
      <c r="A149" s="13" t="s">
        <v>71</v>
      </c>
      <c r="B149" s="13" t="str">
        <f>VLOOKUP(A149,'Story List'!$A$2:$B$27, 2,FALSE)</f>
        <v>Story 22</v>
      </c>
      <c r="C149" s="13" t="s">
        <v>135</v>
      </c>
      <c r="D149" s="13" t="s">
        <v>14</v>
      </c>
      <c r="E149" s="13">
        <v>1</v>
      </c>
      <c r="F149" s="15">
        <v>43769</v>
      </c>
      <c r="G149" s="15">
        <v>43769</v>
      </c>
      <c r="H149" s="13" t="s">
        <v>147</v>
      </c>
    </row>
    <row r="150" spans="1:8" x14ac:dyDescent="0.2">
      <c r="A150" s="13" t="s">
        <v>71</v>
      </c>
      <c r="B150" s="13" t="str">
        <f>VLOOKUP(A150,'Story List'!$A$2:$B$27, 2,FALSE)</f>
        <v>Story 22</v>
      </c>
      <c r="C150" s="13" t="s">
        <v>126</v>
      </c>
      <c r="D150" s="13" t="s">
        <v>5</v>
      </c>
      <c r="E150" s="13">
        <v>1</v>
      </c>
      <c r="F150" s="15">
        <v>43759</v>
      </c>
      <c r="G150" s="15">
        <v>43759</v>
      </c>
      <c r="H150" s="13" t="s">
        <v>147</v>
      </c>
    </row>
    <row r="151" spans="1:8" x14ac:dyDescent="0.2">
      <c r="A151" s="13" t="s">
        <v>71</v>
      </c>
      <c r="B151" s="13" t="str">
        <f>VLOOKUP(A151,'Story List'!$A$2:$B$27, 2,FALSE)</f>
        <v>Story 22</v>
      </c>
      <c r="C151" s="13" t="s">
        <v>119</v>
      </c>
      <c r="D151" s="13" t="s">
        <v>5</v>
      </c>
      <c r="E151" s="13">
        <v>3</v>
      </c>
      <c r="F151" s="15">
        <v>43759</v>
      </c>
      <c r="G151" s="15">
        <v>43760</v>
      </c>
      <c r="H151" s="13" t="s">
        <v>147</v>
      </c>
    </row>
    <row r="152" spans="1:8" x14ac:dyDescent="0.2">
      <c r="A152" s="13" t="s">
        <v>71</v>
      </c>
      <c r="B152" s="13" t="str">
        <f>VLOOKUP(A152,'Story List'!$A$2:$B$27, 2,FALSE)</f>
        <v>Story 22</v>
      </c>
      <c r="C152" s="13" t="s">
        <v>127</v>
      </c>
      <c r="D152" s="13" t="s">
        <v>5</v>
      </c>
      <c r="E152" s="13">
        <v>24</v>
      </c>
      <c r="F152" s="15">
        <v>43760</v>
      </c>
      <c r="G152" s="15">
        <v>43763</v>
      </c>
      <c r="H152" s="13" t="s">
        <v>147</v>
      </c>
    </row>
    <row r="153" spans="1:8" x14ac:dyDescent="0.2">
      <c r="A153" s="13" t="s">
        <v>71</v>
      </c>
      <c r="B153" s="13" t="str">
        <f>VLOOKUP(A153,'Story List'!$A$2:$B$27, 2,FALSE)</f>
        <v>Story 22</v>
      </c>
      <c r="C153" s="13" t="s">
        <v>128</v>
      </c>
      <c r="D153" s="13" t="s">
        <v>8</v>
      </c>
      <c r="E153" s="13">
        <v>2</v>
      </c>
      <c r="F153" s="15">
        <v>43755</v>
      </c>
      <c r="G153" s="15">
        <v>43755</v>
      </c>
      <c r="H153" s="13" t="s">
        <v>149</v>
      </c>
    </row>
    <row r="154" spans="1:8" x14ac:dyDescent="0.2">
      <c r="A154" s="13" t="s">
        <v>71</v>
      </c>
      <c r="B154" s="13" t="str">
        <f>VLOOKUP(A154,'Story List'!$A$2:$B$27, 2,FALSE)</f>
        <v>Story 22</v>
      </c>
      <c r="C154" s="13" t="s">
        <v>129</v>
      </c>
      <c r="D154" s="13" t="s">
        <v>5</v>
      </c>
      <c r="E154" s="13">
        <v>1</v>
      </c>
      <c r="F154" s="15">
        <v>43766</v>
      </c>
      <c r="G154" s="15">
        <v>43766</v>
      </c>
      <c r="H154" s="13" t="s">
        <v>147</v>
      </c>
    </row>
    <row r="155" spans="1:8" x14ac:dyDescent="0.2">
      <c r="A155" s="13" t="s">
        <v>71</v>
      </c>
      <c r="B155" s="13" t="str">
        <f>VLOOKUP(A155,'Story List'!$A$2:$B$27, 2,FALSE)</f>
        <v>Story 22</v>
      </c>
      <c r="C155" s="13" t="s">
        <v>130</v>
      </c>
      <c r="D155" s="13" t="s">
        <v>5</v>
      </c>
      <c r="E155" s="13">
        <v>4</v>
      </c>
      <c r="F155" s="15">
        <v>43766</v>
      </c>
      <c r="G155" s="15">
        <v>43766</v>
      </c>
      <c r="H155" s="13" t="s">
        <v>147</v>
      </c>
    </row>
    <row r="156" spans="1:8" x14ac:dyDescent="0.2">
      <c r="A156" s="13" t="s">
        <v>71</v>
      </c>
      <c r="B156" s="13" t="str">
        <f>VLOOKUP(A156,'Story List'!$A$2:$B$27, 2,FALSE)</f>
        <v>Story 22</v>
      </c>
      <c r="C156" s="13" t="s">
        <v>123</v>
      </c>
      <c r="D156" s="13" t="s">
        <v>5</v>
      </c>
      <c r="E156" s="13">
        <v>4</v>
      </c>
      <c r="F156" s="15">
        <v>43767</v>
      </c>
      <c r="G156" s="15">
        <v>43767</v>
      </c>
      <c r="H156" s="13" t="s">
        <v>147</v>
      </c>
    </row>
    <row r="157" spans="1:8" x14ac:dyDescent="0.2">
      <c r="A157" s="13" t="s">
        <v>71</v>
      </c>
      <c r="B157" s="13" t="str">
        <f>VLOOKUP(A157,'Story List'!$A$2:$B$27, 2,FALSE)</f>
        <v>Story 22</v>
      </c>
      <c r="C157" s="13" t="s">
        <v>135</v>
      </c>
      <c r="D157" s="13" t="s">
        <v>5</v>
      </c>
      <c r="E157" s="13">
        <v>1</v>
      </c>
      <c r="F157" s="15">
        <v>43767</v>
      </c>
      <c r="G157" s="15">
        <v>43768</v>
      </c>
      <c r="H157" s="13" t="s">
        <v>147</v>
      </c>
    </row>
  </sheetData>
  <phoneticPr fontId="5" type="noConversion"/>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F489F9D9-8296-E347-9FF9-83E334A36BAE}">
          <x14:formula1>
            <xm:f>'Team member'!$A$3:$A$12</xm:f>
          </x14:formula1>
          <xm:sqref>D2:D157</xm:sqref>
        </x14:dataValidation>
        <x14:dataValidation type="list" allowBlank="1" showInputMessage="1" showErrorMessage="1" xr:uid="{A81BCD24-F5CF-224B-9E0C-8D7C61C6991C}">
          <x14:formula1>
            <xm:f>'Task item'!$A$2:$A$18</xm:f>
          </x14:formula1>
          <xm:sqref>C2:C157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C045E-C98C-EA40-93A6-B06798A8A631}">
  <dimension ref="A1:AA13"/>
  <sheetViews>
    <sheetView topLeftCell="Q1" workbookViewId="0">
      <selection activeCell="U28" sqref="U28"/>
    </sheetView>
  </sheetViews>
  <sheetFormatPr baseColWidth="10" defaultRowHeight="16" x14ac:dyDescent="0.2"/>
  <cols>
    <col min="1" max="1" width="18.83203125" bestFit="1" customWidth="1"/>
    <col min="2" max="2" width="16.83203125" customWidth="1"/>
    <col min="3" max="3" width="17.6640625" customWidth="1"/>
    <col min="4" max="4" width="15.6640625" customWidth="1"/>
    <col min="5" max="5" width="15.83203125" customWidth="1"/>
    <col min="6" max="6" width="18.6640625" customWidth="1"/>
    <col min="7" max="7" width="16.6640625" customWidth="1"/>
    <col min="8" max="8" width="16.83203125" customWidth="1"/>
    <col min="9" max="9" width="18.6640625" customWidth="1"/>
    <col min="10" max="25" width="16.6640625" customWidth="1"/>
    <col min="26" max="26" width="16.83203125" customWidth="1"/>
  </cols>
  <sheetData>
    <row r="1" spans="1:27" s="3" customFormat="1" x14ac:dyDescent="0.2">
      <c r="C1" s="21" t="s">
        <v>15</v>
      </c>
      <c r="D1" s="21"/>
      <c r="E1" s="21"/>
      <c r="F1" s="26" t="s">
        <v>24</v>
      </c>
      <c r="G1" s="26"/>
      <c r="H1" s="22"/>
      <c r="I1" s="21" t="s">
        <v>25</v>
      </c>
      <c r="J1" s="22"/>
      <c r="K1" s="22"/>
      <c r="L1" s="23" t="s">
        <v>105</v>
      </c>
      <c r="M1" s="24"/>
      <c r="N1" s="24"/>
      <c r="O1" s="25" t="s">
        <v>106</v>
      </c>
      <c r="P1" s="22"/>
      <c r="Q1" s="22"/>
      <c r="R1" s="23" t="s">
        <v>107</v>
      </c>
      <c r="S1" s="24"/>
      <c r="T1" s="24"/>
      <c r="U1" s="12"/>
      <c r="V1" s="12" t="s">
        <v>108</v>
      </c>
      <c r="W1" s="12"/>
      <c r="X1" s="23" t="s">
        <v>109</v>
      </c>
      <c r="Y1" s="24"/>
      <c r="Z1" s="24"/>
      <c r="AA1" s="11"/>
    </row>
    <row r="2" spans="1:27" s="3" customFormat="1" ht="17" x14ac:dyDescent="0.2">
      <c r="A2" s="3" t="s">
        <v>4</v>
      </c>
      <c r="B2" s="10" t="s">
        <v>26</v>
      </c>
      <c r="C2" s="3" t="s">
        <v>23</v>
      </c>
      <c r="D2" s="3" t="s">
        <v>22</v>
      </c>
      <c r="E2" s="3" t="s">
        <v>27</v>
      </c>
      <c r="F2" s="3" t="s">
        <v>30</v>
      </c>
      <c r="G2" s="3" t="s">
        <v>41</v>
      </c>
      <c r="H2" s="3" t="s">
        <v>42</v>
      </c>
      <c r="I2" s="3" t="s">
        <v>43</v>
      </c>
      <c r="J2" s="3" t="s">
        <v>31</v>
      </c>
      <c r="K2" s="3" t="s">
        <v>44</v>
      </c>
      <c r="L2" s="3" t="s">
        <v>113</v>
      </c>
      <c r="M2" s="3" t="s">
        <v>110</v>
      </c>
      <c r="N2" s="3" t="s">
        <v>32</v>
      </c>
      <c r="O2" s="3" t="s">
        <v>33</v>
      </c>
      <c r="P2" s="3" t="s">
        <v>114</v>
      </c>
      <c r="Q2" s="3" t="s">
        <v>111</v>
      </c>
      <c r="R2" s="3" t="s">
        <v>115</v>
      </c>
      <c r="S2" s="3" t="s">
        <v>34</v>
      </c>
      <c r="T2" s="3" t="s">
        <v>112</v>
      </c>
      <c r="U2" s="3" t="s">
        <v>153</v>
      </c>
      <c r="V2" s="3" t="s">
        <v>154</v>
      </c>
      <c r="W2" s="3" t="s">
        <v>35</v>
      </c>
      <c r="X2" s="3" t="s">
        <v>155</v>
      </c>
      <c r="Y2" s="3" t="s">
        <v>156</v>
      </c>
      <c r="Z2" s="3" t="s">
        <v>157</v>
      </c>
    </row>
    <row r="3" spans="1:27" x14ac:dyDescent="0.2">
      <c r="A3" t="s">
        <v>5</v>
      </c>
      <c r="B3">
        <v>0.9</v>
      </c>
      <c r="C3">
        <v>0</v>
      </c>
      <c r="D3">
        <f>'Sprint Summary'!$D$2-'Team member'!C3</f>
        <v>21</v>
      </c>
      <c r="E3">
        <f>D3*$B3</f>
        <v>18.900000000000002</v>
      </c>
      <c r="F3">
        <v>5</v>
      </c>
      <c r="G3">
        <f>'Sprint Summary'!$D$2-'Team member'!F3</f>
        <v>16</v>
      </c>
      <c r="H3">
        <f>G3*$B3</f>
        <v>14.4</v>
      </c>
      <c r="I3">
        <v>0</v>
      </c>
      <c r="J3">
        <f>'Sprint Summary'!$D$2-'Team member'!I3</f>
        <v>21</v>
      </c>
      <c r="K3">
        <f>J3*$B3</f>
        <v>18.900000000000002</v>
      </c>
      <c r="L3">
        <v>0</v>
      </c>
      <c r="M3">
        <f>'Sprint Summary'!$D$2-'Team member'!L3</f>
        <v>21</v>
      </c>
      <c r="N3">
        <f>M3*$B3</f>
        <v>18.900000000000002</v>
      </c>
      <c r="O3">
        <v>0</v>
      </c>
      <c r="P3">
        <f>'Sprint Summary'!$D$2-'Team member'!O3</f>
        <v>21</v>
      </c>
      <c r="Q3">
        <f>P3*$B3</f>
        <v>18.900000000000002</v>
      </c>
      <c r="R3">
        <v>0</v>
      </c>
      <c r="S3">
        <f>'Sprint Summary'!$D$2-'Team member'!R3</f>
        <v>21</v>
      </c>
      <c r="T3">
        <f>S3*$B3</f>
        <v>18.900000000000002</v>
      </c>
      <c r="U3">
        <v>0</v>
      </c>
      <c r="V3">
        <f>'Sprint Summary'!$D$2-'Team member'!U3</f>
        <v>21</v>
      </c>
      <c r="W3">
        <f>V3*$B3</f>
        <v>18.900000000000002</v>
      </c>
      <c r="X3">
        <v>5</v>
      </c>
      <c r="Y3">
        <f>'Sprint Summary'!$D$2-'Team member'!X3</f>
        <v>16</v>
      </c>
      <c r="Z3">
        <f>Y3*$B3</f>
        <v>14.4</v>
      </c>
    </row>
    <row r="4" spans="1:27" x14ac:dyDescent="0.2">
      <c r="A4" t="s">
        <v>6</v>
      </c>
      <c r="B4">
        <v>0.9</v>
      </c>
      <c r="C4">
        <v>2</v>
      </c>
      <c r="D4">
        <f>'Sprint Summary'!$D$2-'Team member'!C4</f>
        <v>19</v>
      </c>
      <c r="E4">
        <f t="shared" ref="E4:E11" si="0">D4*$B4</f>
        <v>17.100000000000001</v>
      </c>
      <c r="F4">
        <v>2</v>
      </c>
      <c r="G4">
        <f>'Sprint Summary'!$D$2-'Team member'!F4</f>
        <v>19</v>
      </c>
      <c r="H4">
        <f t="shared" ref="H4:H11" si="1">G4*$B4</f>
        <v>17.100000000000001</v>
      </c>
      <c r="I4">
        <v>2</v>
      </c>
      <c r="J4">
        <f>'Sprint Summary'!$D$2-'Team member'!I4</f>
        <v>19</v>
      </c>
      <c r="K4">
        <f t="shared" ref="K4:K11" si="2">J4*$B4</f>
        <v>17.100000000000001</v>
      </c>
      <c r="L4">
        <v>2</v>
      </c>
      <c r="M4">
        <f>'Sprint Summary'!$D$2-'Team member'!L4</f>
        <v>19</v>
      </c>
      <c r="N4">
        <f t="shared" ref="N4:N11" si="3">M4*$B4</f>
        <v>17.100000000000001</v>
      </c>
      <c r="O4">
        <v>1</v>
      </c>
      <c r="P4">
        <f>'Sprint Summary'!$D$2-'Team member'!O4</f>
        <v>20</v>
      </c>
      <c r="Q4">
        <f t="shared" ref="Q4:Q11" si="4">P4*$B4</f>
        <v>18</v>
      </c>
      <c r="R4">
        <v>5</v>
      </c>
      <c r="S4">
        <f>'Sprint Summary'!$D$2-'Team member'!R4</f>
        <v>16</v>
      </c>
      <c r="T4">
        <f t="shared" ref="T4:T11" si="5">S4*$B4</f>
        <v>14.4</v>
      </c>
      <c r="U4">
        <v>5</v>
      </c>
      <c r="V4">
        <f>'Sprint Summary'!$D$2-'Team member'!U4</f>
        <v>16</v>
      </c>
      <c r="W4">
        <f t="shared" ref="W4:W11" si="6">V4*$B4</f>
        <v>14.4</v>
      </c>
      <c r="X4">
        <v>3</v>
      </c>
      <c r="Y4">
        <f>'Sprint Summary'!$D$2-'Team member'!X4</f>
        <v>18</v>
      </c>
      <c r="Z4">
        <f t="shared" ref="Z4:Z11" si="7">Y4*$B4</f>
        <v>16.2</v>
      </c>
    </row>
    <row r="5" spans="1:27" x14ac:dyDescent="0.2">
      <c r="A5" t="s">
        <v>7</v>
      </c>
      <c r="B5">
        <v>0.9</v>
      </c>
      <c r="C5">
        <v>4</v>
      </c>
      <c r="D5">
        <f>'Sprint Summary'!$D$2-'Team member'!C5</f>
        <v>17</v>
      </c>
      <c r="E5">
        <f t="shared" si="0"/>
        <v>15.3</v>
      </c>
      <c r="F5">
        <v>0</v>
      </c>
      <c r="G5">
        <f>'Sprint Summary'!$D$2-'Team member'!F5</f>
        <v>21</v>
      </c>
      <c r="H5">
        <f t="shared" si="1"/>
        <v>18.900000000000002</v>
      </c>
      <c r="I5">
        <v>0</v>
      </c>
      <c r="J5">
        <f>'Sprint Summary'!$D$2-'Team member'!I5</f>
        <v>21</v>
      </c>
      <c r="K5">
        <f t="shared" si="2"/>
        <v>18.900000000000002</v>
      </c>
      <c r="L5">
        <v>0</v>
      </c>
      <c r="M5">
        <f>'Sprint Summary'!$D$2-'Team member'!L5</f>
        <v>21</v>
      </c>
      <c r="N5">
        <f t="shared" si="3"/>
        <v>18.900000000000002</v>
      </c>
      <c r="O5">
        <v>0</v>
      </c>
      <c r="P5">
        <f>'Sprint Summary'!$D$2-'Team member'!O5</f>
        <v>21</v>
      </c>
      <c r="Q5">
        <f t="shared" si="4"/>
        <v>18.900000000000002</v>
      </c>
      <c r="R5">
        <v>0</v>
      </c>
      <c r="S5">
        <f>'Sprint Summary'!$D$2-'Team member'!R5</f>
        <v>21</v>
      </c>
      <c r="T5">
        <f t="shared" si="5"/>
        <v>18.900000000000002</v>
      </c>
      <c r="U5">
        <v>0</v>
      </c>
      <c r="V5">
        <f>'Sprint Summary'!$D$2-'Team member'!U5</f>
        <v>21</v>
      </c>
      <c r="W5">
        <f t="shared" si="6"/>
        <v>18.900000000000002</v>
      </c>
      <c r="X5">
        <v>6</v>
      </c>
      <c r="Y5">
        <f>'Sprint Summary'!$D$2-'Team member'!X5</f>
        <v>15</v>
      </c>
      <c r="Z5">
        <f t="shared" si="7"/>
        <v>13.5</v>
      </c>
    </row>
    <row r="6" spans="1:27" x14ac:dyDescent="0.2">
      <c r="A6" t="s">
        <v>8</v>
      </c>
      <c r="B6">
        <v>0.9</v>
      </c>
      <c r="C6">
        <v>0</v>
      </c>
      <c r="D6">
        <f>'Sprint Summary'!$D$2-'Team member'!C6</f>
        <v>21</v>
      </c>
      <c r="E6">
        <f t="shared" si="0"/>
        <v>18.900000000000002</v>
      </c>
      <c r="F6">
        <v>3</v>
      </c>
      <c r="G6">
        <f>'Sprint Summary'!$D$2-'Team member'!F6</f>
        <v>18</v>
      </c>
      <c r="H6">
        <f t="shared" si="1"/>
        <v>16.2</v>
      </c>
      <c r="I6">
        <v>0</v>
      </c>
      <c r="J6">
        <f>'Sprint Summary'!$D$2-'Team member'!I6</f>
        <v>21</v>
      </c>
      <c r="K6">
        <f t="shared" si="2"/>
        <v>18.900000000000002</v>
      </c>
      <c r="L6">
        <v>0</v>
      </c>
      <c r="M6">
        <f>'Sprint Summary'!$D$2-'Team member'!L6</f>
        <v>21</v>
      </c>
      <c r="N6">
        <f t="shared" si="3"/>
        <v>18.900000000000002</v>
      </c>
      <c r="O6">
        <v>1</v>
      </c>
      <c r="P6">
        <f>'Sprint Summary'!$D$2-'Team member'!O6</f>
        <v>20</v>
      </c>
      <c r="Q6">
        <f t="shared" si="4"/>
        <v>18</v>
      </c>
      <c r="R6">
        <v>0</v>
      </c>
      <c r="S6">
        <f>'Sprint Summary'!$D$2-'Team member'!R6</f>
        <v>21</v>
      </c>
      <c r="T6">
        <f t="shared" si="5"/>
        <v>18.900000000000002</v>
      </c>
      <c r="U6">
        <v>0</v>
      </c>
      <c r="V6">
        <f>'Sprint Summary'!$D$2-'Team member'!U6</f>
        <v>21</v>
      </c>
      <c r="W6">
        <f t="shared" si="6"/>
        <v>18.900000000000002</v>
      </c>
      <c r="X6">
        <v>10</v>
      </c>
      <c r="Y6">
        <f>'Sprint Summary'!$D$2-'Team member'!X6</f>
        <v>11</v>
      </c>
      <c r="Z6">
        <f t="shared" si="7"/>
        <v>9.9</v>
      </c>
    </row>
    <row r="7" spans="1:27" x14ac:dyDescent="0.2">
      <c r="A7" t="s">
        <v>9</v>
      </c>
      <c r="B7">
        <v>0.9</v>
      </c>
      <c r="C7">
        <v>6</v>
      </c>
      <c r="D7">
        <f>'Sprint Summary'!$D$2-'Team member'!C7</f>
        <v>15</v>
      </c>
      <c r="E7">
        <f t="shared" si="0"/>
        <v>13.5</v>
      </c>
      <c r="F7">
        <v>0</v>
      </c>
      <c r="G7">
        <f>'Sprint Summary'!$D$2-'Team member'!F7</f>
        <v>21</v>
      </c>
      <c r="H7">
        <f t="shared" si="1"/>
        <v>18.900000000000002</v>
      </c>
      <c r="I7">
        <v>0</v>
      </c>
      <c r="J7">
        <f>'Sprint Summary'!$D$2-'Team member'!I7</f>
        <v>21</v>
      </c>
      <c r="K7">
        <f t="shared" si="2"/>
        <v>18.900000000000002</v>
      </c>
      <c r="L7">
        <v>1</v>
      </c>
      <c r="M7">
        <f>'Sprint Summary'!$D$2-'Team member'!L7</f>
        <v>20</v>
      </c>
      <c r="N7">
        <f t="shared" si="3"/>
        <v>18</v>
      </c>
      <c r="O7">
        <v>1</v>
      </c>
      <c r="P7">
        <f>'Sprint Summary'!$D$2-'Team member'!O7</f>
        <v>20</v>
      </c>
      <c r="Q7">
        <f t="shared" si="4"/>
        <v>18</v>
      </c>
      <c r="R7">
        <v>5</v>
      </c>
      <c r="S7">
        <f>'Sprint Summary'!$D$2-'Team member'!R7</f>
        <v>16</v>
      </c>
      <c r="T7">
        <f t="shared" si="5"/>
        <v>14.4</v>
      </c>
      <c r="U7">
        <v>5</v>
      </c>
      <c r="V7">
        <f>'Sprint Summary'!$D$2-'Team member'!U7</f>
        <v>16</v>
      </c>
      <c r="W7">
        <f t="shared" si="6"/>
        <v>14.4</v>
      </c>
      <c r="X7">
        <v>5</v>
      </c>
      <c r="Y7">
        <f>'Sprint Summary'!$D$2-'Team member'!X7</f>
        <v>16</v>
      </c>
      <c r="Z7">
        <f t="shared" si="7"/>
        <v>14.4</v>
      </c>
    </row>
    <row r="8" spans="1:27" x14ac:dyDescent="0.2">
      <c r="A8" t="s">
        <v>10</v>
      </c>
      <c r="B8">
        <v>0.9</v>
      </c>
      <c r="C8">
        <v>0</v>
      </c>
      <c r="D8">
        <f>'Sprint Summary'!$D$2-'Team member'!C8</f>
        <v>21</v>
      </c>
      <c r="E8">
        <f t="shared" si="0"/>
        <v>18.900000000000002</v>
      </c>
      <c r="F8">
        <v>2</v>
      </c>
      <c r="G8">
        <f>'Sprint Summary'!$D$2-'Team member'!F8</f>
        <v>19</v>
      </c>
      <c r="H8">
        <f t="shared" si="1"/>
        <v>17.100000000000001</v>
      </c>
      <c r="I8">
        <v>0</v>
      </c>
      <c r="J8">
        <f>'Sprint Summary'!$D$2-'Team member'!I8</f>
        <v>21</v>
      </c>
      <c r="K8">
        <f t="shared" si="2"/>
        <v>18.900000000000002</v>
      </c>
      <c r="L8">
        <v>0</v>
      </c>
      <c r="M8">
        <f>'Sprint Summary'!$D$2-'Team member'!L8</f>
        <v>21</v>
      </c>
      <c r="N8">
        <f t="shared" si="3"/>
        <v>18.900000000000002</v>
      </c>
      <c r="O8">
        <v>0</v>
      </c>
      <c r="P8">
        <f>'Sprint Summary'!$D$2-'Team member'!O8</f>
        <v>21</v>
      </c>
      <c r="Q8">
        <f t="shared" si="4"/>
        <v>18.900000000000002</v>
      </c>
      <c r="R8">
        <v>0</v>
      </c>
      <c r="S8">
        <f>'Sprint Summary'!$D$2-'Team member'!R8</f>
        <v>21</v>
      </c>
      <c r="T8">
        <f t="shared" si="5"/>
        <v>18.900000000000002</v>
      </c>
      <c r="U8">
        <v>0</v>
      </c>
      <c r="V8">
        <f>'Sprint Summary'!$D$2-'Team member'!U8</f>
        <v>21</v>
      </c>
      <c r="W8">
        <f t="shared" si="6"/>
        <v>18.900000000000002</v>
      </c>
      <c r="X8">
        <v>5</v>
      </c>
      <c r="Y8">
        <f>'Sprint Summary'!$D$2-'Team member'!X8</f>
        <v>16</v>
      </c>
      <c r="Z8">
        <f t="shared" si="7"/>
        <v>14.4</v>
      </c>
    </row>
    <row r="9" spans="1:27" x14ac:dyDescent="0.2">
      <c r="A9" t="s">
        <v>11</v>
      </c>
      <c r="B9">
        <v>0.9</v>
      </c>
      <c r="C9">
        <v>2</v>
      </c>
      <c r="D9">
        <f>'Sprint Summary'!$D$2-'Team member'!C9</f>
        <v>19</v>
      </c>
      <c r="E9">
        <f t="shared" si="0"/>
        <v>17.100000000000001</v>
      </c>
      <c r="F9">
        <v>2</v>
      </c>
      <c r="G9">
        <f>'Sprint Summary'!$D$2-'Team member'!F9</f>
        <v>19</v>
      </c>
      <c r="H9">
        <f t="shared" si="1"/>
        <v>17.100000000000001</v>
      </c>
      <c r="I9">
        <v>2</v>
      </c>
      <c r="J9">
        <f>'Sprint Summary'!$D$2-'Team member'!I9</f>
        <v>19</v>
      </c>
      <c r="K9">
        <f t="shared" si="2"/>
        <v>17.100000000000001</v>
      </c>
      <c r="L9">
        <v>2</v>
      </c>
      <c r="M9">
        <f>'Sprint Summary'!$D$2-'Team member'!L9</f>
        <v>19</v>
      </c>
      <c r="N9">
        <f t="shared" si="3"/>
        <v>17.100000000000001</v>
      </c>
      <c r="O9">
        <v>2</v>
      </c>
      <c r="P9">
        <f>'Sprint Summary'!$D$2-'Team member'!O9</f>
        <v>19</v>
      </c>
      <c r="Q9">
        <f t="shared" si="4"/>
        <v>17.100000000000001</v>
      </c>
      <c r="R9">
        <v>2</v>
      </c>
      <c r="S9">
        <f>'Sprint Summary'!$D$2-'Team member'!R9</f>
        <v>19</v>
      </c>
      <c r="T9">
        <f t="shared" si="5"/>
        <v>17.100000000000001</v>
      </c>
      <c r="U9">
        <v>2</v>
      </c>
      <c r="V9">
        <f>'Sprint Summary'!$D$2-'Team member'!U9</f>
        <v>19</v>
      </c>
      <c r="W9">
        <f t="shared" si="6"/>
        <v>17.100000000000001</v>
      </c>
      <c r="X9">
        <v>0</v>
      </c>
      <c r="Y9">
        <f>'Sprint Summary'!$D$2-'Team member'!X9</f>
        <v>21</v>
      </c>
      <c r="Z9">
        <f t="shared" si="7"/>
        <v>18.900000000000002</v>
      </c>
    </row>
    <row r="10" spans="1:27" x14ac:dyDescent="0.2">
      <c r="A10" t="s">
        <v>12</v>
      </c>
      <c r="B10">
        <v>0.9</v>
      </c>
      <c r="C10">
        <v>2</v>
      </c>
      <c r="D10">
        <f>'Sprint Summary'!$D$2-'Team member'!C10</f>
        <v>19</v>
      </c>
      <c r="E10">
        <f t="shared" si="0"/>
        <v>17.100000000000001</v>
      </c>
      <c r="F10">
        <v>1</v>
      </c>
      <c r="G10">
        <f>'Sprint Summary'!$D$2-'Team member'!F10</f>
        <v>20</v>
      </c>
      <c r="H10">
        <f t="shared" si="1"/>
        <v>18</v>
      </c>
      <c r="I10">
        <v>2</v>
      </c>
      <c r="J10">
        <f>'Sprint Summary'!$D$2-'Team member'!I10</f>
        <v>19</v>
      </c>
      <c r="K10">
        <f t="shared" si="2"/>
        <v>17.100000000000001</v>
      </c>
      <c r="L10">
        <v>2</v>
      </c>
      <c r="M10">
        <f>'Sprint Summary'!$D$2-'Team member'!L10</f>
        <v>19</v>
      </c>
      <c r="N10">
        <f t="shared" si="3"/>
        <v>17.100000000000001</v>
      </c>
      <c r="O10">
        <v>2</v>
      </c>
      <c r="P10">
        <f>'Sprint Summary'!$D$2-'Team member'!O10</f>
        <v>19</v>
      </c>
      <c r="Q10">
        <f t="shared" si="4"/>
        <v>17.100000000000001</v>
      </c>
      <c r="R10">
        <v>2</v>
      </c>
      <c r="S10">
        <f>'Sprint Summary'!$D$2-'Team member'!R10</f>
        <v>19</v>
      </c>
      <c r="T10">
        <f t="shared" si="5"/>
        <v>17.100000000000001</v>
      </c>
      <c r="U10">
        <v>2</v>
      </c>
      <c r="V10">
        <f>'Sprint Summary'!$D$2-'Team member'!U10</f>
        <v>19</v>
      </c>
      <c r="W10">
        <f t="shared" si="6"/>
        <v>17.100000000000001</v>
      </c>
      <c r="X10">
        <v>4</v>
      </c>
      <c r="Y10">
        <f>'Sprint Summary'!$D$2-'Team member'!X10</f>
        <v>17</v>
      </c>
      <c r="Z10">
        <f t="shared" si="7"/>
        <v>15.3</v>
      </c>
    </row>
    <row r="11" spans="1:27" x14ac:dyDescent="0.2">
      <c r="A11" t="s">
        <v>13</v>
      </c>
      <c r="B11">
        <v>0.9</v>
      </c>
      <c r="C11">
        <v>0</v>
      </c>
      <c r="D11">
        <f>'Sprint Summary'!$D$2-'Team member'!C11</f>
        <v>21</v>
      </c>
      <c r="E11">
        <f t="shared" si="0"/>
        <v>18.900000000000002</v>
      </c>
      <c r="F11">
        <v>1</v>
      </c>
      <c r="G11">
        <f>'Sprint Summary'!$D$2-'Team member'!F11</f>
        <v>20</v>
      </c>
      <c r="H11">
        <f t="shared" si="1"/>
        <v>18</v>
      </c>
      <c r="I11">
        <v>0</v>
      </c>
      <c r="J11">
        <f>'Sprint Summary'!$D$2-'Team member'!I11</f>
        <v>21</v>
      </c>
      <c r="K11">
        <f t="shared" si="2"/>
        <v>18.900000000000002</v>
      </c>
      <c r="L11">
        <v>0</v>
      </c>
      <c r="M11">
        <f>'Sprint Summary'!$D$2-'Team member'!L11</f>
        <v>21</v>
      </c>
      <c r="N11">
        <f t="shared" si="3"/>
        <v>18.900000000000002</v>
      </c>
      <c r="O11">
        <v>0</v>
      </c>
      <c r="P11">
        <f>'Sprint Summary'!$D$2-'Team member'!O11</f>
        <v>21</v>
      </c>
      <c r="Q11">
        <f t="shared" si="4"/>
        <v>18.900000000000002</v>
      </c>
      <c r="R11">
        <v>0</v>
      </c>
      <c r="S11">
        <f>'Sprint Summary'!$D$2-'Team member'!R11</f>
        <v>21</v>
      </c>
      <c r="T11">
        <f t="shared" si="5"/>
        <v>18.900000000000002</v>
      </c>
      <c r="U11">
        <v>0</v>
      </c>
      <c r="V11">
        <f>'Sprint Summary'!$D$2-'Team member'!U11</f>
        <v>21</v>
      </c>
      <c r="W11">
        <f t="shared" si="6"/>
        <v>18.900000000000002</v>
      </c>
      <c r="X11">
        <v>5</v>
      </c>
      <c r="Y11">
        <f>'Sprint Summary'!$D$2-'Team member'!X11</f>
        <v>16</v>
      </c>
      <c r="Z11">
        <f t="shared" si="7"/>
        <v>14.4</v>
      </c>
    </row>
    <row r="12" spans="1:27" x14ac:dyDescent="0.2">
      <c r="A12" t="s">
        <v>14</v>
      </c>
      <c r="B12">
        <v>0.9</v>
      </c>
      <c r="C12">
        <v>0</v>
      </c>
      <c r="D12">
        <f>'Sprint Summary'!$D$2-'Team member'!C12</f>
        <v>21</v>
      </c>
      <c r="E12">
        <f>D12*$B12</f>
        <v>18.900000000000002</v>
      </c>
      <c r="F12">
        <v>0</v>
      </c>
      <c r="G12">
        <f>'Sprint Summary'!$D$2-'Team member'!F12</f>
        <v>21</v>
      </c>
      <c r="H12">
        <f>G12*$B12</f>
        <v>18.900000000000002</v>
      </c>
      <c r="I12">
        <v>0</v>
      </c>
      <c r="J12">
        <f>'Sprint Summary'!$D$2-'Team member'!I12</f>
        <v>21</v>
      </c>
      <c r="K12">
        <f>J12*$B12</f>
        <v>18.900000000000002</v>
      </c>
      <c r="L12">
        <v>0</v>
      </c>
      <c r="M12">
        <f>'Sprint Summary'!$D$2-'Team member'!L12</f>
        <v>21</v>
      </c>
      <c r="N12">
        <f>M12*$B12</f>
        <v>18.900000000000002</v>
      </c>
      <c r="O12">
        <v>21</v>
      </c>
      <c r="P12">
        <f>'Sprint Summary'!$D$2-'Team member'!O12</f>
        <v>0</v>
      </c>
      <c r="Q12">
        <f>P12*$B12</f>
        <v>0</v>
      </c>
      <c r="R12">
        <v>21</v>
      </c>
      <c r="S12">
        <f>'Sprint Summary'!$D$2-'Team member'!R12</f>
        <v>0</v>
      </c>
      <c r="T12">
        <f>S12*$B12</f>
        <v>0</v>
      </c>
      <c r="U12">
        <v>21</v>
      </c>
      <c r="V12">
        <f>'Sprint Summary'!$D$2-'Team member'!U12</f>
        <v>0</v>
      </c>
      <c r="W12">
        <f>V12*$B12</f>
        <v>0</v>
      </c>
      <c r="X12">
        <v>0</v>
      </c>
      <c r="Y12">
        <f>'Sprint Summary'!$D$2-'Team member'!X12</f>
        <v>21</v>
      </c>
      <c r="Z12">
        <f>Y12*$B12</f>
        <v>18.900000000000002</v>
      </c>
    </row>
    <row r="13" spans="1:27" s="3" customFormat="1" x14ac:dyDescent="0.2">
      <c r="A13" s="3" t="s">
        <v>28</v>
      </c>
      <c r="D13" s="3">
        <f>SUM(D3:D12)</f>
        <v>194</v>
      </c>
      <c r="E13" s="3">
        <f>SUM(E3:E12)</f>
        <v>174.60000000000002</v>
      </c>
      <c r="G13" s="3">
        <f>SUM(G3:G12)</f>
        <v>194</v>
      </c>
      <c r="H13" s="3">
        <f>SUM(H3:H12)</f>
        <v>174.60000000000002</v>
      </c>
      <c r="J13" s="3">
        <f>SUM(J3:J12)</f>
        <v>204</v>
      </c>
      <c r="K13" s="3">
        <f>SUM(K3:K12)</f>
        <v>183.60000000000002</v>
      </c>
      <c r="M13" s="3">
        <f>SUM(M3:M12)</f>
        <v>203</v>
      </c>
      <c r="N13" s="3">
        <f>SUM(N3:N12)</f>
        <v>182.70000000000002</v>
      </c>
      <c r="P13" s="3">
        <f>SUM(P3:P12)</f>
        <v>182</v>
      </c>
      <c r="Q13" s="3">
        <f>SUM(Q3:Q12)</f>
        <v>163.80000000000001</v>
      </c>
      <c r="S13" s="3">
        <f>SUM(S3:S12)</f>
        <v>175</v>
      </c>
      <c r="T13" s="3">
        <f>SUM(T3:T12)</f>
        <v>157.50000000000003</v>
      </c>
      <c r="V13" s="3">
        <f>SUM(V3:V12)</f>
        <v>175</v>
      </c>
      <c r="W13" s="3">
        <f>SUM(W3:W12)</f>
        <v>157.50000000000003</v>
      </c>
      <c r="Y13" s="3">
        <f>SUM(Y3:Y12)</f>
        <v>167</v>
      </c>
      <c r="Z13" s="3">
        <f>SUM(Z3:Z12)</f>
        <v>150.30000000000001</v>
      </c>
    </row>
  </sheetData>
  <mergeCells count="7">
    <mergeCell ref="C1:E1"/>
    <mergeCell ref="F1:H1"/>
    <mergeCell ref="I1:K1"/>
    <mergeCell ref="X1:Z1"/>
    <mergeCell ref="O1:Q1"/>
    <mergeCell ref="L1:N1"/>
    <mergeCell ref="R1:T1"/>
  </mergeCells>
  <phoneticPr fontId="5"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D82DC-B21A-9F41-AE1C-EA74CB0385E1}">
  <dimension ref="A1:J11"/>
  <sheetViews>
    <sheetView workbookViewId="0">
      <selection activeCell="E29" sqref="E29"/>
    </sheetView>
  </sheetViews>
  <sheetFormatPr baseColWidth="10" defaultRowHeight="16" x14ac:dyDescent="0.2"/>
  <cols>
    <col min="1" max="1" width="15.5" customWidth="1"/>
    <col min="2" max="2" width="17.33203125" customWidth="1"/>
    <col min="3" max="3" width="16.33203125" customWidth="1"/>
    <col min="4" max="4" width="18.33203125" customWidth="1"/>
    <col min="5" max="5" width="18.5" customWidth="1"/>
    <col min="6" max="6" width="19.5" customWidth="1"/>
    <col min="7" max="7" width="20.83203125" customWidth="1"/>
    <col min="8" max="8" width="21.83203125" customWidth="1"/>
    <col min="9" max="9" width="19.5" customWidth="1"/>
    <col min="10" max="10" width="20.5" customWidth="1"/>
  </cols>
  <sheetData>
    <row r="1" spans="1:10" s="3" customFormat="1" x14ac:dyDescent="0.2">
      <c r="A1" s="3" t="s">
        <v>16</v>
      </c>
      <c r="B1" s="3" t="s">
        <v>17</v>
      </c>
      <c r="C1" s="3" t="s">
        <v>18</v>
      </c>
      <c r="D1" s="3" t="s">
        <v>19</v>
      </c>
      <c r="E1" s="3" t="s">
        <v>38</v>
      </c>
      <c r="F1" s="3" t="s">
        <v>36</v>
      </c>
      <c r="G1" s="3" t="s">
        <v>39</v>
      </c>
      <c r="H1" s="3" t="s">
        <v>29</v>
      </c>
      <c r="I1" s="3" t="s">
        <v>40</v>
      </c>
      <c r="J1" s="3" t="s">
        <v>37</v>
      </c>
    </row>
    <row r="2" spans="1:10" x14ac:dyDescent="0.2">
      <c r="A2" t="s">
        <v>160</v>
      </c>
      <c r="B2" s="7">
        <v>43525</v>
      </c>
      <c r="C2" s="7">
        <v>43555</v>
      </c>
      <c r="D2">
        <f>NETWORKDAYS.INTL(B2,C2,1,'Public Holiday'!$A$2:$A$18)</f>
        <v>21</v>
      </c>
      <c r="E2">
        <v>30</v>
      </c>
      <c r="F2">
        <f>'Team member'!E$13</f>
        <v>174.60000000000002</v>
      </c>
      <c r="G2">
        <v>28</v>
      </c>
      <c r="H2">
        <v>165</v>
      </c>
      <c r="I2">
        <v>26</v>
      </c>
      <c r="J2">
        <v>158</v>
      </c>
    </row>
    <row r="3" spans="1:10" x14ac:dyDescent="0.2">
      <c r="A3" t="s">
        <v>161</v>
      </c>
      <c r="B3" s="7">
        <v>43556</v>
      </c>
      <c r="C3" s="7">
        <v>43585</v>
      </c>
      <c r="D3">
        <f>NETWORKDAYS.INTL(B3,C3,1,'Public Holiday'!$A$2:$A$18)</f>
        <v>19</v>
      </c>
      <c r="E3">
        <v>28</v>
      </c>
      <c r="F3">
        <f>'Team member'!H$13</f>
        <v>174.60000000000002</v>
      </c>
      <c r="G3">
        <v>28</v>
      </c>
      <c r="H3">
        <v>174</v>
      </c>
      <c r="I3">
        <v>25</v>
      </c>
      <c r="J3">
        <v>160</v>
      </c>
    </row>
    <row r="4" spans="1:10" x14ac:dyDescent="0.2">
      <c r="A4" t="s">
        <v>162</v>
      </c>
      <c r="B4" s="7">
        <v>43586</v>
      </c>
      <c r="C4" s="7">
        <v>43616</v>
      </c>
      <c r="D4">
        <f>NETWORKDAYS.INTL(B4,C4,1,'Public Holiday'!$A$2:$A$18)</f>
        <v>21</v>
      </c>
      <c r="E4">
        <v>28</v>
      </c>
      <c r="F4">
        <f>'Team member'!K$13</f>
        <v>183.60000000000002</v>
      </c>
      <c r="G4">
        <v>28</v>
      </c>
      <c r="H4">
        <v>183</v>
      </c>
      <c r="I4">
        <v>28</v>
      </c>
      <c r="J4">
        <v>183</v>
      </c>
    </row>
    <row r="5" spans="1:10" x14ac:dyDescent="0.2">
      <c r="A5" t="s">
        <v>163</v>
      </c>
      <c r="B5" s="7">
        <v>43617</v>
      </c>
      <c r="C5" s="7">
        <v>43646</v>
      </c>
      <c r="D5">
        <f>NETWORKDAYS.INTL(B5,C5,1,'Public Holiday'!$A$2:$A$18)</f>
        <v>19</v>
      </c>
      <c r="E5">
        <v>30</v>
      </c>
      <c r="F5">
        <f>'Team member'!N$13</f>
        <v>182.70000000000002</v>
      </c>
      <c r="G5">
        <v>28</v>
      </c>
      <c r="H5">
        <v>182</v>
      </c>
      <c r="I5">
        <v>26</v>
      </c>
      <c r="J5">
        <v>172</v>
      </c>
    </row>
    <row r="6" spans="1:10" x14ac:dyDescent="0.2">
      <c r="A6" t="s">
        <v>164</v>
      </c>
      <c r="B6" s="7">
        <v>43647</v>
      </c>
      <c r="C6" s="7">
        <v>43677</v>
      </c>
      <c r="D6">
        <f>NETWORKDAYS.INTL(B6,C6,1,'Public Holiday'!$A$2:$A$18)</f>
        <v>22</v>
      </c>
      <c r="E6">
        <v>28</v>
      </c>
      <c r="F6">
        <f>'Team member'!Q$13</f>
        <v>163.80000000000001</v>
      </c>
      <c r="G6">
        <v>28</v>
      </c>
      <c r="H6">
        <v>163</v>
      </c>
      <c r="I6">
        <v>26</v>
      </c>
      <c r="J6">
        <v>150</v>
      </c>
    </row>
    <row r="7" spans="1:10" x14ac:dyDescent="0.2">
      <c r="A7" t="s">
        <v>165</v>
      </c>
      <c r="B7" s="7">
        <v>43678</v>
      </c>
      <c r="C7" s="7">
        <v>43708</v>
      </c>
      <c r="D7">
        <f>NETWORKDAYS.INTL(B7,C7,1,'Public Holiday'!$A$2:$A$18)</f>
        <v>22</v>
      </c>
      <c r="E7">
        <v>28</v>
      </c>
      <c r="F7">
        <f>'Team member'!T$13</f>
        <v>157.50000000000003</v>
      </c>
      <c r="G7">
        <v>28</v>
      </c>
      <c r="H7">
        <v>157</v>
      </c>
      <c r="I7">
        <v>26</v>
      </c>
      <c r="J7">
        <v>150</v>
      </c>
    </row>
    <row r="8" spans="1:10" x14ac:dyDescent="0.2">
      <c r="A8" t="s">
        <v>166</v>
      </c>
      <c r="B8" s="7">
        <v>43709</v>
      </c>
      <c r="C8" s="7">
        <v>43738</v>
      </c>
      <c r="D8">
        <f>NETWORKDAYS.INTL(B8,C8,1,'Public Holiday'!$A$2:$A$18)</f>
        <v>21</v>
      </c>
      <c r="E8">
        <v>27</v>
      </c>
      <c r="F8">
        <f>'Team member'!W$13</f>
        <v>157.50000000000003</v>
      </c>
      <c r="G8">
        <v>27</v>
      </c>
      <c r="H8">
        <v>157</v>
      </c>
      <c r="I8">
        <v>26</v>
      </c>
      <c r="J8">
        <v>151</v>
      </c>
    </row>
    <row r="9" spans="1:10" x14ac:dyDescent="0.2">
      <c r="A9" t="s">
        <v>167</v>
      </c>
      <c r="B9" s="7">
        <v>43739</v>
      </c>
      <c r="C9" s="7">
        <v>43769</v>
      </c>
      <c r="D9">
        <f>NETWORKDAYS.INTL(B9,C9,1,'Public Holiday'!$A$2:$A$18)</f>
        <v>21</v>
      </c>
      <c r="E9">
        <v>26</v>
      </c>
      <c r="F9">
        <f>'Team member'!Z$13</f>
        <v>150.30000000000001</v>
      </c>
      <c r="G9">
        <v>24</v>
      </c>
      <c r="H9">
        <v>140</v>
      </c>
      <c r="I9">
        <v>22</v>
      </c>
      <c r="J9">
        <v>130</v>
      </c>
    </row>
    <row r="10" spans="1:10" x14ac:dyDescent="0.2">
      <c r="A10" t="s">
        <v>168</v>
      </c>
      <c r="B10" s="7">
        <v>43770</v>
      </c>
      <c r="C10" s="7">
        <v>43799</v>
      </c>
      <c r="D10">
        <f>NETWORKDAYS.INTL(B10,C10,1,'Public Holiday'!$A$2:$A$18)</f>
        <v>21</v>
      </c>
    </row>
    <row r="11" spans="1:10" x14ac:dyDescent="0.2">
      <c r="A11" t="s">
        <v>20</v>
      </c>
      <c r="B11" s="7">
        <v>43800</v>
      </c>
      <c r="C11" s="7">
        <v>43830</v>
      </c>
      <c r="D11">
        <f>NETWORKDAYS.INTL(B11,C11,1,'Public Holiday'!$A$2:$A$18)</f>
        <v>20</v>
      </c>
    </row>
  </sheetData>
  <phoneticPr fontId="5" type="noConversion"/>
  <pageMargins left="0.7" right="0.7" top="0.75" bottom="0.75" header="0.3" footer="0.3"/>
  <pageSetup paperSize="9" orientation="portrait" horizontalDpi="0" verticalDpi="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11DFB-F7DC-A04B-828D-D95B5DCC91A4}">
  <dimension ref="A1:A18"/>
  <sheetViews>
    <sheetView workbookViewId="0">
      <selection activeCell="L26" sqref="L26"/>
    </sheetView>
  </sheetViews>
  <sheetFormatPr baseColWidth="10" defaultRowHeight="16" x14ac:dyDescent="0.2"/>
  <cols>
    <col min="1" max="1" width="11.5" style="8" bestFit="1" customWidth="1"/>
    <col min="2" max="2" width="11.6640625" bestFit="1" customWidth="1"/>
  </cols>
  <sheetData>
    <row r="1" spans="1:1" s="3" customFormat="1" x14ac:dyDescent="0.2">
      <c r="A1" s="9" t="s">
        <v>21</v>
      </c>
    </row>
    <row r="2" spans="1:1" x14ac:dyDescent="0.2">
      <c r="A2" s="8">
        <v>43466</v>
      </c>
    </row>
    <row r="3" spans="1:1" x14ac:dyDescent="0.2">
      <c r="A3" s="8">
        <v>43501</v>
      </c>
    </row>
    <row r="4" spans="1:1" x14ac:dyDescent="0.2">
      <c r="A4" s="8">
        <v>43502</v>
      </c>
    </row>
    <row r="5" spans="1:1" x14ac:dyDescent="0.2">
      <c r="A5" s="8">
        <v>43560</v>
      </c>
    </row>
    <row r="6" spans="1:1" x14ac:dyDescent="0.2">
      <c r="A6" s="8">
        <v>43574</v>
      </c>
    </row>
    <row r="7" spans="1:1" x14ac:dyDescent="0.2">
      <c r="A7" s="8">
        <v>43575</v>
      </c>
    </row>
    <row r="8" spans="1:1" x14ac:dyDescent="0.2">
      <c r="A8" s="8">
        <v>43577</v>
      </c>
    </row>
    <row r="9" spans="1:1" x14ac:dyDescent="0.2">
      <c r="A9" s="8">
        <v>43586</v>
      </c>
    </row>
    <row r="10" spans="1:1" x14ac:dyDescent="0.2">
      <c r="A10" s="8">
        <v>43597</v>
      </c>
    </row>
    <row r="11" spans="1:1" x14ac:dyDescent="0.2">
      <c r="A11" s="8">
        <v>43598</v>
      </c>
    </row>
    <row r="12" spans="1:1" x14ac:dyDescent="0.2">
      <c r="A12" s="8">
        <v>43623</v>
      </c>
    </row>
    <row r="13" spans="1:1" x14ac:dyDescent="0.2">
      <c r="A13" s="8">
        <v>43647</v>
      </c>
    </row>
    <row r="14" spans="1:1" x14ac:dyDescent="0.2">
      <c r="A14" s="8">
        <v>43722</v>
      </c>
    </row>
    <row r="15" spans="1:1" x14ac:dyDescent="0.2">
      <c r="A15" s="8">
        <v>43739</v>
      </c>
    </row>
    <row r="16" spans="1:1" x14ac:dyDescent="0.2">
      <c r="A16" s="8">
        <v>43745</v>
      </c>
    </row>
    <row r="17" spans="1:1" x14ac:dyDescent="0.2">
      <c r="A17" s="8">
        <v>43824</v>
      </c>
    </row>
    <row r="18" spans="1:1" x14ac:dyDescent="0.2">
      <c r="A18" s="8">
        <v>43825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EF8E2-980E-5D4E-9E47-CCA48FB71F2A}">
  <dimension ref="A1:A20"/>
  <sheetViews>
    <sheetView workbookViewId="0">
      <selection activeCell="I18" sqref="I18"/>
    </sheetView>
  </sheetViews>
  <sheetFormatPr baseColWidth="10" defaultRowHeight="16" x14ac:dyDescent="0.2"/>
  <cols>
    <col min="1" max="1" width="25.1640625" bestFit="1" customWidth="1"/>
  </cols>
  <sheetData>
    <row r="1" spans="1:1" s="3" customFormat="1" x14ac:dyDescent="0.2">
      <c r="A1" s="3" t="s">
        <v>0</v>
      </c>
    </row>
    <row r="2" spans="1:1" x14ac:dyDescent="0.2">
      <c r="A2" s="13" t="s">
        <v>133</v>
      </c>
    </row>
    <row r="3" spans="1:1" x14ac:dyDescent="0.2">
      <c r="A3" s="13" t="s">
        <v>134</v>
      </c>
    </row>
    <row r="4" spans="1:1" x14ac:dyDescent="0.2">
      <c r="A4" s="13" t="s">
        <v>138</v>
      </c>
    </row>
    <row r="5" spans="1:1" x14ac:dyDescent="0.2">
      <c r="A5" s="13" t="s">
        <v>76</v>
      </c>
    </row>
    <row r="6" spans="1:1" x14ac:dyDescent="0.2">
      <c r="A6" s="13" t="s">
        <v>137</v>
      </c>
    </row>
    <row r="7" spans="1:1" x14ac:dyDescent="0.2">
      <c r="A7" s="13" t="s">
        <v>119</v>
      </c>
    </row>
    <row r="8" spans="1:1" x14ac:dyDescent="0.2">
      <c r="A8" s="13" t="s">
        <v>136</v>
      </c>
    </row>
    <row r="9" spans="1:1" x14ac:dyDescent="0.2">
      <c r="A9" s="13" t="s">
        <v>125</v>
      </c>
    </row>
    <row r="10" spans="1:1" x14ac:dyDescent="0.2">
      <c r="A10" s="13" t="s">
        <v>120</v>
      </c>
    </row>
    <row r="11" spans="1:1" x14ac:dyDescent="0.2">
      <c r="A11" s="13" t="s">
        <v>121</v>
      </c>
    </row>
    <row r="12" spans="1:1" x14ac:dyDescent="0.2">
      <c r="A12" s="13" t="s">
        <v>122</v>
      </c>
    </row>
    <row r="13" spans="1:1" x14ac:dyDescent="0.2">
      <c r="A13" s="13" t="s">
        <v>127</v>
      </c>
    </row>
    <row r="14" spans="1:1" x14ac:dyDescent="0.2">
      <c r="A14" s="13" t="s">
        <v>128</v>
      </c>
    </row>
    <row r="15" spans="1:1" x14ac:dyDescent="0.2">
      <c r="A15" s="13" t="s">
        <v>129</v>
      </c>
    </row>
    <row r="16" spans="1:1" x14ac:dyDescent="0.2">
      <c r="A16" s="13" t="s">
        <v>130</v>
      </c>
    </row>
    <row r="17" spans="1:1" x14ac:dyDescent="0.2">
      <c r="A17" s="13" t="s">
        <v>123</v>
      </c>
    </row>
    <row r="18" spans="1:1" x14ac:dyDescent="0.2">
      <c r="A18" s="13" t="s">
        <v>135</v>
      </c>
    </row>
    <row r="19" spans="1:1" x14ac:dyDescent="0.2">
      <c r="A19" s="13"/>
    </row>
    <row r="20" spans="1:1" x14ac:dyDescent="0.2">
      <c r="A20"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Working</vt:lpstr>
      <vt:lpstr>Story List</vt:lpstr>
      <vt:lpstr>Task List</vt:lpstr>
      <vt:lpstr>Team member</vt:lpstr>
      <vt:lpstr>Sprint Summary</vt:lpstr>
      <vt:lpstr>Public Holiday</vt:lpstr>
      <vt:lpstr>Task item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Tsoi Claire</dc:creator>
  <cp:lastModifiedBy>Tsoi Claire</cp:lastModifiedBy>
  <dcterms:created xsi:type="dcterms:W3CDTF">2022-10-20T09:10:13Z</dcterms:created>
  <dcterms:modified xsi:type="dcterms:W3CDTF">2022-10-21T10:04:00Z</dcterms:modified>
</cp:coreProperties>
</file>