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laudio\Desktop\claude\Data Analyst PROFESSIO.AI\MODULO 3\"/>
    </mc:Choice>
  </mc:AlternateContent>
  <xr:revisionPtr revIDLastSave="0" documentId="13_ncr:1_{0A6382E0-E988-4498-A8D8-5D295E0AAED7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Parameters" sheetId="1" r:id="rId1"/>
    <sheet name="Data" sheetId="3" r:id="rId2"/>
    <sheet name="Sample" sheetId="4" r:id="rId3"/>
    <sheet name="Statistical Insight" sheetId="5" r:id="rId4"/>
    <sheet name="(Un)correlated Variables" sheetId="6" r:id="rId5"/>
    <sheet name="Linear Regression" sheetId="8" r:id="rId6"/>
  </sheets>
  <definedNames>
    <definedName name="_xlnm._FilterDatabase" localSheetId="1" hidden="1">Data!$A$1:$B$251</definedName>
    <definedName name="_xlnm._FilterDatabase" localSheetId="5" hidden="1">'Linear Regression'!$A$1:$B$1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5" l="1"/>
  <c r="E17" i="5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B3" i="1"/>
  <c r="N5" i="8"/>
  <c r="N2" i="8" a="1"/>
  <c r="N2" i="8"/>
  <c r="D2" i="8"/>
  <c r="E8" i="5" l="1"/>
  <c r="I2" i="6"/>
  <c r="F2" i="6"/>
  <c r="E13" i="5"/>
  <c r="E10" i="5"/>
  <c r="E11" i="5" s="1"/>
  <c r="E12" i="5" s="1"/>
  <c r="E9" i="5"/>
  <c r="G3" i="1"/>
  <c r="E7" i="5" s="1"/>
  <c r="E3" i="1" l="1"/>
  <c r="E6" i="5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" i="4"/>
  <c r="I4" i="3"/>
  <c r="I3" i="3"/>
  <c r="E23" i="5" l="1"/>
  <c r="E2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<sst xmlns="http://schemas.openxmlformats.org/spreadsheetml/2006/main" count="80" uniqueCount="73">
  <si>
    <t>Popolazione di "Luggnagg"</t>
  </si>
  <si>
    <t>PARAMETERS OF THE NORMAL DISTRIBUTION</t>
  </si>
  <si>
    <t>Probability</t>
  </si>
  <si>
    <t>Average Age</t>
  </si>
  <si>
    <t>Std Dev</t>
  </si>
  <si>
    <t>Generated age</t>
  </si>
  <si>
    <t>Group</t>
  </si>
  <si>
    <t>Values age</t>
  </si>
  <si>
    <t>Max</t>
  </si>
  <si>
    <t>Min</t>
  </si>
  <si>
    <t>Color legend</t>
  </si>
  <si>
    <r>
      <rPr>
        <i/>
        <sz val="11"/>
        <color theme="1"/>
        <rFont val="Calibri"/>
        <family val="2"/>
        <scheme val="minor"/>
      </rPr>
      <t>Group</t>
    </r>
    <r>
      <rPr>
        <i/>
        <sz val="11"/>
        <color rgb="FFEE0000"/>
        <rFont val="Calibri"/>
        <family val="2"/>
        <scheme val="minor"/>
      </rPr>
      <t xml:space="preserve"> </t>
    </r>
    <r>
      <rPr>
        <b/>
        <i/>
        <u/>
        <sz val="11"/>
        <color theme="1"/>
        <rFont val="Calibri"/>
        <family val="2"/>
        <scheme val="minor"/>
      </rPr>
      <t>1</t>
    </r>
  </si>
  <si>
    <r>
      <rPr>
        <i/>
        <sz val="11"/>
        <color theme="1"/>
        <rFont val="Calibri"/>
        <family val="2"/>
        <scheme val="minor"/>
      </rPr>
      <t>Group</t>
    </r>
    <r>
      <rPr>
        <i/>
        <sz val="11"/>
        <color rgb="FFEE0000"/>
        <rFont val="Calibri"/>
        <family val="2"/>
        <scheme val="minor"/>
      </rPr>
      <t xml:space="preserve"> </t>
    </r>
    <r>
      <rPr>
        <b/>
        <i/>
        <u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</si>
  <si>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r>
      <rPr>
        <i/>
        <sz val="11"/>
        <color theme="1"/>
        <rFont val="Calibri"/>
        <family val="2"/>
        <scheme val="minor"/>
      </rPr>
      <t>Group</t>
    </r>
    <r>
      <rPr>
        <i/>
        <sz val="11"/>
        <color rgb="FFEE0000"/>
        <rFont val="Calibri"/>
        <family val="2"/>
        <scheme val="minor"/>
      </rPr>
      <t xml:space="preserve"> </t>
    </r>
    <r>
      <rPr>
        <b/>
        <i/>
        <u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</si>
  <si>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r>
      <rPr>
        <i/>
        <sz val="11"/>
        <color theme="1"/>
        <rFont val="Calibri"/>
        <family val="2"/>
        <scheme val="minor"/>
      </rPr>
      <t>Group</t>
    </r>
    <r>
      <rPr>
        <i/>
        <sz val="11"/>
        <color rgb="FFEE0000"/>
        <rFont val="Calibri"/>
        <family val="2"/>
        <scheme val="minor"/>
      </rPr>
      <t xml:space="preserve"> </t>
    </r>
    <r>
      <rPr>
        <b/>
        <i/>
        <u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</si>
  <si>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t>Age</t>
  </si>
  <si>
    <t>Chosen sub-sample 2° Group</t>
  </si>
  <si>
    <t>Chosen sub-sample 2°Group</t>
  </si>
  <si>
    <t>Count</t>
  </si>
  <si>
    <t>Estimation of p parameter</t>
  </si>
  <si>
    <t>Confidence Rate</t>
  </si>
  <si>
    <t>Results with data available</t>
  </si>
  <si>
    <t>Z</t>
  </si>
  <si>
    <t>Test Z</t>
  </si>
  <si>
    <t>Media Population</t>
  </si>
  <si>
    <t>Std Dev Population</t>
  </si>
  <si>
    <t>Media Sample</t>
  </si>
  <si>
    <t>Std Dev Sample</t>
  </si>
  <si>
    <t>Var Sample</t>
  </si>
  <si>
    <t>Total</t>
  </si>
  <si>
    <t>Sample Count</t>
  </si>
  <si>
    <t>Alpha</t>
  </si>
  <si>
    <t>Z-Score</t>
  </si>
  <si>
    <t>Upper Limit</t>
  </si>
  <si>
    <t>Lower Limit</t>
  </si>
  <si>
    <t>Var Population</t>
  </si>
  <si>
    <t>Error standard</t>
  </si>
  <si>
    <t>Statistical analysis of the data</t>
  </si>
  <si>
    <r>
      <rPr>
        <b/>
        <sz val="11"/>
        <color theme="1"/>
        <rFont val="Calibri"/>
        <family val="2"/>
        <scheme val="minor"/>
      </rPr>
      <t>Media Sample</t>
    </r>
    <r>
      <rPr>
        <sz val="11"/>
        <color theme="1"/>
        <rFont val="Calibri"/>
        <family val="2"/>
        <scheme val="minor"/>
      </rPr>
      <t xml:space="preserve">:   La media risulta pari a </t>
    </r>
    <r>
      <rPr>
        <b/>
        <i/>
        <sz val="11"/>
        <color theme="1"/>
        <rFont val="Calibri"/>
        <family val="2"/>
        <scheme val="minor"/>
      </rPr>
      <t>54,07</t>
    </r>
    <r>
      <rPr>
        <sz val="11"/>
        <color theme="1"/>
        <rFont val="Calibri"/>
        <family val="2"/>
        <scheme val="minor"/>
      </rPr>
      <t xml:space="preserve">, calcolata sulla base dei dati relativi al </t>
    </r>
    <r>
      <rPr>
        <u/>
        <sz val="11"/>
        <color theme="1"/>
        <rFont val="Calibri"/>
        <family val="2"/>
        <scheme val="minor"/>
      </rPr>
      <t>campione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56</t>
    </r>
    <r>
      <rPr>
        <sz val="11"/>
        <color theme="1"/>
        <rFont val="Calibri"/>
        <family val="2"/>
        <scheme val="minor"/>
      </rPr>
      <t>).</t>
    </r>
  </si>
  <si>
    <r>
      <rPr>
        <b/>
        <sz val="11"/>
        <color theme="1"/>
        <rFont val="Calibri"/>
        <family val="2"/>
        <scheme val="minor"/>
      </rPr>
      <t>Std Dev Sample</t>
    </r>
    <r>
      <rPr>
        <sz val="11"/>
        <color theme="1"/>
        <rFont val="Calibri"/>
        <family val="2"/>
        <scheme val="minor"/>
      </rPr>
      <t>: Qui ci troviamo con un risultato pari a</t>
    </r>
    <r>
      <rPr>
        <b/>
        <i/>
        <sz val="11"/>
        <color theme="1"/>
        <rFont val="Calibri"/>
        <family val="2"/>
        <scheme val="minor"/>
      </rPr>
      <t xml:space="preserve"> 19,68</t>
    </r>
    <r>
      <rPr>
        <sz val="11"/>
        <color theme="1"/>
        <rFont val="Calibri"/>
        <family val="2"/>
        <scheme val="minor"/>
      </rPr>
      <t>, come nel caso di quella della popolazione, il valore indica quanto i dati si disperdono attorno alla media.</t>
    </r>
  </si>
  <si>
    <r>
      <rPr>
        <b/>
        <sz val="11"/>
        <color theme="1"/>
        <rFont val="Calibri"/>
        <family val="2"/>
        <scheme val="minor"/>
      </rPr>
      <t>Error Standard</t>
    </r>
    <r>
      <rPr>
        <sz val="11"/>
        <color theme="1"/>
        <rFont val="Calibri"/>
        <family val="2"/>
        <scheme val="minor"/>
      </rPr>
      <t xml:space="preserve"> :L’errore standard calcolato è</t>
    </r>
    <r>
      <rPr>
        <sz val="11"/>
        <color rgb="FFEE0000"/>
        <rFont val="Calibri"/>
        <family val="2"/>
        <scheme val="minor"/>
      </rPr>
      <t xml:space="preserve"> </t>
    </r>
    <r>
      <rPr>
        <b/>
        <sz val="11"/>
        <color rgb="FFEE0000"/>
        <rFont val="Calibri"/>
        <family val="2"/>
        <scheme val="minor"/>
      </rPr>
      <t>2,63</t>
    </r>
    <r>
      <rPr>
        <sz val="11"/>
        <color theme="1"/>
        <rFont val="Calibri"/>
        <family val="2"/>
        <scheme val="minor"/>
      </rPr>
      <t xml:space="preserve">, il che significa che la media campionaria può variare di circa </t>
    </r>
    <r>
      <rPr>
        <b/>
        <sz val="11"/>
        <color rgb="FFEE0000"/>
        <rFont val="Calibri"/>
        <family val="2"/>
        <scheme val="minor"/>
      </rPr>
      <t>±2,63</t>
    </r>
    <r>
      <rPr>
        <sz val="11"/>
        <color theme="1"/>
        <rFont val="Calibri"/>
        <family val="2"/>
        <scheme val="minor"/>
      </rPr>
      <t xml:space="preserve"> unità rispetto alla vera media della popolazione.</t>
    </r>
  </si>
  <si>
    <t>Number of Cats</t>
  </si>
  <si>
    <t>Age of Patner</t>
  </si>
  <si>
    <t>Pearson linear correlation (Age (sub-sample) -Cats)</t>
  </si>
  <si>
    <t>Pearson linear correlation (Age (sub-sample) -Age of Patner)</t>
  </si>
  <si>
    <t>Statistical  analysis</t>
  </si>
  <si>
    <r>
      <t>Le colonne "</t>
    </r>
    <r>
      <rPr>
        <b/>
        <i/>
        <sz val="11"/>
        <color theme="1"/>
        <rFont val="Calibri"/>
        <family val="2"/>
        <scheme val="minor"/>
      </rPr>
      <t>Number of Cats</t>
    </r>
    <r>
      <rPr>
        <sz val="11"/>
        <color theme="1"/>
        <rFont val="Calibri"/>
        <family val="2"/>
        <scheme val="minor"/>
      </rPr>
      <t>" e "</t>
    </r>
    <r>
      <rPr>
        <b/>
        <i/>
        <sz val="11"/>
        <color theme="1"/>
        <rFont val="Calibri"/>
        <family val="2"/>
        <scheme val="minor"/>
      </rPr>
      <t>Age of Partne</t>
    </r>
    <r>
      <rPr>
        <sz val="11"/>
        <color theme="1"/>
        <rFont val="Calibri"/>
        <family val="2"/>
        <scheme val="minor"/>
      </rPr>
      <t xml:space="preserve">r" sono state generate utilizzando la funzione </t>
    </r>
    <r>
      <rPr>
        <i/>
        <sz val="11"/>
        <color theme="1"/>
        <rFont val="Calibri"/>
        <family val="2"/>
        <scheme val="minor"/>
      </rPr>
      <t>CASUALE()</t>
    </r>
    <r>
      <rPr>
        <sz val="11"/>
        <color theme="1"/>
        <rFont val="Calibri"/>
        <family val="2"/>
        <scheme val="minor"/>
      </rPr>
      <t>, in modo da creare valori verosimili per una simulazione realistica.
Per la variabile "</t>
    </r>
    <r>
      <rPr>
        <b/>
        <i/>
        <sz val="11"/>
        <color theme="1"/>
        <rFont val="Calibri"/>
        <family val="2"/>
        <scheme val="minor"/>
      </rPr>
      <t>Number of Cats</t>
    </r>
    <r>
      <rPr>
        <sz val="11"/>
        <color theme="1"/>
        <rFont val="Calibri"/>
        <family val="2"/>
        <scheme val="minor"/>
      </rPr>
      <t xml:space="preserve">", i valori sono stati generati come numeri interi compresi tra </t>
    </r>
    <r>
      <rPr>
        <b/>
        <i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e </t>
    </r>
    <r>
      <rPr>
        <b/>
        <i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simulando la possibilità concreta che un individuo possa avere da zero a due gatti.
Per la variabile "</t>
    </r>
    <r>
      <rPr>
        <b/>
        <i/>
        <sz val="11"/>
        <color theme="1"/>
        <rFont val="Calibri"/>
        <family val="2"/>
        <scheme val="minor"/>
      </rPr>
      <t>Age of Partner</t>
    </r>
    <r>
      <rPr>
        <sz val="11"/>
        <color theme="1"/>
        <rFont val="Calibri"/>
        <family val="2"/>
        <scheme val="minor"/>
      </rPr>
      <t xml:space="preserve">", i valori sono stati ottenuti aggiungendo o sottraendo da </t>
    </r>
    <r>
      <rPr>
        <b/>
        <i/>
        <sz val="11"/>
        <color theme="1"/>
        <rFont val="Calibri"/>
        <family val="2"/>
        <scheme val="minor"/>
      </rPr>
      <t xml:space="preserve">–5 </t>
    </r>
    <r>
      <rPr>
        <sz val="11"/>
        <color theme="1"/>
        <rFont val="Calibri"/>
        <family val="2"/>
        <scheme val="minor"/>
      </rPr>
      <t xml:space="preserve">a </t>
    </r>
    <r>
      <rPr>
        <b/>
        <i/>
        <sz val="11"/>
        <color theme="1"/>
        <rFont val="Calibri"/>
        <family val="2"/>
        <scheme val="minor"/>
      </rPr>
      <t>+5</t>
    </r>
    <r>
      <rPr>
        <sz val="11"/>
        <color theme="1"/>
        <rFont val="Calibri"/>
        <family val="2"/>
        <scheme val="minor"/>
      </rPr>
      <t xml:space="preserve"> anni rispetto all’età dell’individuo, sempre con l’obiettivo di simulare una differenza d’età credibile tra partner.</t>
    </r>
  </si>
  <si>
    <r>
      <t xml:space="preserve">Nel secondo caso, è stata analizzata la correlazione tra l’età del soggetto e quella del rispettivo partner.
Il coefficiente di </t>
    </r>
    <r>
      <rPr>
        <i/>
        <sz val="11"/>
        <color theme="1"/>
        <rFont val="Calibri"/>
        <family val="2"/>
        <scheme val="minor"/>
      </rPr>
      <t>Pearson</t>
    </r>
    <r>
      <rPr>
        <sz val="11"/>
        <color theme="1"/>
        <rFont val="Calibri"/>
        <family val="2"/>
        <scheme val="minor"/>
      </rPr>
      <t xml:space="preserve"> calcolato è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b/>
        <i/>
        <u/>
        <sz val="11"/>
        <color theme="9" tint="-0.249977111117893"/>
        <rFont val="Calibri"/>
        <family val="2"/>
        <scheme val="minor"/>
      </rPr>
      <t>0,988</t>
    </r>
    <r>
      <rPr>
        <sz val="11"/>
        <color theme="1"/>
        <rFont val="Calibri"/>
        <family val="2"/>
        <scheme val="minor"/>
      </rPr>
      <t xml:space="preserve">, un valore molto elevato e vicino a </t>
    </r>
    <r>
      <rPr>
        <b/>
        <sz val="11"/>
        <color theme="1"/>
        <rFont val="Calibri"/>
        <family val="2"/>
        <scheme val="minor"/>
      </rPr>
      <t>+1</t>
    </r>
    <r>
      <rPr>
        <sz val="11"/>
        <color theme="1"/>
        <rFont val="Calibri"/>
        <family val="2"/>
        <scheme val="minor"/>
      </rPr>
      <t>. Questo indica una</t>
    </r>
    <r>
      <rPr>
        <b/>
        <i/>
        <u/>
        <sz val="11"/>
        <color theme="1"/>
        <rFont val="Calibri"/>
        <family val="2"/>
        <scheme val="minor"/>
      </rPr>
      <t xml:space="preserve"> forte correlazione lineare positiva</t>
    </r>
    <r>
      <rPr>
        <sz val="11"/>
        <color theme="1"/>
        <rFont val="Calibri"/>
        <family val="2"/>
        <scheme val="minor"/>
      </rPr>
      <t>: all’aumentare dell’età del soggetto, cresce in modo proporzionale anche l’età del partner.
Il grafico mostra chiaramente questa relazione: i punti si distribuiscono lungo una retta inclinata positivamente, e la linea di tendenza evidenzia una relazione diretta tra le due variabili.</t>
    </r>
  </si>
  <si>
    <t>Results</t>
  </si>
  <si>
    <t>Consideration</t>
  </si>
  <si>
    <t>0,00-0,19</t>
  </si>
  <si>
    <t>Molto debole</t>
  </si>
  <si>
    <t>0,20-0,39</t>
  </si>
  <si>
    <t>0,40-0,59</t>
  </si>
  <si>
    <t>0,60-0,79</t>
  </si>
  <si>
    <t>0,80-1,00</t>
  </si>
  <si>
    <t>Debole</t>
  </si>
  <si>
    <t>Moderata</t>
  </si>
  <si>
    <t>Forte</t>
  </si>
  <si>
    <t>Molto forte</t>
  </si>
  <si>
    <t>Rank</t>
  </si>
  <si>
    <t>Patecipant Age Rank n°160</t>
  </si>
  <si>
    <t>R ² =</t>
  </si>
  <si>
    <t>correlation estimate table</t>
  </si>
  <si>
    <t>Y =</t>
  </si>
  <si>
    <r>
      <t xml:space="preserve">È stata creata una colonna che riporta l’età degli individui appartenenti al gruppo </t>
    </r>
    <r>
      <rPr>
        <b/>
        <i/>
        <sz val="11"/>
        <color theme="1"/>
        <rFont val="Calibri"/>
        <family val="2"/>
        <scheme val="minor"/>
      </rPr>
      <t>2(</t>
    </r>
    <r>
      <rPr>
        <b/>
        <u/>
        <sz val="11"/>
        <color theme="1"/>
        <rFont val="Calibri"/>
        <family val="2"/>
        <scheme val="minor"/>
      </rPr>
      <t>56</t>
    </r>
    <r>
      <rPr>
        <i/>
        <u/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individui</t>
    </r>
    <r>
      <rPr>
        <b/>
        <i/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 xml:space="preserve">; per tutti gli altri casi, viene indicata la dicitura
</t>
    </r>
    <r>
      <rPr>
        <b/>
        <sz val="11"/>
        <color theme="1"/>
        <rFont val="Calibri"/>
        <family val="2"/>
        <scheme val="minor"/>
      </rPr>
      <t xml:space="preserve"> 'Non gruppo 2</t>
    </r>
    <r>
      <rPr>
        <sz val="11"/>
        <color theme="1"/>
        <rFont val="Calibri"/>
        <family val="2"/>
        <scheme val="minor"/>
      </rPr>
      <t>'.
 A fianco è stata realizzata una tabella</t>
    </r>
    <r>
      <rPr>
        <b/>
        <i/>
        <sz val="11"/>
        <color theme="1"/>
        <rFont val="Calibri"/>
        <family val="2"/>
        <scheme val="minor"/>
      </rPr>
      <t xml:space="preserve"> pivot</t>
    </r>
    <r>
      <rPr>
        <sz val="11"/>
        <color theme="1"/>
        <rFont val="Calibri"/>
        <family val="2"/>
        <scheme val="minor"/>
      </rPr>
      <t xml:space="preserve"> che consente di ottenere lo stesso risultato mediante una procedura alternativa.Nel medesimo sotto-campione è presente un età minima di </t>
    </r>
    <r>
      <rPr>
        <b/>
        <i/>
        <sz val="11"/>
        <color theme="1"/>
        <rFont val="Calibri"/>
        <family val="2"/>
        <scheme val="minor"/>
      </rPr>
      <t xml:space="preserve">5 </t>
    </r>
    <r>
      <rPr>
        <sz val="11"/>
        <color theme="1"/>
        <rFont val="Calibri"/>
        <family val="2"/>
        <scheme val="minor"/>
      </rPr>
      <t xml:space="preserve">anni  e un età massima di </t>
    </r>
    <r>
      <rPr>
        <b/>
        <i/>
        <sz val="11"/>
        <color theme="1"/>
        <rFont val="Calibri"/>
        <family val="2"/>
        <scheme val="minor"/>
      </rPr>
      <t>103</t>
    </r>
    <r>
      <rPr>
        <sz val="11"/>
        <color theme="1"/>
        <rFont val="Calibri"/>
        <family val="2"/>
        <scheme val="minor"/>
      </rPr>
      <t xml:space="preserve"> anni.</t>
    </r>
  </si>
  <si>
    <r>
      <t xml:space="preserve">Successivamente, è stato calcolato il coefficiente di correlazione di </t>
    </r>
    <r>
      <rPr>
        <i/>
        <sz val="11"/>
        <color theme="1"/>
        <rFont val="Calibri"/>
        <family val="2"/>
        <scheme val="minor"/>
      </rPr>
      <t>Pearson</t>
    </r>
    <r>
      <rPr>
        <sz val="11"/>
        <color theme="1"/>
        <rFont val="Calibri"/>
        <family val="2"/>
        <scheme val="minor"/>
      </rPr>
      <t xml:space="preserve"> tra le variabili simulate, per valutare la presenza o meno di relazioni lineari.
Per il sottocampione relativo all'età dell’individuo e al numero di gatti posseduti, il coefficiente di </t>
    </r>
    <r>
      <rPr>
        <i/>
        <sz val="11"/>
        <color theme="1"/>
        <rFont val="Calibri"/>
        <family val="2"/>
        <scheme val="minor"/>
      </rPr>
      <t>Pearson</t>
    </r>
    <r>
      <rPr>
        <sz val="11"/>
        <color theme="1"/>
        <rFont val="Calibri"/>
        <family val="2"/>
        <scheme val="minor"/>
      </rPr>
      <t xml:space="preserve"> è risultato pari a </t>
    </r>
    <r>
      <rPr>
        <b/>
        <i/>
        <u/>
        <sz val="11"/>
        <color rgb="FFEE0000"/>
        <rFont val="Calibri"/>
        <family val="2"/>
        <scheme val="minor"/>
      </rPr>
      <t>–0,013</t>
    </r>
    <r>
      <rPr>
        <sz val="11"/>
        <color theme="1"/>
        <rFont val="Calibri"/>
        <family val="2"/>
        <scheme val="minor"/>
      </rPr>
      <t>.
Questo valore è molto vicino a zero e leggermente negativo, indicando una quasi totale assenza di correlazione lineare tra le due variabili.
Nel relativo grafico a dispersione, i punti appaiono distribuiti in modo disordinato, senza una direzione chiara, con la linea di tendenza piatta e quasi inclinata verso il basso, confermando</t>
    </r>
    <r>
      <rPr>
        <b/>
        <i/>
        <u/>
        <sz val="11"/>
        <color theme="1"/>
        <rFont val="Calibri"/>
        <family val="2"/>
        <scheme val="minor"/>
      </rPr>
      <t xml:space="preserve"> l’assenza di relazione lineare</t>
    </r>
    <r>
      <rPr>
        <sz val="11"/>
        <color theme="1"/>
        <rFont val="Calibri"/>
        <family val="2"/>
        <scheme val="minor"/>
      </rPr>
      <t>.</t>
    </r>
  </si>
  <si>
    <r>
      <t>È stata stimata l’età del partecipante in posizione</t>
    </r>
    <r>
      <rPr>
        <i/>
        <sz val="14"/>
        <color theme="1"/>
        <rFont val="Calibri"/>
        <family val="2"/>
        <scheme val="minor"/>
      </rPr>
      <t xml:space="preserve"> 160</t>
    </r>
    <r>
      <rPr>
        <sz val="14"/>
        <color theme="1"/>
        <rFont val="Calibri"/>
        <family val="2"/>
        <scheme val="minor"/>
      </rPr>
      <t xml:space="preserve"> utilizzando la funzione </t>
    </r>
    <r>
      <rPr>
        <i/>
        <sz val="14"/>
        <color theme="1"/>
        <rFont val="Calibri"/>
        <family val="2"/>
        <scheme val="minor"/>
      </rPr>
      <t>PREVISIONE.LINEARE</t>
    </r>
    <r>
      <rPr>
        <sz val="14"/>
        <color theme="1"/>
        <rFont val="Calibri"/>
        <family val="2"/>
        <scheme val="minor"/>
      </rPr>
      <t xml:space="preserve"> .In questo modello di regressione lineare: la variabile </t>
    </r>
    <r>
      <rPr>
        <i/>
        <sz val="14"/>
        <color theme="1"/>
        <rFont val="Calibri"/>
        <family val="2"/>
        <scheme val="minor"/>
      </rPr>
      <t>indipendente</t>
    </r>
    <r>
      <rPr>
        <sz val="14"/>
        <color theme="1"/>
        <rFont val="Calibri"/>
        <family val="2"/>
        <scheme val="minor"/>
      </rPr>
      <t xml:space="preserve"> (</t>
    </r>
    <r>
      <rPr>
        <b/>
        <sz val="14"/>
        <color theme="1"/>
        <rFont val="Calibri"/>
        <family val="2"/>
        <scheme val="minor"/>
      </rPr>
      <t>X</t>
    </r>
    <r>
      <rPr>
        <sz val="14"/>
        <color theme="1"/>
        <rFont val="Calibri"/>
        <family val="2"/>
        <scheme val="minor"/>
      </rPr>
      <t xml:space="preserve">) è rappresentata dalla posizione nel censimento (da </t>
    </r>
    <r>
      <rPr>
        <b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 a </t>
    </r>
    <r>
      <rPr>
        <b/>
        <sz val="14"/>
        <color theme="1"/>
        <rFont val="Calibri"/>
        <family val="2"/>
        <scheme val="minor"/>
      </rPr>
      <t>56</t>
    </r>
    <r>
      <rPr>
        <sz val="14"/>
        <color theme="1"/>
        <rFont val="Calibri"/>
        <family val="2"/>
        <scheme val="minor"/>
      </rPr>
      <t xml:space="preserve">), mentre la variabile </t>
    </r>
    <r>
      <rPr>
        <i/>
        <sz val="14"/>
        <color theme="1"/>
        <rFont val="Calibri"/>
        <family val="2"/>
        <scheme val="minor"/>
      </rPr>
      <t>dipendente</t>
    </r>
    <r>
      <rPr>
        <sz val="14"/>
        <color theme="1"/>
        <rFont val="Calibri"/>
        <family val="2"/>
        <scheme val="minor"/>
      </rPr>
      <t xml:space="preserve"> (</t>
    </r>
    <r>
      <rPr>
        <b/>
        <sz val="14"/>
        <color theme="1"/>
        <rFont val="Calibri"/>
        <family val="2"/>
        <scheme val="minor"/>
      </rPr>
      <t>Y</t>
    </r>
    <r>
      <rPr>
        <sz val="14"/>
        <color theme="1"/>
        <rFont val="Calibri"/>
        <family val="2"/>
        <scheme val="minor"/>
      </rPr>
      <t xml:space="preserve">) è costituita dall’età dei partecipanti nel sottocampione. La previsione ha restituito un’età di </t>
    </r>
    <r>
      <rPr>
        <b/>
        <i/>
        <sz val="14"/>
        <color theme="1"/>
        <rFont val="Calibri"/>
        <family val="2"/>
        <scheme val="minor"/>
      </rPr>
      <t xml:space="preserve">82 </t>
    </r>
    <r>
      <rPr>
        <sz val="14"/>
        <color theme="1"/>
        <rFont val="Calibri"/>
        <family val="2"/>
        <scheme val="minor"/>
      </rPr>
      <t xml:space="preserve">anni per il partecipante ipotetico in posizione </t>
    </r>
    <r>
      <rPr>
        <i/>
        <sz val="14"/>
        <color theme="1"/>
        <rFont val="Calibri"/>
        <family val="2"/>
        <scheme val="minor"/>
      </rPr>
      <t>160</t>
    </r>
    <r>
      <rPr>
        <sz val="14"/>
        <color theme="1"/>
        <rFont val="Calibri"/>
        <family val="2"/>
        <scheme val="minor"/>
      </rPr>
      <t>. È stato inoltre realizzato un grafico a dispersione (</t>
    </r>
    <r>
      <rPr>
        <i/>
        <sz val="14"/>
        <color theme="1"/>
        <rFont val="Calibri"/>
        <family val="2"/>
        <scheme val="minor"/>
      </rPr>
      <t>scatter plot</t>
    </r>
    <r>
      <rPr>
        <sz val="14"/>
        <color theme="1"/>
        <rFont val="Calibri"/>
        <family val="2"/>
        <scheme val="minor"/>
      </rPr>
      <t xml:space="preserve">) per visualizzare l’andamento dei dati e valutarne la distribuzione. Sul grafico è stata applicata una linea di tendenza con l’equazione della retta di regressione e il relativo coefficiente di determinazione , calcolato anche manualmente per verifica. Il valore di </t>
    </r>
    <r>
      <rPr>
        <i/>
        <sz val="14"/>
        <color theme="1"/>
        <rFont val="Calibri"/>
        <family val="2"/>
        <scheme val="minor"/>
      </rPr>
      <t>R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quadro</t>
    </r>
    <r>
      <rPr>
        <sz val="14"/>
        <color theme="1"/>
        <rFont val="Calibri"/>
        <family val="2"/>
        <scheme val="minor"/>
      </rPr>
      <t xml:space="preserve">  ottenuto è </t>
    </r>
    <r>
      <rPr>
        <b/>
        <i/>
        <sz val="14"/>
        <color theme="1"/>
        <rFont val="Calibri"/>
        <family val="2"/>
        <scheme val="minor"/>
      </rPr>
      <t>0,03187</t>
    </r>
    <r>
      <rPr>
        <sz val="14"/>
        <color theme="1"/>
        <rFont val="Calibri"/>
        <family val="2"/>
        <scheme val="minor"/>
      </rPr>
      <t xml:space="preserve">, il che indica che solo il </t>
    </r>
    <r>
      <rPr>
        <i/>
        <sz val="14"/>
        <color rgb="FFEE0000"/>
        <rFont val="Calibri"/>
        <family val="2"/>
        <scheme val="minor"/>
      </rPr>
      <t>3,19%</t>
    </r>
    <r>
      <rPr>
        <sz val="14"/>
        <color theme="1"/>
        <rFont val="Calibri"/>
        <family val="2"/>
        <scheme val="minor"/>
      </rPr>
      <t xml:space="preserve">  circa della variabilità dell’età è spiegata dalla variabilità della posizione nel censimento.
</t>
    </r>
    <r>
      <rPr>
        <b/>
        <i/>
        <sz val="14"/>
        <color theme="1"/>
        <rFont val="Calibri"/>
        <family val="2"/>
        <scheme val="minor"/>
      </rPr>
      <t>Interpretazione</t>
    </r>
    <r>
      <rPr>
        <sz val="14"/>
        <color theme="1"/>
        <rFont val="Calibri"/>
        <family val="2"/>
        <scheme val="minor"/>
      </rPr>
      <t>: un</t>
    </r>
    <r>
      <rPr>
        <i/>
        <sz val="14"/>
        <color theme="1"/>
        <rFont val="Calibri"/>
        <family val="2"/>
        <scheme val="minor"/>
      </rPr>
      <t xml:space="preserve"> R</t>
    </r>
    <r>
      <rPr>
        <b/>
        <i/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quadro</t>
    </r>
    <r>
      <rPr>
        <sz val="14"/>
        <color theme="1"/>
        <rFont val="Calibri"/>
        <family val="2"/>
        <scheme val="minor"/>
      </rPr>
      <t xml:space="preserve"> così basso evidenzia una correlazione </t>
    </r>
    <r>
      <rPr>
        <i/>
        <u/>
        <sz val="14"/>
        <color theme="1"/>
        <rFont val="Calibri"/>
        <family val="2"/>
        <scheme val="minor"/>
      </rPr>
      <t>molto debole</t>
    </r>
    <r>
      <rPr>
        <sz val="14"/>
        <color theme="1"/>
        <rFont val="Calibri"/>
        <family val="2"/>
        <scheme val="minor"/>
      </rPr>
      <t xml:space="preserve"> tra le due variabili: la posizione nel censimento incide in minima parte sull’età dei partecipanti.</t>
    </r>
  </si>
  <si>
    <r>
      <rPr>
        <b/>
        <sz val="11"/>
        <color theme="1"/>
        <rFont val="Calibri"/>
        <family val="2"/>
        <scheme val="minor"/>
      </rPr>
      <t>Media population</t>
    </r>
    <r>
      <rPr>
        <sz val="11"/>
        <color theme="1"/>
        <rFont val="Calibri"/>
        <family val="2"/>
        <scheme val="minor"/>
      </rPr>
      <t xml:space="preserve"> :  E' la media ottenuta con la formula</t>
    </r>
    <r>
      <rPr>
        <i/>
        <sz val="11"/>
        <color theme="1"/>
        <rFont val="Calibri"/>
        <family val="2"/>
        <scheme val="minor"/>
      </rPr>
      <t xml:space="preserve"> =Media</t>
    </r>
    <r>
      <rPr>
        <sz val="11"/>
        <color theme="1"/>
        <rFont val="Calibri"/>
        <family val="2"/>
        <scheme val="minor"/>
      </rPr>
      <t>, calcolata sulla base dei dati relativi alla popolazione.</t>
    </r>
  </si>
  <si>
    <r>
      <rPr>
        <b/>
        <sz val="11"/>
        <color theme="1"/>
        <rFont val="Calibri"/>
        <family val="2"/>
        <scheme val="minor"/>
      </rPr>
      <t>Std Dev Population</t>
    </r>
    <r>
      <rPr>
        <sz val="11"/>
        <color theme="1"/>
        <rFont val="Calibri"/>
        <family val="2"/>
        <scheme val="minor"/>
      </rPr>
      <t>: E' la deviazione standard della popolazione ,questo valore indica quanto i dati si disperdono attorno alla media.</t>
    </r>
  </si>
  <si>
    <r>
      <rPr>
        <b/>
        <sz val="11"/>
        <color theme="1"/>
        <rFont val="Calibri"/>
        <family val="2"/>
        <scheme val="minor"/>
      </rPr>
      <t>Var Population</t>
    </r>
    <r>
      <rPr>
        <sz val="11"/>
        <color theme="1"/>
        <rFont val="Calibri"/>
        <family val="2"/>
        <scheme val="minor"/>
      </rPr>
      <t>: La varianza, in questo caso e' un valore piuttosto elevato,che indica un'ampia distribuzione dei dati rispetto alla media.</t>
    </r>
  </si>
  <si>
    <r>
      <t xml:space="preserve">L’intervallo di confidenza al </t>
    </r>
    <r>
      <rPr>
        <b/>
        <i/>
        <sz val="11"/>
        <color theme="1"/>
        <rFont val="Calibri"/>
        <family val="2"/>
        <scheme val="minor"/>
      </rPr>
      <t>95%</t>
    </r>
    <r>
      <rPr>
        <sz val="11"/>
        <color theme="1"/>
        <rFont val="Calibri"/>
        <family val="2"/>
        <scheme val="minor"/>
      </rPr>
      <t>, calcolato sulla media campionaria (</t>
    </r>
    <r>
      <rPr>
        <b/>
        <i/>
        <sz val="11"/>
        <color theme="1"/>
        <rFont val="Calibri"/>
        <family val="2"/>
        <scheme val="minor"/>
      </rPr>
      <t>54,07</t>
    </r>
    <r>
      <rPr>
        <sz val="11"/>
        <color theme="1"/>
        <rFont val="Calibri"/>
        <family val="2"/>
        <scheme val="minor"/>
      </rPr>
      <t xml:space="preserve">), è compreso tra </t>
    </r>
    <r>
      <rPr>
        <b/>
        <i/>
        <sz val="11"/>
        <color rgb="FFEE0000"/>
        <rFont val="Calibri"/>
        <family val="2"/>
        <scheme val="minor"/>
      </rPr>
      <t>53,33</t>
    </r>
    <r>
      <rPr>
        <sz val="11"/>
        <color theme="1"/>
        <rFont val="Calibri"/>
        <family val="2"/>
        <scheme val="minor"/>
      </rPr>
      <t xml:space="preserve"> e </t>
    </r>
    <r>
      <rPr>
        <b/>
        <i/>
        <sz val="11"/>
        <color rgb="FFEE0000"/>
        <rFont val="Calibri"/>
        <family val="2"/>
        <scheme val="minor"/>
      </rPr>
      <t>54,82</t>
    </r>
    <r>
      <rPr>
        <sz val="11"/>
        <color theme="1"/>
        <rFont val="Calibri"/>
        <family val="2"/>
        <scheme val="minor"/>
      </rPr>
      <t xml:space="preserve">. Ciò significa che, con un livello di confidenza del </t>
    </r>
    <r>
      <rPr>
        <b/>
        <i/>
        <sz val="11"/>
        <color theme="1"/>
        <rFont val="Calibri"/>
        <family val="2"/>
        <scheme val="minor"/>
      </rPr>
      <t>95%</t>
    </r>
    <r>
      <rPr>
        <sz val="11"/>
        <color theme="1"/>
        <rFont val="Calibri"/>
        <family val="2"/>
        <scheme val="minor"/>
      </rPr>
      <t xml:space="preserve"> (</t>
    </r>
    <r>
      <rPr>
        <b/>
        <i/>
        <sz val="11"/>
        <color theme="1"/>
        <rFont val="Calibri"/>
        <family val="2"/>
        <scheme val="minor"/>
      </rPr>
      <t>α</t>
    </r>
    <r>
      <rPr>
        <sz val="11"/>
        <color theme="1"/>
        <rFont val="Calibri"/>
        <family val="2"/>
        <scheme val="minor"/>
      </rPr>
      <t xml:space="preserve"> = </t>
    </r>
    <r>
      <rPr>
        <b/>
        <i/>
        <sz val="11"/>
        <color theme="1"/>
        <rFont val="Calibri"/>
        <family val="2"/>
        <scheme val="minor"/>
      </rPr>
      <t>0,05</t>
    </r>
    <r>
      <rPr>
        <sz val="11"/>
        <color theme="1"/>
        <rFont val="Calibri"/>
        <family val="2"/>
        <scheme val="minor"/>
      </rPr>
      <t>), si stima che la vera media della popolazione si trovi all’interno di questo intervallo. Tuttavia, si osserva che la media della popolazione, non rientra in tale intervallo. Il valore del</t>
    </r>
    <r>
      <rPr>
        <i/>
        <sz val="11"/>
        <color theme="1"/>
        <rFont val="Calibri"/>
        <family val="2"/>
        <scheme val="minor"/>
      </rPr>
      <t xml:space="preserve"> p-value</t>
    </r>
    <r>
      <rPr>
        <sz val="11"/>
        <color theme="1"/>
        <rFont val="Calibri"/>
        <family val="2"/>
        <scheme val="minor"/>
      </rPr>
      <t xml:space="preserve">, ottenuto mediante </t>
    </r>
    <r>
      <rPr>
        <i/>
        <sz val="11"/>
        <color theme="1"/>
        <rFont val="Calibri"/>
        <family val="2"/>
        <scheme val="minor"/>
      </rPr>
      <t>il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test Z a due code</t>
    </r>
    <r>
      <rPr>
        <sz val="11"/>
        <color theme="1"/>
        <rFont val="Calibri"/>
        <family val="2"/>
        <scheme val="minor"/>
      </rPr>
      <t xml:space="preserve">, e' un valore nettamente superiore alla soglia di significatività prefissata  </t>
    </r>
    <r>
      <rPr>
        <b/>
        <i/>
        <sz val="11"/>
        <color theme="1"/>
        <rFont val="Calibri"/>
        <family val="2"/>
        <scheme val="minor"/>
      </rPr>
      <t>α</t>
    </r>
    <r>
      <rPr>
        <sz val="11"/>
        <color theme="1"/>
        <rFont val="Calibri"/>
        <family val="2"/>
        <scheme val="minor"/>
      </rPr>
      <t>=</t>
    </r>
    <r>
      <rPr>
        <b/>
        <i/>
        <sz val="11"/>
        <color theme="1"/>
        <rFont val="Calibri"/>
        <family val="2"/>
        <scheme val="minor"/>
      </rPr>
      <t>0,05</t>
    </r>
    <r>
      <rPr>
        <sz val="11"/>
        <color theme="1"/>
        <rFont val="Calibri"/>
        <family val="2"/>
        <scheme val="minor"/>
      </rPr>
      <t>.
Pertanto, non si procede al rifiuto dell</t>
    </r>
    <r>
      <rPr>
        <b/>
        <i/>
        <sz val="11"/>
        <color theme="1"/>
        <rFont val="Calibri"/>
        <family val="2"/>
        <scheme val="minor"/>
      </rPr>
      <t>’ipotesi nulla</t>
    </r>
    <r>
      <rPr>
        <sz val="11"/>
        <color theme="1"/>
        <rFont val="Calibri"/>
        <family val="2"/>
        <scheme val="minor"/>
      </rPr>
      <t>: non emergono evidenze statisticamente significative tali da affermare che la media del campione differisca in modo significativo da quella della popolazione.</t>
    </r>
  </si>
  <si>
    <r>
      <t xml:space="preserve">Sono state generate due colonne di dati: la prima riporta l’età di </t>
    </r>
    <r>
      <rPr>
        <b/>
        <sz val="11"/>
        <color theme="1"/>
        <rFont val="Calibri"/>
        <family val="2"/>
        <scheme val="minor"/>
      </rPr>
      <t>250</t>
    </r>
    <r>
      <rPr>
        <sz val="11"/>
        <color theme="1"/>
        <rFont val="Calibri"/>
        <family val="2"/>
        <scheme val="minor"/>
      </rPr>
      <t xml:space="preserve"> individui, la seconda indica il gruppo di appartenenza (da </t>
    </r>
    <r>
      <rPr>
        <b/>
        <u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a </t>
    </r>
    <r>
      <rPr>
        <b/>
        <u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),assegnato in modo casuale e indipendente da qualsiasi parametro. Le età seguono una distribuzione casuale.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</si>
</sst>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sz val="12"/>
      <color theme="4"/>
      <name val="Comic Sans MS"/>
      <family val="4"/>
    </font>
    <font>
      <sz val="11"/>
      <color theme="4"/>
      <name val="Comic Sans MS"/>
      <family val="4"/>
    </font>
    <font>
      <b/>
      <i/>
      <sz val="12"/>
      <color theme="4"/>
      <name val="Comic Sans MS"/>
      <family val="4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EE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"/>
      <color theme="1"/>
      <name val="Calibri"/>
      <family val="2"/>
      <scheme val="minor"/>
    </font>
    <font>
      <i/>
      <sz val="11"/>
      <color rgb="FFEE0000"/>
      <name val="Calibri"/>
      <family val="2"/>
      <scheme val="minor"/>
    </font>
    <font>
      <i/>
      <sz val="14"/>
      <color rgb="FFEE000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EE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7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rgb="FFEE0000"/>
      <name val="Calibri"/>
      <family val="2"/>
      <scheme val="minor"/>
    </font>
    <font>
      <b/>
      <i/>
      <sz val="11"/>
      <color theme="9" tint="-0.249977111117893"/>
      <name val="Calibri"/>
      <family val="2"/>
      <scheme val="minor"/>
    </font>
    <font>
      <b/>
      <i/>
      <u/>
      <sz val="11"/>
      <color theme="9" tint="-0.249977111117893"/>
      <name val="Calibri"/>
      <family val="2"/>
      <scheme val="minor"/>
    </font>
    <font>
      <b/>
      <i/>
      <u/>
      <sz val="11"/>
      <color rgb="FFEE0000"/>
      <name val="Calibri"/>
      <family val="2"/>
      <scheme val="minor"/>
    </font>
    <font>
      <b/>
      <i/>
      <sz val="11"/>
      <color theme="9" tint="0.79998168889431442"/>
      <name val="Calibri"/>
      <family val="2"/>
      <scheme val="minor"/>
    </font>
    <font>
      <b/>
      <i/>
      <sz val="11"/>
      <color theme="9" tint="0.59999389629810485"/>
      <name val="Calibri"/>
      <family val="2"/>
      <scheme val="minor"/>
    </font>
    <font>
      <b/>
      <i/>
      <sz val="11"/>
      <color theme="9" tint="0.3999755851924192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0" fontId="20" fillId="2" borderId="10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9" fillId="2" borderId="1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1" fontId="10" fillId="2" borderId="10" xfId="0" applyNumberFormat="1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7" fillId="5" borderId="49" xfId="0" applyFont="1" applyFill="1" applyBorder="1" applyAlignment="1">
      <alignment horizontal="center"/>
    </xf>
    <xf numFmtId="0" fontId="7" fillId="5" borderId="50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 wrapText="1"/>
    </xf>
    <xf numFmtId="0" fontId="7" fillId="6" borderId="49" xfId="0" applyFont="1" applyFill="1" applyBorder="1" applyAlignment="1">
      <alignment horizontal="center"/>
    </xf>
    <xf numFmtId="10" fontId="7" fillId="6" borderId="50" xfId="1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7" fillId="2" borderId="51" xfId="0" applyFont="1" applyFill="1" applyBorder="1" applyAlignment="1">
      <alignment horizontal="center"/>
    </xf>
    <xf numFmtId="0" fontId="7" fillId="2" borderId="52" xfId="0" applyFont="1" applyFill="1" applyBorder="1" applyAlignment="1">
      <alignment horizontal="center"/>
    </xf>
    <xf numFmtId="0" fontId="7" fillId="2" borderId="53" xfId="0" applyFont="1" applyFill="1" applyBorder="1" applyAlignment="1">
      <alignment horizontal="center"/>
    </xf>
    <xf numFmtId="1" fontId="7" fillId="2" borderId="51" xfId="0" applyNumberFormat="1" applyFont="1" applyFill="1" applyBorder="1" applyAlignment="1">
      <alignment horizontal="center"/>
    </xf>
    <xf numFmtId="1" fontId="7" fillId="2" borderId="53" xfId="0" applyNumberFormat="1" applyFont="1" applyFill="1" applyBorder="1" applyAlignment="1">
      <alignment horizontal="center"/>
    </xf>
    <xf numFmtId="2" fontId="7" fillId="2" borderId="51" xfId="0" applyNumberFormat="1" applyFont="1" applyFill="1" applyBorder="1" applyAlignment="1">
      <alignment horizontal="center"/>
    </xf>
    <xf numFmtId="2" fontId="7" fillId="2" borderId="52" xfId="0" applyNumberFormat="1" applyFont="1" applyFill="1" applyBorder="1" applyAlignment="1">
      <alignment horizontal="center"/>
    </xf>
    <xf numFmtId="2" fontId="7" fillId="2" borderId="53" xfId="0" applyNumberFormat="1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0" fillId="5" borderId="17" xfId="0" applyFill="1" applyBorder="1" applyAlignment="1">
      <alignment horizontal="center" vertical="top" wrapText="1"/>
    </xf>
    <xf numFmtId="0" fontId="0" fillId="5" borderId="18" xfId="0" applyFill="1" applyBorder="1" applyAlignment="1">
      <alignment horizontal="center" vertical="top"/>
    </xf>
    <xf numFmtId="0" fontId="0" fillId="5" borderId="19" xfId="0" applyFill="1" applyBorder="1" applyAlignment="1">
      <alignment horizontal="center" vertical="top"/>
    </xf>
    <xf numFmtId="0" fontId="0" fillId="5" borderId="20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5" borderId="21" xfId="0" applyFill="1" applyBorder="1" applyAlignment="1">
      <alignment horizontal="center" vertical="top"/>
    </xf>
    <xf numFmtId="0" fontId="0" fillId="5" borderId="22" xfId="0" applyFill="1" applyBorder="1" applyAlignment="1">
      <alignment horizontal="center" vertical="top"/>
    </xf>
    <xf numFmtId="0" fontId="0" fillId="5" borderId="23" xfId="0" applyFill="1" applyBorder="1" applyAlignment="1">
      <alignment horizontal="center" vertical="top"/>
    </xf>
    <xf numFmtId="0" fontId="0" fillId="5" borderId="24" xfId="0" applyFill="1" applyBorder="1" applyAlignment="1">
      <alignment horizontal="center" vertical="top"/>
    </xf>
    <xf numFmtId="0" fontId="0" fillId="4" borderId="39" xfId="0" applyFill="1" applyBorder="1" applyAlignment="1">
      <alignment horizontal="center" vertical="center" wrapText="1"/>
    </xf>
    <xf numFmtId="0" fontId="0" fillId="4" borderId="40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  <xf numFmtId="0" fontId="0" fillId="4" borderId="46" xfId="0" applyFill="1" applyBorder="1" applyAlignment="1">
      <alignment horizontal="center" vertical="center"/>
    </xf>
    <xf numFmtId="0" fontId="19" fillId="4" borderId="25" xfId="0" applyFont="1" applyFill="1" applyBorder="1" applyAlignment="1">
      <alignment horizontal="center"/>
    </xf>
    <xf numFmtId="0" fontId="19" fillId="4" borderId="27" xfId="0" applyFont="1" applyFill="1" applyBorder="1" applyAlignment="1">
      <alignment horizontal="center"/>
    </xf>
    <xf numFmtId="0" fontId="19" fillId="4" borderId="26" xfId="0" applyFont="1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5" borderId="38" xfId="0" applyFill="1" applyBorder="1" applyAlignment="1">
      <alignment horizontal="center"/>
    </xf>
    <xf numFmtId="0" fontId="22" fillId="5" borderId="28" xfId="0" applyFont="1" applyFill="1" applyBorder="1" applyAlignment="1">
      <alignment horizontal="center"/>
    </xf>
    <xf numFmtId="0" fontId="21" fillId="5" borderId="29" xfId="0" applyFont="1" applyFill="1" applyBorder="1" applyAlignment="1">
      <alignment horizontal="center"/>
    </xf>
    <xf numFmtId="0" fontId="21" fillId="5" borderId="30" xfId="0" applyFont="1" applyFill="1" applyBorder="1" applyAlignment="1">
      <alignment horizontal="center"/>
    </xf>
    <xf numFmtId="0" fontId="0" fillId="5" borderId="39" xfId="0" applyFill="1" applyBorder="1" applyAlignment="1">
      <alignment horizontal="center" vertical="center" wrapText="1"/>
    </xf>
    <xf numFmtId="0" fontId="0" fillId="5" borderId="40" xfId="0" applyFill="1" applyBorder="1" applyAlignment="1">
      <alignment horizontal="center" vertical="center" wrapText="1"/>
    </xf>
    <xf numFmtId="0" fontId="0" fillId="5" borderId="41" xfId="0" applyFill="1" applyBorder="1" applyAlignment="1">
      <alignment horizontal="center" vertical="center" wrapText="1"/>
    </xf>
    <xf numFmtId="0" fontId="0" fillId="5" borderId="42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43" xfId="0" applyFill="1" applyBorder="1" applyAlignment="1">
      <alignment horizontal="center" vertical="center" wrapText="1"/>
    </xf>
    <xf numFmtId="0" fontId="0" fillId="5" borderId="44" xfId="0" applyFill="1" applyBorder="1" applyAlignment="1">
      <alignment horizontal="center" vertical="center" wrapText="1"/>
    </xf>
    <xf numFmtId="0" fontId="0" fillId="5" borderId="45" xfId="0" applyFill="1" applyBorder="1" applyAlignment="1">
      <alignment horizontal="center" vertical="center" wrapText="1"/>
    </xf>
    <xf numFmtId="0" fontId="0" fillId="5" borderId="46" xfId="0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0" fillId="5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35" xfId="0" applyFill="1" applyBorder="1" applyAlignment="1">
      <alignment horizontal="center"/>
    </xf>
    <xf numFmtId="0" fontId="0" fillId="5" borderId="40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0" fontId="0" fillId="5" borderId="45" xfId="0" applyFill="1" applyBorder="1" applyAlignment="1">
      <alignment horizontal="center" vertical="center"/>
    </xf>
    <xf numFmtId="0" fontId="0" fillId="5" borderId="46" xfId="0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0" fillId="5" borderId="39" xfId="0" applyFill="1" applyBorder="1" applyAlignment="1">
      <alignment horizontal="center" vertical="top" wrapText="1"/>
    </xf>
    <xf numFmtId="0" fontId="0" fillId="5" borderId="40" xfId="0" applyFill="1" applyBorder="1" applyAlignment="1">
      <alignment horizontal="center" vertical="top" wrapText="1"/>
    </xf>
    <xf numFmtId="0" fontId="0" fillId="5" borderId="41" xfId="0" applyFill="1" applyBorder="1" applyAlignment="1">
      <alignment horizontal="center" vertical="top" wrapText="1"/>
    </xf>
    <xf numFmtId="0" fontId="0" fillId="5" borderId="42" xfId="0" applyFill="1" applyBorder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0" fillId="5" borderId="43" xfId="0" applyFill="1" applyBorder="1" applyAlignment="1">
      <alignment horizontal="center" vertical="top" wrapText="1"/>
    </xf>
    <xf numFmtId="0" fontId="0" fillId="5" borderId="44" xfId="0" applyFill="1" applyBorder="1" applyAlignment="1">
      <alignment horizontal="center" vertical="top" wrapText="1"/>
    </xf>
    <xf numFmtId="0" fontId="0" fillId="5" borderId="45" xfId="0" applyFill="1" applyBorder="1" applyAlignment="1">
      <alignment horizontal="center" vertical="top" wrapText="1"/>
    </xf>
    <xf numFmtId="0" fontId="0" fillId="5" borderId="46" xfId="0" applyFill="1" applyBorder="1" applyAlignment="1">
      <alignment horizontal="center" vertical="top" wrapText="1"/>
    </xf>
    <xf numFmtId="0" fontId="30" fillId="4" borderId="39" xfId="0" applyFont="1" applyFill="1" applyBorder="1" applyAlignment="1">
      <alignment horizontal="center" vertical="center" wrapText="1"/>
    </xf>
    <xf numFmtId="0" fontId="30" fillId="4" borderId="40" xfId="0" applyFont="1" applyFill="1" applyBorder="1" applyAlignment="1">
      <alignment horizontal="center" vertical="center" wrapText="1"/>
    </xf>
    <xf numFmtId="0" fontId="30" fillId="4" borderId="41" xfId="0" applyFont="1" applyFill="1" applyBorder="1" applyAlignment="1">
      <alignment horizontal="center" vertical="center" wrapText="1"/>
    </xf>
    <xf numFmtId="0" fontId="30" fillId="4" borderId="42" xfId="0" applyFont="1" applyFill="1" applyBorder="1" applyAlignment="1">
      <alignment horizontal="center" vertical="center" wrapText="1"/>
    </xf>
    <xf numFmtId="0" fontId="30" fillId="4" borderId="0" xfId="0" applyFont="1" applyFill="1" applyAlignment="1">
      <alignment horizontal="center" vertical="center" wrapText="1"/>
    </xf>
    <xf numFmtId="0" fontId="30" fillId="4" borderId="43" xfId="0" applyFont="1" applyFill="1" applyBorder="1" applyAlignment="1">
      <alignment horizontal="center" vertical="center" wrapText="1"/>
    </xf>
    <xf numFmtId="0" fontId="30" fillId="4" borderId="44" xfId="0" applyFont="1" applyFill="1" applyBorder="1" applyAlignment="1">
      <alignment horizontal="center" vertical="center" wrapText="1"/>
    </xf>
    <xf numFmtId="0" fontId="30" fillId="4" borderId="45" xfId="0" applyFont="1" applyFill="1" applyBorder="1" applyAlignment="1">
      <alignment horizontal="center" vertical="center" wrapText="1"/>
    </xf>
    <xf numFmtId="0" fontId="30" fillId="4" borderId="46" xfId="0" applyFont="1" applyFill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center"/>
    </xf>
    <xf numFmtId="0" fontId="10" fillId="4" borderId="29" xfId="0" applyFont="1" applyFill="1" applyBorder="1" applyAlignment="1">
      <alignment horizontal="center"/>
    </xf>
    <xf numFmtId="0" fontId="10" fillId="4" borderId="30" xfId="0" applyFont="1" applyFill="1" applyBorder="1" applyAlignment="1">
      <alignment horizontal="center"/>
    </xf>
    <xf numFmtId="0" fontId="14" fillId="5" borderId="47" xfId="0" applyFont="1" applyFill="1" applyBorder="1" applyAlignment="1">
      <alignment horizontal="center"/>
    </xf>
    <xf numFmtId="0" fontId="14" fillId="5" borderId="48" xfId="0" applyFont="1" applyFill="1" applyBorder="1" applyAlignment="1">
      <alignment horizontal="center"/>
    </xf>
  </cellXfs>
  <cellStyles count="2">
    <cellStyle name="Normale" xfId="0" builtinId="0"/>
    <cellStyle name="Percentuale" xfId="1" builtinId="5"/>
  </cellStyles>
  <dxfs count="6">
    <dxf>
      <font>
        <sz val="12"/>
        <color theme="4"/>
        <name val="Comic Sans MS"/>
        <family val="4"/>
        <scheme val="none"/>
      </font>
      <fill>
        <patternFill patternType="solid">
          <fgColor indexed="64"/>
          <bgColor theme="0"/>
        </patternFill>
      </fill>
      <alignment horizontal="center"/>
    </dxf>
    <dxf>
      <font>
        <sz val="12"/>
        <color theme="4"/>
        <name val="Comic Sans MS"/>
        <family val="4"/>
        <scheme val="none"/>
      </font>
      <fill>
        <patternFill patternType="solid">
          <fgColor indexed="64"/>
          <bgColor theme="0"/>
        </patternFill>
      </fill>
      <alignment horizontal="center"/>
    </dxf>
    <dxf>
      <font>
        <sz val="12"/>
        <color theme="4"/>
        <name val="Comic Sans MS"/>
        <family val="4"/>
        <scheme val="none"/>
      </font>
      <fill>
        <patternFill patternType="solid">
          <fgColor indexed="64"/>
          <bgColor theme="0"/>
        </patternFill>
      </fill>
      <alignment horizontal="center"/>
    </dxf>
    <dxf>
      <font>
        <sz val="12"/>
        <color theme="4"/>
        <name val="Comic Sans MS"/>
        <family val="4"/>
        <scheme val="none"/>
      </font>
      <fill>
        <patternFill patternType="solid">
          <fgColor indexed="64"/>
          <bgColor theme="0"/>
        </patternFill>
      </fill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 i="1"/>
              <a:t>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'(Un)correlated Variables'!$A$2:$A$57</c:f>
              <c:numCache>
                <c:formatCode>General</c:formatCode>
                <c:ptCount val="56"/>
                <c:pt idx="0">
                  <c:v>5</c:v>
                </c:pt>
                <c:pt idx="1">
                  <c:v>19</c:v>
                </c:pt>
                <c:pt idx="2">
                  <c:v>20</c:v>
                </c:pt>
                <c:pt idx="3">
                  <c:v>20</c:v>
                </c:pt>
                <c:pt idx="4">
                  <c:v>29</c:v>
                </c:pt>
                <c:pt idx="5">
                  <c:v>30</c:v>
                </c:pt>
                <c:pt idx="6">
                  <c:v>30</c:v>
                </c:pt>
                <c:pt idx="7">
                  <c:v>32</c:v>
                </c:pt>
                <c:pt idx="8">
                  <c:v>35</c:v>
                </c:pt>
                <c:pt idx="9">
                  <c:v>37</c:v>
                </c:pt>
                <c:pt idx="10">
                  <c:v>39</c:v>
                </c:pt>
                <c:pt idx="11">
                  <c:v>39</c:v>
                </c:pt>
                <c:pt idx="12">
                  <c:v>41</c:v>
                </c:pt>
                <c:pt idx="13">
                  <c:v>42</c:v>
                </c:pt>
                <c:pt idx="14">
                  <c:v>43</c:v>
                </c:pt>
                <c:pt idx="15">
                  <c:v>44</c:v>
                </c:pt>
                <c:pt idx="16">
                  <c:v>45</c:v>
                </c:pt>
                <c:pt idx="17">
                  <c:v>46</c:v>
                </c:pt>
                <c:pt idx="18">
                  <c:v>47</c:v>
                </c:pt>
                <c:pt idx="19">
                  <c:v>48</c:v>
                </c:pt>
                <c:pt idx="20">
                  <c:v>48</c:v>
                </c:pt>
                <c:pt idx="21">
                  <c:v>48</c:v>
                </c:pt>
                <c:pt idx="22">
                  <c:v>49</c:v>
                </c:pt>
                <c:pt idx="23">
                  <c:v>49</c:v>
                </c:pt>
                <c:pt idx="24">
                  <c:v>50</c:v>
                </c:pt>
                <c:pt idx="25">
                  <c:v>51</c:v>
                </c:pt>
                <c:pt idx="26">
                  <c:v>52</c:v>
                </c:pt>
                <c:pt idx="27">
                  <c:v>53</c:v>
                </c:pt>
                <c:pt idx="28">
                  <c:v>54</c:v>
                </c:pt>
                <c:pt idx="29">
                  <c:v>54</c:v>
                </c:pt>
                <c:pt idx="30">
                  <c:v>55</c:v>
                </c:pt>
                <c:pt idx="31">
                  <c:v>55</c:v>
                </c:pt>
                <c:pt idx="32">
                  <c:v>56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60</c:v>
                </c:pt>
                <c:pt idx="37">
                  <c:v>61</c:v>
                </c:pt>
                <c:pt idx="38">
                  <c:v>61</c:v>
                </c:pt>
                <c:pt idx="39">
                  <c:v>62</c:v>
                </c:pt>
                <c:pt idx="40">
                  <c:v>65</c:v>
                </c:pt>
                <c:pt idx="41">
                  <c:v>65</c:v>
                </c:pt>
                <c:pt idx="42">
                  <c:v>66</c:v>
                </c:pt>
                <c:pt idx="43">
                  <c:v>68</c:v>
                </c:pt>
                <c:pt idx="44">
                  <c:v>68</c:v>
                </c:pt>
                <c:pt idx="45">
                  <c:v>70</c:v>
                </c:pt>
                <c:pt idx="46">
                  <c:v>73</c:v>
                </c:pt>
                <c:pt idx="47">
                  <c:v>74</c:v>
                </c:pt>
                <c:pt idx="48">
                  <c:v>79</c:v>
                </c:pt>
                <c:pt idx="49">
                  <c:v>80</c:v>
                </c:pt>
                <c:pt idx="50">
                  <c:v>80</c:v>
                </c:pt>
                <c:pt idx="51">
                  <c:v>84</c:v>
                </c:pt>
                <c:pt idx="52">
                  <c:v>86</c:v>
                </c:pt>
                <c:pt idx="53">
                  <c:v>86</c:v>
                </c:pt>
                <c:pt idx="54">
                  <c:v>95</c:v>
                </c:pt>
                <c:pt idx="55">
                  <c:v>103</c:v>
                </c:pt>
              </c:numCache>
            </c:numRef>
          </c:xVal>
          <c:yVal>
            <c:numRef>
              <c:f>'(Un)correlated Variables'!$B$2:$B$57</c:f>
              <c:numCache>
                <c:formatCode>General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2</c:v>
                </c:pt>
                <c:pt idx="27">
                  <c:v>2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2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0</c:v>
                </c:pt>
                <c:pt idx="5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22-4E56-B5BA-342A2D0C7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216991"/>
        <c:axId val="1678215551"/>
      </c:scatterChart>
      <c:valAx>
        <c:axId val="1678216991"/>
        <c:scaling>
          <c:orientation val="minMax"/>
          <c:max val="1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 i="1"/>
                  <a:t>AGE</a:t>
                </a:r>
                <a:r>
                  <a:rPr lang="it-IT" b="1" i="1" baseline="0"/>
                  <a:t> SUB-SAMPLE</a:t>
                </a:r>
                <a:endParaRPr lang="it-IT" b="1" i="1"/>
              </a:p>
            </c:rich>
          </c:tx>
          <c:layout>
            <c:manualLayout>
              <c:xMode val="edge"/>
              <c:yMode val="edge"/>
              <c:x val="0.4103737970253718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78215551"/>
        <c:crosses val="autoZero"/>
        <c:crossBetween val="midCat"/>
      </c:valAx>
      <c:valAx>
        <c:axId val="1678215551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 i="1"/>
                  <a:t>N°OF</a:t>
                </a:r>
                <a:r>
                  <a:rPr lang="it-IT" b="1" i="1" baseline="0"/>
                  <a:t> CATS</a:t>
                </a:r>
                <a:endParaRPr lang="it-IT" b="1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78216991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'(Un)correlated Variables'!$A$2:$A$57</c:f>
              <c:numCache>
                <c:formatCode>General</c:formatCode>
                <c:ptCount val="56"/>
                <c:pt idx="0">
                  <c:v>5</c:v>
                </c:pt>
                <c:pt idx="1">
                  <c:v>19</c:v>
                </c:pt>
                <c:pt idx="2">
                  <c:v>20</c:v>
                </c:pt>
                <c:pt idx="3">
                  <c:v>20</c:v>
                </c:pt>
                <c:pt idx="4">
                  <c:v>29</c:v>
                </c:pt>
                <c:pt idx="5">
                  <c:v>30</c:v>
                </c:pt>
                <c:pt idx="6">
                  <c:v>30</c:v>
                </c:pt>
                <c:pt idx="7">
                  <c:v>32</c:v>
                </c:pt>
                <c:pt idx="8">
                  <c:v>35</c:v>
                </c:pt>
                <c:pt idx="9">
                  <c:v>37</c:v>
                </c:pt>
                <c:pt idx="10">
                  <c:v>39</c:v>
                </c:pt>
                <c:pt idx="11">
                  <c:v>39</c:v>
                </c:pt>
                <c:pt idx="12">
                  <c:v>41</c:v>
                </c:pt>
                <c:pt idx="13">
                  <c:v>42</c:v>
                </c:pt>
                <c:pt idx="14">
                  <c:v>43</c:v>
                </c:pt>
                <c:pt idx="15">
                  <c:v>44</c:v>
                </c:pt>
                <c:pt idx="16">
                  <c:v>45</c:v>
                </c:pt>
                <c:pt idx="17">
                  <c:v>46</c:v>
                </c:pt>
                <c:pt idx="18">
                  <c:v>47</c:v>
                </c:pt>
                <c:pt idx="19">
                  <c:v>48</c:v>
                </c:pt>
                <c:pt idx="20">
                  <c:v>48</c:v>
                </c:pt>
                <c:pt idx="21">
                  <c:v>48</c:v>
                </c:pt>
                <c:pt idx="22">
                  <c:v>49</c:v>
                </c:pt>
                <c:pt idx="23">
                  <c:v>49</c:v>
                </c:pt>
                <c:pt idx="24">
                  <c:v>50</c:v>
                </c:pt>
                <c:pt idx="25">
                  <c:v>51</c:v>
                </c:pt>
                <c:pt idx="26">
                  <c:v>52</c:v>
                </c:pt>
                <c:pt idx="27">
                  <c:v>53</c:v>
                </c:pt>
                <c:pt idx="28">
                  <c:v>54</c:v>
                </c:pt>
                <c:pt idx="29">
                  <c:v>54</c:v>
                </c:pt>
                <c:pt idx="30">
                  <c:v>55</c:v>
                </c:pt>
                <c:pt idx="31">
                  <c:v>55</c:v>
                </c:pt>
                <c:pt idx="32">
                  <c:v>56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60</c:v>
                </c:pt>
                <c:pt idx="37">
                  <c:v>61</c:v>
                </c:pt>
                <c:pt idx="38">
                  <c:v>61</c:v>
                </c:pt>
                <c:pt idx="39">
                  <c:v>62</c:v>
                </c:pt>
                <c:pt idx="40">
                  <c:v>65</c:v>
                </c:pt>
                <c:pt idx="41">
                  <c:v>65</c:v>
                </c:pt>
                <c:pt idx="42">
                  <c:v>66</c:v>
                </c:pt>
                <c:pt idx="43">
                  <c:v>68</c:v>
                </c:pt>
                <c:pt idx="44">
                  <c:v>68</c:v>
                </c:pt>
                <c:pt idx="45">
                  <c:v>70</c:v>
                </c:pt>
                <c:pt idx="46">
                  <c:v>73</c:v>
                </c:pt>
                <c:pt idx="47">
                  <c:v>74</c:v>
                </c:pt>
                <c:pt idx="48">
                  <c:v>79</c:v>
                </c:pt>
                <c:pt idx="49">
                  <c:v>80</c:v>
                </c:pt>
                <c:pt idx="50">
                  <c:v>80</c:v>
                </c:pt>
                <c:pt idx="51">
                  <c:v>84</c:v>
                </c:pt>
                <c:pt idx="52">
                  <c:v>86</c:v>
                </c:pt>
                <c:pt idx="53">
                  <c:v>86</c:v>
                </c:pt>
                <c:pt idx="54">
                  <c:v>95</c:v>
                </c:pt>
                <c:pt idx="55">
                  <c:v>103</c:v>
                </c:pt>
              </c:numCache>
            </c:numRef>
          </c:xVal>
          <c:yVal>
            <c:numRef>
              <c:f>'(Un)correlated Variables'!$C$2:$C$57</c:f>
              <c:numCache>
                <c:formatCode>General</c:formatCode>
                <c:ptCount val="56"/>
                <c:pt idx="0">
                  <c:v>0</c:v>
                </c:pt>
                <c:pt idx="1">
                  <c:v>17</c:v>
                </c:pt>
                <c:pt idx="2">
                  <c:v>17</c:v>
                </c:pt>
                <c:pt idx="3">
                  <c:v>19</c:v>
                </c:pt>
                <c:pt idx="4">
                  <c:v>30</c:v>
                </c:pt>
                <c:pt idx="5">
                  <c:v>32</c:v>
                </c:pt>
                <c:pt idx="6">
                  <c:v>29</c:v>
                </c:pt>
                <c:pt idx="7">
                  <c:v>32</c:v>
                </c:pt>
                <c:pt idx="8">
                  <c:v>31</c:v>
                </c:pt>
                <c:pt idx="9">
                  <c:v>38</c:v>
                </c:pt>
                <c:pt idx="10">
                  <c:v>41</c:v>
                </c:pt>
                <c:pt idx="11">
                  <c:v>36</c:v>
                </c:pt>
                <c:pt idx="12">
                  <c:v>46</c:v>
                </c:pt>
                <c:pt idx="13">
                  <c:v>47</c:v>
                </c:pt>
                <c:pt idx="14">
                  <c:v>45</c:v>
                </c:pt>
                <c:pt idx="15">
                  <c:v>45</c:v>
                </c:pt>
                <c:pt idx="16">
                  <c:v>50</c:v>
                </c:pt>
                <c:pt idx="17">
                  <c:v>48</c:v>
                </c:pt>
                <c:pt idx="18">
                  <c:v>46</c:v>
                </c:pt>
                <c:pt idx="19">
                  <c:v>43</c:v>
                </c:pt>
                <c:pt idx="20">
                  <c:v>49</c:v>
                </c:pt>
                <c:pt idx="21">
                  <c:v>47</c:v>
                </c:pt>
                <c:pt idx="22">
                  <c:v>53</c:v>
                </c:pt>
                <c:pt idx="23">
                  <c:v>47</c:v>
                </c:pt>
                <c:pt idx="24">
                  <c:v>48</c:v>
                </c:pt>
                <c:pt idx="25">
                  <c:v>52</c:v>
                </c:pt>
                <c:pt idx="26">
                  <c:v>51</c:v>
                </c:pt>
                <c:pt idx="27">
                  <c:v>48</c:v>
                </c:pt>
                <c:pt idx="28">
                  <c:v>58</c:v>
                </c:pt>
                <c:pt idx="29">
                  <c:v>52</c:v>
                </c:pt>
                <c:pt idx="30">
                  <c:v>55</c:v>
                </c:pt>
                <c:pt idx="31">
                  <c:v>50</c:v>
                </c:pt>
                <c:pt idx="32">
                  <c:v>58</c:v>
                </c:pt>
                <c:pt idx="33">
                  <c:v>63</c:v>
                </c:pt>
                <c:pt idx="34">
                  <c:v>63</c:v>
                </c:pt>
                <c:pt idx="35">
                  <c:v>64</c:v>
                </c:pt>
                <c:pt idx="36">
                  <c:v>64</c:v>
                </c:pt>
                <c:pt idx="37">
                  <c:v>64</c:v>
                </c:pt>
                <c:pt idx="38">
                  <c:v>61</c:v>
                </c:pt>
                <c:pt idx="39">
                  <c:v>66</c:v>
                </c:pt>
                <c:pt idx="40">
                  <c:v>70</c:v>
                </c:pt>
                <c:pt idx="41">
                  <c:v>66</c:v>
                </c:pt>
                <c:pt idx="42">
                  <c:v>68</c:v>
                </c:pt>
                <c:pt idx="43">
                  <c:v>67</c:v>
                </c:pt>
                <c:pt idx="44">
                  <c:v>73</c:v>
                </c:pt>
                <c:pt idx="45">
                  <c:v>67</c:v>
                </c:pt>
                <c:pt idx="46">
                  <c:v>77</c:v>
                </c:pt>
                <c:pt idx="47">
                  <c:v>78</c:v>
                </c:pt>
                <c:pt idx="48">
                  <c:v>75</c:v>
                </c:pt>
                <c:pt idx="49">
                  <c:v>84</c:v>
                </c:pt>
                <c:pt idx="50">
                  <c:v>77</c:v>
                </c:pt>
                <c:pt idx="51">
                  <c:v>79</c:v>
                </c:pt>
                <c:pt idx="52">
                  <c:v>88</c:v>
                </c:pt>
                <c:pt idx="53">
                  <c:v>86</c:v>
                </c:pt>
                <c:pt idx="54">
                  <c:v>100</c:v>
                </c:pt>
                <c:pt idx="55">
                  <c:v>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FF-4608-AA69-DA4863F88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107247"/>
        <c:axId val="1292111567"/>
      </c:scatterChart>
      <c:valAx>
        <c:axId val="1292107247"/>
        <c:scaling>
          <c:orientation val="minMax"/>
          <c:max val="1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AGE SUB-SAMPLE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92111567"/>
        <c:crosses val="autoZero"/>
        <c:crossBetween val="midCat"/>
      </c:valAx>
      <c:valAx>
        <c:axId val="1292111567"/>
        <c:scaling>
          <c:orientation val="minMax"/>
          <c:max val="1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 b="1" i="1"/>
                  <a:t>AGE</a:t>
                </a:r>
                <a:r>
                  <a:rPr lang="it-IT" sz="1200" b="1" i="1" baseline="0"/>
                  <a:t> OF PATNER</a:t>
                </a:r>
                <a:endParaRPr lang="it-IT" sz="1200" b="1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92107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1438648293963256"/>
          <c:y val="0.12541666666666668"/>
          <c:w val="0.84239129483814512"/>
          <c:h val="0.68084135316418781"/>
        </c:manualLayout>
      </c:layout>
      <c:scatterChart>
        <c:scatterStyle val="lineMarker"/>
        <c:varyColors val="0"/>
        <c:ser>
          <c:idx val="0"/>
          <c:order val="0"/>
          <c:tx>
            <c:strRef>
              <c:f>'Linear Regression'!$B$1</c:f>
              <c:strCache>
                <c:ptCount val="1"/>
                <c:pt idx="0">
                  <c:v>Rank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27121609798774"/>
                  <c:y val="-0.242864902303878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'Linear Regression'!$B$2:$B$57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</c:numCache>
            </c:numRef>
          </c:xVal>
          <c:yVal>
            <c:numRef>
              <c:f>'Linear Regression'!$A$2:$A$57</c:f>
              <c:numCache>
                <c:formatCode>General</c:formatCode>
                <c:ptCount val="56"/>
                <c:pt idx="0">
                  <c:v>5</c:v>
                </c:pt>
                <c:pt idx="1">
                  <c:v>84</c:v>
                </c:pt>
                <c:pt idx="2">
                  <c:v>48</c:v>
                </c:pt>
                <c:pt idx="3">
                  <c:v>50</c:v>
                </c:pt>
                <c:pt idx="4">
                  <c:v>70</c:v>
                </c:pt>
                <c:pt idx="5">
                  <c:v>59</c:v>
                </c:pt>
                <c:pt idx="6">
                  <c:v>54</c:v>
                </c:pt>
                <c:pt idx="7">
                  <c:v>39</c:v>
                </c:pt>
                <c:pt idx="8">
                  <c:v>55</c:v>
                </c:pt>
                <c:pt idx="9">
                  <c:v>49</c:v>
                </c:pt>
                <c:pt idx="10">
                  <c:v>44</c:v>
                </c:pt>
                <c:pt idx="11">
                  <c:v>47</c:v>
                </c:pt>
                <c:pt idx="12">
                  <c:v>20</c:v>
                </c:pt>
                <c:pt idx="13">
                  <c:v>41</c:v>
                </c:pt>
                <c:pt idx="14">
                  <c:v>53</c:v>
                </c:pt>
                <c:pt idx="15">
                  <c:v>60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80</c:v>
                </c:pt>
                <c:pt idx="20">
                  <c:v>48</c:v>
                </c:pt>
                <c:pt idx="21">
                  <c:v>73</c:v>
                </c:pt>
                <c:pt idx="22">
                  <c:v>65</c:v>
                </c:pt>
                <c:pt idx="23">
                  <c:v>65</c:v>
                </c:pt>
                <c:pt idx="24">
                  <c:v>54</c:v>
                </c:pt>
                <c:pt idx="25">
                  <c:v>86</c:v>
                </c:pt>
                <c:pt idx="26">
                  <c:v>74</c:v>
                </c:pt>
                <c:pt idx="27">
                  <c:v>61</c:v>
                </c:pt>
                <c:pt idx="28">
                  <c:v>46</c:v>
                </c:pt>
                <c:pt idx="29">
                  <c:v>61</c:v>
                </c:pt>
                <c:pt idx="30">
                  <c:v>19</c:v>
                </c:pt>
                <c:pt idx="31">
                  <c:v>32</c:v>
                </c:pt>
                <c:pt idx="32">
                  <c:v>80</c:v>
                </c:pt>
                <c:pt idx="33">
                  <c:v>49</c:v>
                </c:pt>
                <c:pt idx="34">
                  <c:v>51</c:v>
                </c:pt>
                <c:pt idx="35">
                  <c:v>42</c:v>
                </c:pt>
                <c:pt idx="36">
                  <c:v>43</c:v>
                </c:pt>
                <c:pt idx="37">
                  <c:v>68</c:v>
                </c:pt>
                <c:pt idx="38">
                  <c:v>35</c:v>
                </c:pt>
                <c:pt idx="39">
                  <c:v>55</c:v>
                </c:pt>
                <c:pt idx="40">
                  <c:v>79</c:v>
                </c:pt>
                <c:pt idx="41">
                  <c:v>95</c:v>
                </c:pt>
                <c:pt idx="42">
                  <c:v>103</c:v>
                </c:pt>
                <c:pt idx="43">
                  <c:v>39</c:v>
                </c:pt>
                <c:pt idx="44">
                  <c:v>66</c:v>
                </c:pt>
                <c:pt idx="45">
                  <c:v>86</c:v>
                </c:pt>
                <c:pt idx="46">
                  <c:v>62</c:v>
                </c:pt>
                <c:pt idx="47">
                  <c:v>58</c:v>
                </c:pt>
                <c:pt idx="48">
                  <c:v>30</c:v>
                </c:pt>
                <c:pt idx="49">
                  <c:v>52</c:v>
                </c:pt>
                <c:pt idx="50">
                  <c:v>60</c:v>
                </c:pt>
                <c:pt idx="51">
                  <c:v>68</c:v>
                </c:pt>
                <c:pt idx="52">
                  <c:v>45</c:v>
                </c:pt>
                <c:pt idx="53">
                  <c:v>37</c:v>
                </c:pt>
                <c:pt idx="54">
                  <c:v>48</c:v>
                </c:pt>
                <c:pt idx="55">
                  <c:v>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78-432E-A0BB-EDD7163AC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148767"/>
        <c:axId val="1723143967"/>
      </c:scatterChart>
      <c:valAx>
        <c:axId val="1723148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 b="1" i="1"/>
                  <a:t>RANK</a:t>
                </a:r>
              </a:p>
            </c:rich>
          </c:tx>
          <c:layout>
            <c:manualLayout>
              <c:xMode val="edge"/>
              <c:yMode val="edge"/>
              <c:x val="0.48971412948381454"/>
              <c:y val="0.876620370370370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9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3143967"/>
        <c:crosses val="autoZero"/>
        <c:crossBetween val="midCat"/>
        <c:majorUnit val="5"/>
      </c:valAx>
      <c:valAx>
        <c:axId val="1723143967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 b="1" i="1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3148767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502920</xdr:colOff>
      <xdr:row>6</xdr:row>
      <xdr:rowOff>76200</xdr:rowOff>
    </xdr:from>
    <xdr:to>
      <xdr:col>8</xdr:col>
      <xdr:colOff>167640</xdr:colOff>
      <xdr:row>24</xdr:row>
      <xdr:rowOff>114300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BAC83509-5E54-4D72-B23D-6321B9ACD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" y="1280160"/>
          <a:ext cx="3931920" cy="3329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2</xdr:row>
      <xdr:rowOff>102870</xdr:rowOff>
    </xdr:from>
    <xdr:to>
      <xdr:col>6</xdr:col>
      <xdr:colOff>312420</xdr:colOff>
      <xdr:row>17</xdr:row>
      <xdr:rowOff>102870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5FD502E-2C5D-601D-A7E2-DBBE1D4A8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381000</xdr:colOff>
      <xdr:row>2</xdr:row>
      <xdr:rowOff>148590</xdr:rowOff>
    </xdr:from>
    <xdr:to>
      <xdr:col>15</xdr:col>
      <xdr:colOff>198120</xdr:colOff>
      <xdr:row>17</xdr:row>
      <xdr:rowOff>99060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3050C5B-5A03-386A-41D1-1D1C0E9B8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0</xdr:row>
      <xdr:rowOff>34290</xdr:rowOff>
    </xdr:from>
    <xdr:to>
      <xdr:col>11</xdr:col>
      <xdr:colOff>510540</xdr:colOff>
      <xdr:row>14</xdr:row>
      <xdr:rowOff>140970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CA605F5-DA4A-EDCB-3F75-1049319F6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848.695579398147" createdVersion="8" refreshedVersion="8" minRefreshableVersion="3" recordCount="250" xr:uid="{66783F5D-0D2D-4D3F-A0FE-7512DA00CFD1}">
  <cacheSource type="worksheet">
    <worksheetSource ref="A1:B251" sheet="Sample"/>
  </cacheSource>
  <cacheFields count="2">
    <cacheField name="Generated age" numFmtId="0">
      <sharedItems containsSemiMixedTypes="0" containsString="0" containsNumber="1" containsInteger="1" minValue="5" maxValue="110" count="75">
        <n v="5"/>
        <n v="13"/>
        <n v="14"/>
        <n v="16"/>
        <n v="19"/>
        <n v="20"/>
        <n v="23"/>
        <n v="25"/>
        <n v="26"/>
        <n v="27"/>
        <n v="28"/>
        <n v="29"/>
        <n v="30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9"/>
        <n v="80"/>
        <n v="81"/>
        <n v="82"/>
        <n v="84"/>
        <n v="86"/>
        <n v="87"/>
        <n v="88"/>
        <n v="89"/>
        <n v="95"/>
        <n v="97"/>
        <n v="98"/>
        <n v="99"/>
        <n v="100"/>
        <n v="101"/>
        <n v="103"/>
        <n v="110"/>
      </sharedItems>
    </cacheField>
    <cacheField name="Group" numFmtId="0">
      <sharedItems containsSemiMixedTypes="0" containsString="0" containsNumber="1" containsInteger="1" minValue="1" maxValue="4" count="4">
        <n v="2"/>
        <n v="3"/>
        <n v="1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x v="0"/>
  </r>
  <r>
    <x v="1"/>
    <x v="1"/>
  </r>
  <r>
    <x v="2"/>
    <x v="2"/>
  </r>
  <r>
    <x v="3"/>
    <x v="1"/>
  </r>
  <r>
    <x v="4"/>
    <x v="0"/>
  </r>
  <r>
    <x v="5"/>
    <x v="0"/>
  </r>
  <r>
    <x v="5"/>
    <x v="0"/>
  </r>
  <r>
    <x v="5"/>
    <x v="3"/>
  </r>
  <r>
    <x v="6"/>
    <x v="2"/>
  </r>
  <r>
    <x v="6"/>
    <x v="1"/>
  </r>
  <r>
    <x v="7"/>
    <x v="2"/>
  </r>
  <r>
    <x v="8"/>
    <x v="3"/>
  </r>
  <r>
    <x v="8"/>
    <x v="3"/>
  </r>
  <r>
    <x v="9"/>
    <x v="2"/>
  </r>
  <r>
    <x v="10"/>
    <x v="3"/>
  </r>
  <r>
    <x v="11"/>
    <x v="3"/>
  </r>
  <r>
    <x v="11"/>
    <x v="0"/>
  </r>
  <r>
    <x v="11"/>
    <x v="2"/>
  </r>
  <r>
    <x v="12"/>
    <x v="0"/>
  </r>
  <r>
    <x v="12"/>
    <x v="0"/>
  </r>
  <r>
    <x v="13"/>
    <x v="3"/>
  </r>
  <r>
    <x v="13"/>
    <x v="3"/>
  </r>
  <r>
    <x v="13"/>
    <x v="0"/>
  </r>
  <r>
    <x v="14"/>
    <x v="1"/>
  </r>
  <r>
    <x v="14"/>
    <x v="1"/>
  </r>
  <r>
    <x v="14"/>
    <x v="2"/>
  </r>
  <r>
    <x v="15"/>
    <x v="2"/>
  </r>
  <r>
    <x v="15"/>
    <x v="1"/>
  </r>
  <r>
    <x v="16"/>
    <x v="3"/>
  </r>
  <r>
    <x v="16"/>
    <x v="2"/>
  </r>
  <r>
    <x v="16"/>
    <x v="0"/>
  </r>
  <r>
    <x v="16"/>
    <x v="1"/>
  </r>
  <r>
    <x v="17"/>
    <x v="3"/>
  </r>
  <r>
    <x v="17"/>
    <x v="1"/>
  </r>
  <r>
    <x v="18"/>
    <x v="3"/>
  </r>
  <r>
    <x v="18"/>
    <x v="3"/>
  </r>
  <r>
    <x v="18"/>
    <x v="0"/>
  </r>
  <r>
    <x v="19"/>
    <x v="3"/>
  </r>
  <r>
    <x v="19"/>
    <x v="2"/>
  </r>
  <r>
    <x v="19"/>
    <x v="3"/>
  </r>
  <r>
    <x v="19"/>
    <x v="2"/>
  </r>
  <r>
    <x v="19"/>
    <x v="3"/>
  </r>
  <r>
    <x v="20"/>
    <x v="3"/>
  </r>
  <r>
    <x v="20"/>
    <x v="0"/>
  </r>
  <r>
    <x v="20"/>
    <x v="0"/>
  </r>
  <r>
    <x v="20"/>
    <x v="1"/>
  </r>
  <r>
    <x v="21"/>
    <x v="2"/>
  </r>
  <r>
    <x v="21"/>
    <x v="1"/>
  </r>
  <r>
    <x v="21"/>
    <x v="3"/>
  </r>
  <r>
    <x v="22"/>
    <x v="2"/>
  </r>
  <r>
    <x v="22"/>
    <x v="0"/>
  </r>
  <r>
    <x v="22"/>
    <x v="3"/>
  </r>
  <r>
    <x v="22"/>
    <x v="1"/>
  </r>
  <r>
    <x v="22"/>
    <x v="2"/>
  </r>
  <r>
    <x v="23"/>
    <x v="3"/>
  </r>
  <r>
    <x v="23"/>
    <x v="0"/>
  </r>
  <r>
    <x v="24"/>
    <x v="2"/>
  </r>
  <r>
    <x v="24"/>
    <x v="2"/>
  </r>
  <r>
    <x v="24"/>
    <x v="3"/>
  </r>
  <r>
    <x v="24"/>
    <x v="0"/>
  </r>
  <r>
    <x v="24"/>
    <x v="3"/>
  </r>
  <r>
    <x v="25"/>
    <x v="2"/>
  </r>
  <r>
    <x v="25"/>
    <x v="2"/>
  </r>
  <r>
    <x v="25"/>
    <x v="0"/>
  </r>
  <r>
    <x v="25"/>
    <x v="1"/>
  </r>
  <r>
    <x v="26"/>
    <x v="2"/>
  </r>
  <r>
    <x v="26"/>
    <x v="3"/>
  </r>
  <r>
    <x v="26"/>
    <x v="3"/>
  </r>
  <r>
    <x v="26"/>
    <x v="0"/>
  </r>
  <r>
    <x v="26"/>
    <x v="3"/>
  </r>
  <r>
    <x v="27"/>
    <x v="1"/>
  </r>
  <r>
    <x v="27"/>
    <x v="0"/>
  </r>
  <r>
    <x v="27"/>
    <x v="3"/>
  </r>
  <r>
    <x v="28"/>
    <x v="0"/>
  </r>
  <r>
    <x v="28"/>
    <x v="1"/>
  </r>
  <r>
    <x v="28"/>
    <x v="2"/>
  </r>
  <r>
    <x v="29"/>
    <x v="1"/>
  </r>
  <r>
    <x v="29"/>
    <x v="3"/>
  </r>
  <r>
    <x v="29"/>
    <x v="2"/>
  </r>
  <r>
    <x v="29"/>
    <x v="0"/>
  </r>
  <r>
    <x v="29"/>
    <x v="0"/>
  </r>
  <r>
    <x v="29"/>
    <x v="0"/>
  </r>
  <r>
    <x v="29"/>
    <x v="3"/>
  </r>
  <r>
    <x v="29"/>
    <x v="2"/>
  </r>
  <r>
    <x v="30"/>
    <x v="0"/>
  </r>
  <r>
    <x v="30"/>
    <x v="0"/>
  </r>
  <r>
    <x v="30"/>
    <x v="2"/>
  </r>
  <r>
    <x v="30"/>
    <x v="3"/>
  </r>
  <r>
    <x v="30"/>
    <x v="3"/>
  </r>
  <r>
    <x v="31"/>
    <x v="2"/>
  </r>
  <r>
    <x v="31"/>
    <x v="3"/>
  </r>
  <r>
    <x v="31"/>
    <x v="1"/>
  </r>
  <r>
    <x v="31"/>
    <x v="2"/>
  </r>
  <r>
    <x v="31"/>
    <x v="1"/>
  </r>
  <r>
    <x v="31"/>
    <x v="0"/>
  </r>
  <r>
    <x v="31"/>
    <x v="3"/>
  </r>
  <r>
    <x v="32"/>
    <x v="0"/>
  </r>
  <r>
    <x v="32"/>
    <x v="1"/>
  </r>
  <r>
    <x v="32"/>
    <x v="1"/>
  </r>
  <r>
    <x v="32"/>
    <x v="1"/>
  </r>
  <r>
    <x v="33"/>
    <x v="2"/>
  </r>
  <r>
    <x v="33"/>
    <x v="0"/>
  </r>
  <r>
    <x v="33"/>
    <x v="2"/>
  </r>
  <r>
    <x v="34"/>
    <x v="0"/>
  </r>
  <r>
    <x v="34"/>
    <x v="1"/>
  </r>
  <r>
    <x v="34"/>
    <x v="2"/>
  </r>
  <r>
    <x v="34"/>
    <x v="2"/>
  </r>
  <r>
    <x v="35"/>
    <x v="0"/>
  </r>
  <r>
    <x v="35"/>
    <x v="2"/>
  </r>
  <r>
    <x v="35"/>
    <x v="3"/>
  </r>
  <r>
    <x v="35"/>
    <x v="0"/>
  </r>
  <r>
    <x v="35"/>
    <x v="2"/>
  </r>
  <r>
    <x v="35"/>
    <x v="1"/>
  </r>
  <r>
    <x v="36"/>
    <x v="0"/>
  </r>
  <r>
    <x v="36"/>
    <x v="3"/>
  </r>
  <r>
    <x v="36"/>
    <x v="0"/>
  </r>
  <r>
    <x v="36"/>
    <x v="2"/>
  </r>
  <r>
    <x v="36"/>
    <x v="2"/>
  </r>
  <r>
    <x v="37"/>
    <x v="1"/>
  </r>
  <r>
    <x v="37"/>
    <x v="2"/>
  </r>
  <r>
    <x v="37"/>
    <x v="3"/>
  </r>
  <r>
    <x v="37"/>
    <x v="3"/>
  </r>
  <r>
    <x v="37"/>
    <x v="0"/>
  </r>
  <r>
    <x v="38"/>
    <x v="2"/>
  </r>
  <r>
    <x v="38"/>
    <x v="2"/>
  </r>
  <r>
    <x v="39"/>
    <x v="2"/>
  </r>
  <r>
    <x v="39"/>
    <x v="3"/>
  </r>
  <r>
    <x v="39"/>
    <x v="3"/>
  </r>
  <r>
    <x v="39"/>
    <x v="1"/>
  </r>
  <r>
    <x v="39"/>
    <x v="0"/>
  </r>
  <r>
    <x v="40"/>
    <x v="1"/>
  </r>
  <r>
    <x v="40"/>
    <x v="3"/>
  </r>
  <r>
    <x v="40"/>
    <x v="1"/>
  </r>
  <r>
    <x v="40"/>
    <x v="0"/>
  </r>
  <r>
    <x v="40"/>
    <x v="1"/>
  </r>
  <r>
    <x v="41"/>
    <x v="3"/>
  </r>
  <r>
    <x v="41"/>
    <x v="0"/>
  </r>
  <r>
    <x v="41"/>
    <x v="2"/>
  </r>
  <r>
    <x v="41"/>
    <x v="0"/>
  </r>
  <r>
    <x v="41"/>
    <x v="2"/>
  </r>
  <r>
    <x v="41"/>
    <x v="1"/>
  </r>
  <r>
    <x v="41"/>
    <x v="3"/>
  </r>
  <r>
    <x v="42"/>
    <x v="2"/>
  </r>
  <r>
    <x v="42"/>
    <x v="2"/>
  </r>
  <r>
    <x v="42"/>
    <x v="0"/>
  </r>
  <r>
    <x v="42"/>
    <x v="3"/>
  </r>
  <r>
    <x v="42"/>
    <x v="0"/>
  </r>
  <r>
    <x v="42"/>
    <x v="3"/>
  </r>
  <r>
    <x v="42"/>
    <x v="3"/>
  </r>
  <r>
    <x v="43"/>
    <x v="2"/>
  </r>
  <r>
    <x v="43"/>
    <x v="3"/>
  </r>
  <r>
    <x v="43"/>
    <x v="1"/>
  </r>
  <r>
    <x v="43"/>
    <x v="2"/>
  </r>
  <r>
    <x v="43"/>
    <x v="1"/>
  </r>
  <r>
    <x v="43"/>
    <x v="1"/>
  </r>
  <r>
    <x v="43"/>
    <x v="0"/>
  </r>
  <r>
    <x v="43"/>
    <x v="3"/>
  </r>
  <r>
    <x v="44"/>
    <x v="1"/>
  </r>
  <r>
    <x v="44"/>
    <x v="1"/>
  </r>
  <r>
    <x v="44"/>
    <x v="2"/>
  </r>
  <r>
    <x v="44"/>
    <x v="3"/>
  </r>
  <r>
    <x v="45"/>
    <x v="2"/>
  </r>
  <r>
    <x v="45"/>
    <x v="1"/>
  </r>
  <r>
    <x v="45"/>
    <x v="1"/>
  </r>
  <r>
    <x v="46"/>
    <x v="3"/>
  </r>
  <r>
    <x v="46"/>
    <x v="3"/>
  </r>
  <r>
    <x v="46"/>
    <x v="1"/>
  </r>
  <r>
    <x v="46"/>
    <x v="0"/>
  </r>
  <r>
    <x v="46"/>
    <x v="1"/>
  </r>
  <r>
    <x v="46"/>
    <x v="0"/>
  </r>
  <r>
    <x v="47"/>
    <x v="1"/>
  </r>
  <r>
    <x v="47"/>
    <x v="1"/>
  </r>
  <r>
    <x v="47"/>
    <x v="3"/>
  </r>
  <r>
    <x v="47"/>
    <x v="3"/>
  </r>
  <r>
    <x v="47"/>
    <x v="0"/>
  </r>
  <r>
    <x v="47"/>
    <x v="3"/>
  </r>
  <r>
    <x v="48"/>
    <x v="1"/>
  </r>
  <r>
    <x v="48"/>
    <x v="1"/>
  </r>
  <r>
    <x v="48"/>
    <x v="1"/>
  </r>
  <r>
    <x v="48"/>
    <x v="3"/>
  </r>
  <r>
    <x v="48"/>
    <x v="1"/>
  </r>
  <r>
    <x v="48"/>
    <x v="2"/>
  </r>
  <r>
    <x v="48"/>
    <x v="1"/>
  </r>
  <r>
    <x v="49"/>
    <x v="3"/>
  </r>
  <r>
    <x v="49"/>
    <x v="1"/>
  </r>
  <r>
    <x v="49"/>
    <x v="0"/>
  </r>
  <r>
    <x v="49"/>
    <x v="3"/>
  </r>
  <r>
    <x v="49"/>
    <x v="3"/>
  </r>
  <r>
    <x v="49"/>
    <x v="0"/>
  </r>
  <r>
    <x v="50"/>
    <x v="2"/>
  </r>
  <r>
    <x v="50"/>
    <x v="2"/>
  </r>
  <r>
    <x v="51"/>
    <x v="0"/>
  </r>
  <r>
    <x v="51"/>
    <x v="1"/>
  </r>
  <r>
    <x v="51"/>
    <x v="3"/>
  </r>
  <r>
    <x v="52"/>
    <x v="2"/>
  </r>
  <r>
    <x v="52"/>
    <x v="3"/>
  </r>
  <r>
    <x v="52"/>
    <x v="3"/>
  </r>
  <r>
    <x v="52"/>
    <x v="1"/>
  </r>
  <r>
    <x v="52"/>
    <x v="3"/>
  </r>
  <r>
    <x v="52"/>
    <x v="2"/>
  </r>
  <r>
    <x v="52"/>
    <x v="1"/>
  </r>
  <r>
    <x v="53"/>
    <x v="2"/>
  </r>
  <r>
    <x v="53"/>
    <x v="3"/>
  </r>
  <r>
    <x v="53"/>
    <x v="1"/>
  </r>
  <r>
    <x v="53"/>
    <x v="2"/>
  </r>
  <r>
    <x v="54"/>
    <x v="0"/>
  </r>
  <r>
    <x v="54"/>
    <x v="2"/>
  </r>
  <r>
    <x v="55"/>
    <x v="2"/>
  </r>
  <r>
    <x v="55"/>
    <x v="0"/>
  </r>
  <r>
    <x v="55"/>
    <x v="1"/>
  </r>
  <r>
    <x v="55"/>
    <x v="3"/>
  </r>
  <r>
    <x v="56"/>
    <x v="3"/>
  </r>
  <r>
    <x v="56"/>
    <x v="2"/>
  </r>
  <r>
    <x v="56"/>
    <x v="2"/>
  </r>
  <r>
    <x v="56"/>
    <x v="2"/>
  </r>
  <r>
    <x v="57"/>
    <x v="3"/>
  </r>
  <r>
    <x v="57"/>
    <x v="1"/>
  </r>
  <r>
    <x v="57"/>
    <x v="3"/>
  </r>
  <r>
    <x v="57"/>
    <x v="2"/>
  </r>
  <r>
    <x v="57"/>
    <x v="3"/>
  </r>
  <r>
    <x v="58"/>
    <x v="0"/>
  </r>
  <r>
    <x v="58"/>
    <x v="1"/>
  </r>
  <r>
    <x v="59"/>
    <x v="0"/>
  </r>
  <r>
    <x v="59"/>
    <x v="0"/>
  </r>
  <r>
    <x v="59"/>
    <x v="1"/>
  </r>
  <r>
    <x v="59"/>
    <x v="3"/>
  </r>
  <r>
    <x v="59"/>
    <x v="2"/>
  </r>
  <r>
    <x v="60"/>
    <x v="2"/>
  </r>
  <r>
    <x v="61"/>
    <x v="2"/>
  </r>
  <r>
    <x v="61"/>
    <x v="2"/>
  </r>
  <r>
    <x v="62"/>
    <x v="1"/>
  </r>
  <r>
    <x v="62"/>
    <x v="0"/>
  </r>
  <r>
    <x v="63"/>
    <x v="0"/>
  </r>
  <r>
    <x v="63"/>
    <x v="2"/>
  </r>
  <r>
    <x v="63"/>
    <x v="0"/>
  </r>
  <r>
    <x v="64"/>
    <x v="1"/>
  </r>
  <r>
    <x v="64"/>
    <x v="3"/>
  </r>
  <r>
    <x v="65"/>
    <x v="3"/>
  </r>
  <r>
    <x v="65"/>
    <x v="3"/>
  </r>
  <r>
    <x v="66"/>
    <x v="1"/>
  </r>
  <r>
    <x v="67"/>
    <x v="3"/>
  </r>
  <r>
    <x v="67"/>
    <x v="0"/>
  </r>
  <r>
    <x v="67"/>
    <x v="3"/>
  </r>
  <r>
    <x v="68"/>
    <x v="3"/>
  </r>
  <r>
    <x v="69"/>
    <x v="1"/>
  </r>
  <r>
    <x v="70"/>
    <x v="3"/>
  </r>
  <r>
    <x v="71"/>
    <x v="3"/>
  </r>
  <r>
    <x v="72"/>
    <x v="1"/>
  </r>
  <r>
    <x v="73"/>
    <x v="0"/>
  </r>
  <r>
    <x v="7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EB13F-5BD0-4710-B0FD-5539B384B83B}" name="Tabella pivot6" cacheId="0" applyNumberFormats="0" applyBorderFormats="0" applyFontFormats="0" applyPatternFormats="0" applyAlignmentFormats="0" applyWidthHeightFormats="1" dataCaption="Valori" grandTotalCaption="Total" updatedVersion="8" minRefreshableVersion="3" useAutoFormatting="1" itemPrintTitles="1" createdVersion="8" indent="0" outline="1" outlineData="1" multipleFieldFilters="0" rowHeaderCaption="Age">
  <location ref="G3:H46" firstHeaderRow="1" firstDataRow="1" firstDataCol="1" rowPageCount="1" colPageCount="1"/>
  <pivotFields count="2">
    <pivotField axis="axisRow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axis="axisPage" dataField="1" multipleItemSelectionAllowed="1" showAll="0">
      <items count="5">
        <item h="1" x="2"/>
        <item x="0"/>
        <item h="1" x="1"/>
        <item h="1" x="3"/>
        <item t="default"/>
      </items>
    </pivotField>
  </pivotFields>
  <rowFields count="1">
    <field x="0"/>
  </rowFields>
  <rowItems count="43">
    <i>
      <x/>
    </i>
    <i>
      <x v="4"/>
    </i>
    <i>
      <x v="5"/>
    </i>
    <i>
      <x v="11"/>
    </i>
    <i>
      <x v="12"/>
    </i>
    <i>
      <x v="13"/>
    </i>
    <i>
      <x v="16"/>
    </i>
    <i>
      <x v="18"/>
    </i>
    <i>
      <x v="20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9"/>
    </i>
    <i>
      <x v="40"/>
    </i>
    <i>
      <x v="41"/>
    </i>
    <i>
      <x v="42"/>
    </i>
    <i>
      <x v="43"/>
    </i>
    <i>
      <x v="46"/>
    </i>
    <i>
      <x v="47"/>
    </i>
    <i>
      <x v="49"/>
    </i>
    <i>
      <x v="51"/>
    </i>
    <i>
      <x v="54"/>
    </i>
    <i>
      <x v="55"/>
    </i>
    <i>
      <x v="58"/>
    </i>
    <i>
      <x v="59"/>
    </i>
    <i>
      <x v="62"/>
    </i>
    <i>
      <x v="63"/>
    </i>
    <i>
      <x v="67"/>
    </i>
    <i>
      <x v="73"/>
    </i>
    <i t="grand">
      <x/>
    </i>
  </rowItems>
  <colItems count="1">
    <i/>
  </colItems>
  <pageFields count="1">
    <pageField fld="1" hier="-1"/>
  </pageFields>
  <dataFields count="1">
    <dataField name="Count" fld="1" subtotal="count" baseField="0" baseItem="0"/>
  </dataFields>
  <formats count="6">
    <format dxfId="5">
      <pivotArea dataOnly="0" fieldPosition="0">
        <references count="1">
          <reference field="0" count="42">
            <x v="0"/>
            <x v="4"/>
            <x v="5"/>
            <x v="11"/>
            <x v="12"/>
            <x v="13"/>
            <x v="16"/>
            <x v="18"/>
            <x v="20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9"/>
            <x v="40"/>
            <x v="41"/>
            <x v="42"/>
            <x v="43"/>
            <x v="46"/>
            <x v="47"/>
            <x v="49"/>
            <x v="51"/>
            <x v="54"/>
            <x v="55"/>
            <x v="58"/>
            <x v="59"/>
            <x v="62"/>
            <x v="63"/>
            <x v="67"/>
            <x v="73"/>
          </reference>
        </references>
      </pivotArea>
    </format>
    <format dxfId="4">
      <pivotArea dataOnly="0" fieldPosition="0">
        <references count="1">
          <reference field="0" count="42">
            <x v="0"/>
            <x v="4"/>
            <x v="5"/>
            <x v="11"/>
            <x v="12"/>
            <x v="13"/>
            <x v="16"/>
            <x v="18"/>
            <x v="20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9"/>
            <x v="40"/>
            <x v="41"/>
            <x v="42"/>
            <x v="43"/>
            <x v="46"/>
            <x v="47"/>
            <x v="49"/>
            <x v="51"/>
            <x v="54"/>
            <x v="55"/>
            <x v="58"/>
            <x v="59"/>
            <x v="62"/>
            <x v="63"/>
            <x v="67"/>
            <x v="73"/>
          </reference>
        </references>
      </pivotArea>
    </format>
    <format dxfId="3">
      <pivotArea field="0" type="button" dataOnly="0" labelOnly="1" outline="0" axis="axisRow" fieldPosition="0"/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34998626667073579"/>
  </sheetPr>
  <dimension ref="B1:I6"/>
  <sheetViews>
    <sheetView zoomScale="115" zoomScaleNormal="115" workbookViewId="0">
      <selection activeCell="M7" sqref="M7"/>
    </sheetView>
  </sheetViews>
  <sheetFormatPr defaultRowHeight="14.4" x14ac:dyDescent="0.3"/>
  <cols>
    <col min="1" max="16384" width="8.88671875" style="1"/>
  </cols>
  <sheetData>
    <row r="1" spans="2:9" ht="21" thickTop="1" thickBot="1" x14ac:dyDescent="0.55000000000000004">
      <c r="B1" s="48" t="s">
        <v>1</v>
      </c>
      <c r="C1" s="49"/>
      <c r="D1" s="49"/>
      <c r="E1" s="49"/>
      <c r="F1" s="49"/>
      <c r="G1" s="49"/>
      <c r="H1" s="49"/>
      <c r="I1" s="50"/>
    </row>
    <row r="2" spans="2:9" ht="16.8" thickTop="1" thickBot="1" x14ac:dyDescent="0.4">
      <c r="B2" s="51" t="s">
        <v>2</v>
      </c>
      <c r="C2" s="52"/>
      <c r="D2" s="53"/>
      <c r="E2" s="51" t="s">
        <v>3</v>
      </c>
      <c r="F2" s="53"/>
      <c r="G2" s="51" t="s">
        <v>4</v>
      </c>
      <c r="H2" s="52"/>
      <c r="I2" s="53"/>
    </row>
    <row r="3" spans="2:9" ht="15" thickTop="1" x14ac:dyDescent="0.3">
      <c r="B3" s="34">
        <f ca="1">RAND()</f>
        <v>0.33135350094603766</v>
      </c>
      <c r="C3" s="35"/>
      <c r="D3" s="36"/>
      <c r="E3" s="37">
        <f ca="1">AVERAGE(Data!A1:A251)</f>
        <v>55.823999999999998</v>
      </c>
      <c r="F3" s="38"/>
      <c r="G3" s="39">
        <f ca="1">_xlfn.STDEV.P(Data!A1:A251)</f>
        <v>17.79261150028292</v>
      </c>
      <c r="H3" s="40"/>
      <c r="I3" s="41"/>
    </row>
    <row r="4" spans="2:9" ht="15" thickBot="1" x14ac:dyDescent="0.35"/>
    <row r="5" spans="2:9" x14ac:dyDescent="0.3">
      <c r="D5" s="42" t="s">
        <v>0</v>
      </c>
      <c r="E5" s="43"/>
      <c r="F5" s="43"/>
      <c r="G5" s="44"/>
    </row>
    <row r="6" spans="2:9" ht="15" thickBot="1" x14ac:dyDescent="0.35">
      <c r="D6" s="45"/>
      <c r="E6" s="46"/>
      <c r="F6" s="46"/>
      <c r="G6" s="47"/>
    </row>
  </sheetData>
  <mergeCells count="8">
    <mergeCell ref="B3:D3"/>
    <mergeCell ref="E3:F3"/>
    <mergeCell ref="G3:I3"/>
    <mergeCell ref="D5:G6"/>
    <mergeCell ref="B1:I1"/>
    <mergeCell ref="B2:D2"/>
    <mergeCell ref="E2:F2"/>
    <mergeCell ref="G2:I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7CA2-DA9F-4812-891E-128FC73DACED}">
  <sheetPr>
    <tabColor theme="7" tint="0.59999389629810485"/>
  </sheetPr>
  <dimension ref="A1:O251"/>
  <sheetViews>
    <sheetView zoomScale="115" zoomScaleNormal="115" workbookViewId="0">
      <selection activeCell="A3" sqref="A3"/>
    </sheetView>
  </sheetViews>
  <sheetFormatPr defaultRowHeight="14.4" x14ac:dyDescent="0.3"/>
  <cols>
    <col min="1" max="1" width="19.109375" style="1" bestFit="1" customWidth="1"/>
    <col min="2" max="2" width="10.88671875" style="1" bestFit="1" customWidth="1"/>
    <col min="3" max="16384" width="8.88671875" style="1"/>
  </cols>
  <sheetData>
    <row r="1" spans="1:15" ht="16.8" thickTop="1" thickBot="1" x14ac:dyDescent="0.4">
      <c r="A1" s="4" t="s">
        <v>5</v>
      </c>
      <c r="B1" s="4" t="s">
        <v>6</v>
      </c>
    </row>
    <row r="2" spans="1:15" ht="15" thickTop="1" x14ac:dyDescent="0.3">
      <c r="A2" s="5">
        <f ca="1">MAX(0, ROUND(_xlfn.NORM.INV(RAND(), 57, 18.5), 0))</f>
        <v>57</v>
      </c>
      <c r="B2" s="6">
        <v>2</v>
      </c>
      <c r="H2" s="54" t="s">
        <v>7</v>
      </c>
      <c r="I2" s="54"/>
      <c r="N2" s="54" t="s">
        <v>10</v>
      </c>
      <c r="O2" s="54"/>
    </row>
    <row r="3" spans="1:15" x14ac:dyDescent="0.3">
      <c r="A3" s="5">
        <f t="shared" ref="A3:A66" ca="1" si="0">MAX(0, ROUND(_xlfn.NORM.INV(RAND(), 57, 18.5), 0))</f>
        <v>71</v>
      </c>
      <c r="B3" s="7">
        <v>3</v>
      </c>
      <c r="H3" s="8" t="s">
        <v>9</v>
      </c>
      <c r="I3" s="7">
        <f ca="1">MIN(A2:A251)</f>
        <v>14</v>
      </c>
      <c r="N3" s="9" t="s">
        <v>11</v>
      </c>
      <c r="O3" s="10">
        <v>1</v>
      </c>
    </row>
    <row r="4" spans="1:15" x14ac:dyDescent="0.3">
      <c r="A4" s="5">
        <f t="shared" ca="1" si="0"/>
        <v>82</v>
      </c>
      <c r="B4" s="7">
        <v>1</v>
      </c>
      <c r="H4" s="8" t="s">
        <v>8</v>
      </c>
      <c r="I4" s="7">
        <f ca="1">MAX(A2:A251)</f>
        <v>123</v>
      </c>
      <c r="N4" s="9" t="s">
        <v>12</v>
      </c>
      <c r="O4" s="10">
        <v>2</v>
      </c>
    </row>
    <row r="5" spans="1:15" x14ac:dyDescent="0.3">
      <c r="A5" s="5">
        <f t="shared" ca="1" si="0"/>
        <v>73</v>
      </c>
      <c r="B5" s="7">
        <v>3</v>
      </c>
      <c r="E5" s="2"/>
      <c r="N5" s="9" t="s">
        <v>13</v>
      </c>
      <c r="O5" s="10">
        <v>3</v>
      </c>
    </row>
    <row r="6" spans="1:15" ht="15" thickBot="1" x14ac:dyDescent="0.35">
      <c r="A6" s="5">
        <f t="shared" ca="1" si="0"/>
        <v>52</v>
      </c>
      <c r="B6" s="7">
        <v>2</v>
      </c>
      <c r="E6" s="2"/>
      <c r="N6" s="9" t="s">
        <v>14</v>
      </c>
      <c r="O6" s="10">
        <v>4</v>
      </c>
    </row>
    <row r="7" spans="1:15" x14ac:dyDescent="0.3">
      <c r="A7" s="5">
        <f t="shared" ca="1" si="0"/>
        <v>41</v>
      </c>
      <c r="B7" s="7">
        <v>2</v>
      </c>
      <c r="F7" s="55" t="s">
        <v>72</v>
      </c>
      <c r="G7" s="56"/>
      <c r="H7" s="56"/>
      <c r="I7" s="56"/>
      <c r="J7" s="56"/>
      <c r="K7" s="57"/>
    </row>
    <row r="8" spans="1:15" x14ac:dyDescent="0.3">
      <c r="A8" s="5">
        <f t="shared" ca="1" si="0"/>
        <v>58</v>
      </c>
      <c r="B8" s="7">
        <v>2</v>
      </c>
      <c r="F8" s="58"/>
      <c r="G8" s="59"/>
      <c r="H8" s="59"/>
      <c r="I8" s="59"/>
      <c r="J8" s="59"/>
      <c r="K8" s="60"/>
    </row>
    <row r="9" spans="1:15" x14ac:dyDescent="0.3">
      <c r="A9" s="5">
        <f t="shared" ca="1" si="0"/>
        <v>43</v>
      </c>
      <c r="B9" s="7">
        <v>4</v>
      </c>
      <c r="F9" s="58"/>
      <c r="G9" s="59"/>
      <c r="H9" s="59"/>
      <c r="I9" s="59"/>
      <c r="J9" s="59"/>
      <c r="K9" s="60"/>
    </row>
    <row r="10" spans="1:15" x14ac:dyDescent="0.3">
      <c r="A10" s="5">
        <f t="shared" ca="1" si="0"/>
        <v>65</v>
      </c>
      <c r="B10" s="7">
        <v>1</v>
      </c>
      <c r="F10" s="58"/>
      <c r="G10" s="59"/>
      <c r="H10" s="59"/>
      <c r="I10" s="59"/>
      <c r="J10" s="59"/>
      <c r="K10" s="60"/>
    </row>
    <row r="11" spans="1:15" ht="15" thickBot="1" x14ac:dyDescent="0.35">
      <c r="A11" s="5">
        <f t="shared" ca="1" si="0"/>
        <v>57</v>
      </c>
      <c r="B11" s="7">
        <v>3</v>
      </c>
      <c r="F11" s="61"/>
      <c r="G11" s="62"/>
      <c r="H11" s="62"/>
      <c r="I11" s="62"/>
      <c r="J11" s="62"/>
      <c r="K11" s="63"/>
    </row>
    <row r="12" spans="1:15" x14ac:dyDescent="0.3">
      <c r="A12" s="5">
        <f t="shared" ca="1" si="0"/>
        <v>67</v>
      </c>
      <c r="B12" s="7">
        <v>1</v>
      </c>
    </row>
    <row r="13" spans="1:15" x14ac:dyDescent="0.3">
      <c r="A13" s="5">
        <f t="shared" ca="1" si="0"/>
        <v>57</v>
      </c>
      <c r="B13" s="7">
        <v>4</v>
      </c>
    </row>
    <row r="14" spans="1:15" x14ac:dyDescent="0.3">
      <c r="A14" s="5">
        <f t="shared" ca="1" si="0"/>
        <v>33</v>
      </c>
      <c r="B14" s="7">
        <v>4</v>
      </c>
    </row>
    <row r="15" spans="1:15" x14ac:dyDescent="0.3">
      <c r="A15" s="5">
        <f t="shared" ca="1" si="0"/>
        <v>49</v>
      </c>
      <c r="B15" s="7">
        <v>1</v>
      </c>
    </row>
    <row r="16" spans="1:15" x14ac:dyDescent="0.3">
      <c r="A16" s="5">
        <f t="shared" ca="1" si="0"/>
        <v>60</v>
      </c>
      <c r="B16" s="7">
        <v>4</v>
      </c>
    </row>
    <row r="17" spans="1:2" x14ac:dyDescent="0.3">
      <c r="A17" s="5">
        <f t="shared" ca="1" si="0"/>
        <v>55</v>
      </c>
      <c r="B17" s="7">
        <v>4</v>
      </c>
    </row>
    <row r="18" spans="1:2" x14ac:dyDescent="0.3">
      <c r="A18" s="5">
        <f t="shared" ca="1" si="0"/>
        <v>57</v>
      </c>
      <c r="B18" s="7">
        <v>2</v>
      </c>
    </row>
    <row r="19" spans="1:2" x14ac:dyDescent="0.3">
      <c r="A19" s="5">
        <f t="shared" ca="1" si="0"/>
        <v>74</v>
      </c>
      <c r="B19" s="7">
        <v>1</v>
      </c>
    </row>
    <row r="20" spans="1:2" x14ac:dyDescent="0.3">
      <c r="A20" s="5">
        <f t="shared" ca="1" si="0"/>
        <v>59</v>
      </c>
      <c r="B20" s="7">
        <v>2</v>
      </c>
    </row>
    <row r="21" spans="1:2" x14ac:dyDescent="0.3">
      <c r="A21" s="5">
        <f t="shared" ca="1" si="0"/>
        <v>63</v>
      </c>
      <c r="B21" s="7">
        <v>2</v>
      </c>
    </row>
    <row r="22" spans="1:2" x14ac:dyDescent="0.3">
      <c r="A22" s="5">
        <f t="shared" ca="1" si="0"/>
        <v>52</v>
      </c>
      <c r="B22" s="7">
        <v>4</v>
      </c>
    </row>
    <row r="23" spans="1:2" x14ac:dyDescent="0.3">
      <c r="A23" s="5">
        <f t="shared" ca="1" si="0"/>
        <v>27</v>
      </c>
      <c r="B23" s="7">
        <v>4</v>
      </c>
    </row>
    <row r="24" spans="1:2" x14ac:dyDescent="0.3">
      <c r="A24" s="5">
        <f t="shared" ca="1" si="0"/>
        <v>78</v>
      </c>
      <c r="B24" s="7">
        <v>2</v>
      </c>
    </row>
    <row r="25" spans="1:2" x14ac:dyDescent="0.3">
      <c r="A25" s="5">
        <f t="shared" ca="1" si="0"/>
        <v>71</v>
      </c>
      <c r="B25" s="7">
        <v>3</v>
      </c>
    </row>
    <row r="26" spans="1:2" x14ac:dyDescent="0.3">
      <c r="A26" s="5">
        <f t="shared" ca="1" si="0"/>
        <v>65</v>
      </c>
      <c r="B26" s="7">
        <v>3</v>
      </c>
    </row>
    <row r="27" spans="1:2" x14ac:dyDescent="0.3">
      <c r="A27" s="5">
        <f t="shared" ca="1" si="0"/>
        <v>69</v>
      </c>
      <c r="B27" s="7">
        <v>1</v>
      </c>
    </row>
    <row r="28" spans="1:2" x14ac:dyDescent="0.3">
      <c r="A28" s="5">
        <f t="shared" ca="1" si="0"/>
        <v>33</v>
      </c>
      <c r="B28" s="7">
        <v>1</v>
      </c>
    </row>
    <row r="29" spans="1:2" x14ac:dyDescent="0.3">
      <c r="A29" s="5">
        <f t="shared" ca="1" si="0"/>
        <v>47</v>
      </c>
      <c r="B29" s="7">
        <v>3</v>
      </c>
    </row>
    <row r="30" spans="1:2" x14ac:dyDescent="0.3">
      <c r="A30" s="5">
        <f t="shared" ca="1" si="0"/>
        <v>52</v>
      </c>
      <c r="B30" s="7">
        <v>4</v>
      </c>
    </row>
    <row r="31" spans="1:2" x14ac:dyDescent="0.3">
      <c r="A31" s="5">
        <f t="shared" ca="1" si="0"/>
        <v>47</v>
      </c>
      <c r="B31" s="7">
        <v>1</v>
      </c>
    </row>
    <row r="32" spans="1:2" x14ac:dyDescent="0.3">
      <c r="A32" s="5">
        <f t="shared" ca="1" si="0"/>
        <v>83</v>
      </c>
      <c r="B32" s="7">
        <v>2</v>
      </c>
    </row>
    <row r="33" spans="1:2" x14ac:dyDescent="0.3">
      <c r="A33" s="5">
        <f t="shared" ca="1" si="0"/>
        <v>51</v>
      </c>
      <c r="B33" s="7">
        <v>3</v>
      </c>
    </row>
    <row r="34" spans="1:2" x14ac:dyDescent="0.3">
      <c r="A34" s="5">
        <f t="shared" ca="1" si="0"/>
        <v>67</v>
      </c>
      <c r="B34" s="7">
        <v>4</v>
      </c>
    </row>
    <row r="35" spans="1:2" x14ac:dyDescent="0.3">
      <c r="A35" s="5">
        <f t="shared" ca="1" si="0"/>
        <v>34</v>
      </c>
      <c r="B35" s="7">
        <v>3</v>
      </c>
    </row>
    <row r="36" spans="1:2" x14ac:dyDescent="0.3">
      <c r="A36" s="5">
        <f t="shared" ca="1" si="0"/>
        <v>66</v>
      </c>
      <c r="B36" s="7">
        <v>4</v>
      </c>
    </row>
    <row r="37" spans="1:2" x14ac:dyDescent="0.3">
      <c r="A37" s="5">
        <f t="shared" ca="1" si="0"/>
        <v>29</v>
      </c>
      <c r="B37" s="7">
        <v>4</v>
      </c>
    </row>
    <row r="38" spans="1:2" x14ac:dyDescent="0.3">
      <c r="A38" s="5">
        <f t="shared" ca="1" si="0"/>
        <v>50</v>
      </c>
      <c r="B38" s="7">
        <v>2</v>
      </c>
    </row>
    <row r="39" spans="1:2" x14ac:dyDescent="0.3">
      <c r="A39" s="5">
        <f t="shared" ca="1" si="0"/>
        <v>64</v>
      </c>
      <c r="B39" s="7">
        <v>4</v>
      </c>
    </row>
    <row r="40" spans="1:2" x14ac:dyDescent="0.3">
      <c r="A40" s="5">
        <f t="shared" ca="1" si="0"/>
        <v>41</v>
      </c>
      <c r="B40" s="7">
        <v>1</v>
      </c>
    </row>
    <row r="41" spans="1:2" x14ac:dyDescent="0.3">
      <c r="A41" s="5">
        <f t="shared" ca="1" si="0"/>
        <v>31</v>
      </c>
      <c r="B41" s="7">
        <v>4</v>
      </c>
    </row>
    <row r="42" spans="1:2" x14ac:dyDescent="0.3">
      <c r="A42" s="5">
        <f t="shared" ca="1" si="0"/>
        <v>53</v>
      </c>
      <c r="B42" s="7">
        <v>1</v>
      </c>
    </row>
    <row r="43" spans="1:2" x14ac:dyDescent="0.3">
      <c r="A43" s="5">
        <f t="shared" ca="1" si="0"/>
        <v>47</v>
      </c>
      <c r="B43" s="7">
        <v>4</v>
      </c>
    </row>
    <row r="44" spans="1:2" x14ac:dyDescent="0.3">
      <c r="A44" s="5">
        <f t="shared" ca="1" si="0"/>
        <v>67</v>
      </c>
      <c r="B44" s="7">
        <v>4</v>
      </c>
    </row>
    <row r="45" spans="1:2" x14ac:dyDescent="0.3">
      <c r="A45" s="5">
        <f t="shared" ca="1" si="0"/>
        <v>68</v>
      </c>
      <c r="B45" s="7">
        <v>2</v>
      </c>
    </row>
    <row r="46" spans="1:2" x14ac:dyDescent="0.3">
      <c r="A46" s="5">
        <f t="shared" ca="1" si="0"/>
        <v>74</v>
      </c>
      <c r="B46" s="7">
        <v>2</v>
      </c>
    </row>
    <row r="47" spans="1:2" x14ac:dyDescent="0.3">
      <c r="A47" s="5">
        <f t="shared" ca="1" si="0"/>
        <v>54</v>
      </c>
      <c r="B47" s="7">
        <v>3</v>
      </c>
    </row>
    <row r="48" spans="1:2" x14ac:dyDescent="0.3">
      <c r="A48" s="5">
        <f t="shared" ca="1" si="0"/>
        <v>52</v>
      </c>
      <c r="B48" s="7">
        <v>1</v>
      </c>
    </row>
    <row r="49" spans="1:2" x14ac:dyDescent="0.3">
      <c r="A49" s="5">
        <f t="shared" ca="1" si="0"/>
        <v>55</v>
      </c>
      <c r="B49" s="7">
        <v>3</v>
      </c>
    </row>
    <row r="50" spans="1:2" x14ac:dyDescent="0.3">
      <c r="A50" s="5">
        <f t="shared" ca="1" si="0"/>
        <v>53</v>
      </c>
      <c r="B50" s="7">
        <v>4</v>
      </c>
    </row>
    <row r="51" spans="1:2" x14ac:dyDescent="0.3">
      <c r="A51" s="5">
        <f t="shared" ca="1" si="0"/>
        <v>58</v>
      </c>
      <c r="B51" s="7">
        <v>1</v>
      </c>
    </row>
    <row r="52" spans="1:2" x14ac:dyDescent="0.3">
      <c r="A52" s="5">
        <f t="shared" ca="1" si="0"/>
        <v>61</v>
      </c>
      <c r="B52" s="7">
        <v>2</v>
      </c>
    </row>
    <row r="53" spans="1:2" x14ac:dyDescent="0.3">
      <c r="A53" s="5">
        <f t="shared" ca="1" si="0"/>
        <v>48</v>
      </c>
      <c r="B53" s="7">
        <v>4</v>
      </c>
    </row>
    <row r="54" spans="1:2" x14ac:dyDescent="0.3">
      <c r="A54" s="5">
        <f t="shared" ca="1" si="0"/>
        <v>67</v>
      </c>
      <c r="B54" s="7">
        <v>3</v>
      </c>
    </row>
    <row r="55" spans="1:2" x14ac:dyDescent="0.3">
      <c r="A55" s="5">
        <f t="shared" ca="1" si="0"/>
        <v>43</v>
      </c>
      <c r="B55" s="7">
        <v>1</v>
      </c>
    </row>
    <row r="56" spans="1:2" x14ac:dyDescent="0.3">
      <c r="A56" s="5">
        <f t="shared" ca="1" si="0"/>
        <v>48</v>
      </c>
      <c r="B56" s="7">
        <v>4</v>
      </c>
    </row>
    <row r="57" spans="1:2" x14ac:dyDescent="0.3">
      <c r="A57" s="5">
        <f t="shared" ca="1" si="0"/>
        <v>54</v>
      </c>
      <c r="B57" s="7">
        <v>2</v>
      </c>
    </row>
    <row r="58" spans="1:2" x14ac:dyDescent="0.3">
      <c r="A58" s="5">
        <f t="shared" ca="1" si="0"/>
        <v>84</v>
      </c>
      <c r="B58" s="7">
        <v>1</v>
      </c>
    </row>
    <row r="59" spans="1:2" x14ac:dyDescent="0.3">
      <c r="A59" s="5">
        <f t="shared" ca="1" si="0"/>
        <v>47</v>
      </c>
      <c r="B59" s="7">
        <v>1</v>
      </c>
    </row>
    <row r="60" spans="1:2" x14ac:dyDescent="0.3">
      <c r="A60" s="5">
        <f t="shared" ca="1" si="0"/>
        <v>54</v>
      </c>
      <c r="B60" s="7">
        <v>4</v>
      </c>
    </row>
    <row r="61" spans="1:2" x14ac:dyDescent="0.3">
      <c r="A61" s="5">
        <f t="shared" ca="1" si="0"/>
        <v>84</v>
      </c>
      <c r="B61" s="7">
        <v>2</v>
      </c>
    </row>
    <row r="62" spans="1:2" x14ac:dyDescent="0.3">
      <c r="A62" s="5">
        <f t="shared" ca="1" si="0"/>
        <v>21</v>
      </c>
      <c r="B62" s="7">
        <v>4</v>
      </c>
    </row>
    <row r="63" spans="1:2" x14ac:dyDescent="0.3">
      <c r="A63" s="5">
        <f t="shared" ca="1" si="0"/>
        <v>47</v>
      </c>
      <c r="B63" s="7">
        <v>1</v>
      </c>
    </row>
    <row r="64" spans="1:2" x14ac:dyDescent="0.3">
      <c r="A64" s="5">
        <f t="shared" ca="1" si="0"/>
        <v>67</v>
      </c>
      <c r="B64" s="7">
        <v>1</v>
      </c>
    </row>
    <row r="65" spans="1:2" x14ac:dyDescent="0.3">
      <c r="A65" s="5">
        <f t="shared" ca="1" si="0"/>
        <v>78</v>
      </c>
      <c r="B65" s="7">
        <v>2</v>
      </c>
    </row>
    <row r="66" spans="1:2" x14ac:dyDescent="0.3">
      <c r="A66" s="5">
        <f t="shared" ca="1" si="0"/>
        <v>42</v>
      </c>
      <c r="B66" s="7">
        <v>3</v>
      </c>
    </row>
    <row r="67" spans="1:2" x14ac:dyDescent="0.3">
      <c r="A67" s="5">
        <f t="shared" ref="A67:A130" ca="1" si="1">MAX(0, ROUND(_xlfn.NORM.INV(RAND(), 57, 18.5), 0))</f>
        <v>63</v>
      </c>
      <c r="B67" s="7">
        <v>1</v>
      </c>
    </row>
    <row r="68" spans="1:2" x14ac:dyDescent="0.3">
      <c r="A68" s="5">
        <f t="shared" ca="1" si="1"/>
        <v>76</v>
      </c>
      <c r="B68" s="7">
        <v>4</v>
      </c>
    </row>
    <row r="69" spans="1:2" x14ac:dyDescent="0.3">
      <c r="A69" s="5">
        <f t="shared" ca="1" si="1"/>
        <v>49</v>
      </c>
      <c r="B69" s="7">
        <v>4</v>
      </c>
    </row>
    <row r="70" spans="1:2" x14ac:dyDescent="0.3">
      <c r="A70" s="5">
        <f t="shared" ca="1" si="1"/>
        <v>31</v>
      </c>
      <c r="B70" s="7">
        <v>2</v>
      </c>
    </row>
    <row r="71" spans="1:2" x14ac:dyDescent="0.3">
      <c r="A71" s="5">
        <f t="shared" ca="1" si="1"/>
        <v>56</v>
      </c>
      <c r="B71" s="7">
        <v>4</v>
      </c>
    </row>
    <row r="72" spans="1:2" x14ac:dyDescent="0.3">
      <c r="A72" s="5">
        <f t="shared" ca="1" si="1"/>
        <v>32</v>
      </c>
      <c r="B72" s="7">
        <v>3</v>
      </c>
    </row>
    <row r="73" spans="1:2" x14ac:dyDescent="0.3">
      <c r="A73" s="5">
        <f t="shared" ca="1" si="1"/>
        <v>85</v>
      </c>
      <c r="B73" s="7">
        <v>2</v>
      </c>
    </row>
    <row r="74" spans="1:2" x14ac:dyDescent="0.3">
      <c r="A74" s="5">
        <f t="shared" ca="1" si="1"/>
        <v>71</v>
      </c>
      <c r="B74" s="7">
        <v>4</v>
      </c>
    </row>
    <row r="75" spans="1:2" x14ac:dyDescent="0.3">
      <c r="A75" s="5">
        <f t="shared" ca="1" si="1"/>
        <v>64</v>
      </c>
      <c r="B75" s="7">
        <v>2</v>
      </c>
    </row>
    <row r="76" spans="1:2" x14ac:dyDescent="0.3">
      <c r="A76" s="5">
        <f t="shared" ca="1" si="1"/>
        <v>76</v>
      </c>
      <c r="B76" s="7">
        <v>3</v>
      </c>
    </row>
    <row r="77" spans="1:2" x14ac:dyDescent="0.3">
      <c r="A77" s="5">
        <f t="shared" ca="1" si="1"/>
        <v>34</v>
      </c>
      <c r="B77" s="7">
        <v>1</v>
      </c>
    </row>
    <row r="78" spans="1:2" x14ac:dyDescent="0.3">
      <c r="A78" s="5">
        <f t="shared" ca="1" si="1"/>
        <v>69</v>
      </c>
      <c r="B78" s="7">
        <v>3</v>
      </c>
    </row>
    <row r="79" spans="1:2" x14ac:dyDescent="0.3">
      <c r="A79" s="5">
        <f t="shared" ca="1" si="1"/>
        <v>40</v>
      </c>
      <c r="B79" s="7">
        <v>4</v>
      </c>
    </row>
    <row r="80" spans="1:2" x14ac:dyDescent="0.3">
      <c r="A80" s="5">
        <f t="shared" ca="1" si="1"/>
        <v>46</v>
      </c>
      <c r="B80" s="7">
        <v>1</v>
      </c>
    </row>
    <row r="81" spans="1:2" x14ac:dyDescent="0.3">
      <c r="A81" s="5">
        <f t="shared" ca="1" si="1"/>
        <v>69</v>
      </c>
      <c r="B81" s="7">
        <v>2</v>
      </c>
    </row>
    <row r="82" spans="1:2" x14ac:dyDescent="0.3">
      <c r="A82" s="5">
        <f t="shared" ca="1" si="1"/>
        <v>123</v>
      </c>
      <c r="B82" s="7">
        <v>2</v>
      </c>
    </row>
    <row r="83" spans="1:2" x14ac:dyDescent="0.3">
      <c r="A83" s="5">
        <f t="shared" ca="1" si="1"/>
        <v>70</v>
      </c>
      <c r="B83" s="7">
        <v>2</v>
      </c>
    </row>
    <row r="84" spans="1:2" x14ac:dyDescent="0.3">
      <c r="A84" s="5">
        <f t="shared" ca="1" si="1"/>
        <v>41</v>
      </c>
      <c r="B84" s="7">
        <v>4</v>
      </c>
    </row>
    <row r="85" spans="1:2" x14ac:dyDescent="0.3">
      <c r="A85" s="5">
        <f t="shared" ca="1" si="1"/>
        <v>55</v>
      </c>
      <c r="B85" s="7">
        <v>1</v>
      </c>
    </row>
    <row r="86" spans="1:2" x14ac:dyDescent="0.3">
      <c r="A86" s="5">
        <f t="shared" ca="1" si="1"/>
        <v>63</v>
      </c>
      <c r="B86" s="7">
        <v>2</v>
      </c>
    </row>
    <row r="87" spans="1:2" x14ac:dyDescent="0.3">
      <c r="A87" s="5">
        <f t="shared" ca="1" si="1"/>
        <v>68</v>
      </c>
      <c r="B87" s="7">
        <v>2</v>
      </c>
    </row>
    <row r="88" spans="1:2" x14ac:dyDescent="0.3">
      <c r="A88" s="5">
        <f t="shared" ca="1" si="1"/>
        <v>40</v>
      </c>
      <c r="B88" s="7">
        <v>1</v>
      </c>
    </row>
    <row r="89" spans="1:2" x14ac:dyDescent="0.3">
      <c r="A89" s="5">
        <f t="shared" ca="1" si="1"/>
        <v>65</v>
      </c>
      <c r="B89" s="7">
        <v>4</v>
      </c>
    </row>
    <row r="90" spans="1:2" x14ac:dyDescent="0.3">
      <c r="A90" s="5">
        <f t="shared" ca="1" si="1"/>
        <v>46</v>
      </c>
      <c r="B90" s="7">
        <v>4</v>
      </c>
    </row>
    <row r="91" spans="1:2" x14ac:dyDescent="0.3">
      <c r="A91" s="5">
        <f t="shared" ca="1" si="1"/>
        <v>48</v>
      </c>
      <c r="B91" s="7">
        <v>1</v>
      </c>
    </row>
    <row r="92" spans="1:2" x14ac:dyDescent="0.3">
      <c r="A92" s="5">
        <f t="shared" ca="1" si="1"/>
        <v>83</v>
      </c>
      <c r="B92" s="7">
        <v>4</v>
      </c>
    </row>
    <row r="93" spans="1:2" x14ac:dyDescent="0.3">
      <c r="A93" s="5">
        <f t="shared" ca="1" si="1"/>
        <v>61</v>
      </c>
      <c r="B93" s="7">
        <v>3</v>
      </c>
    </row>
    <row r="94" spans="1:2" x14ac:dyDescent="0.3">
      <c r="A94" s="5">
        <f t="shared" ca="1" si="1"/>
        <v>55</v>
      </c>
      <c r="B94" s="7">
        <v>1</v>
      </c>
    </row>
    <row r="95" spans="1:2" x14ac:dyDescent="0.3">
      <c r="A95" s="5">
        <f t="shared" ca="1" si="1"/>
        <v>68</v>
      </c>
      <c r="B95" s="7">
        <v>3</v>
      </c>
    </row>
    <row r="96" spans="1:2" x14ac:dyDescent="0.3">
      <c r="A96" s="5">
        <f t="shared" ca="1" si="1"/>
        <v>93</v>
      </c>
      <c r="B96" s="7">
        <v>2</v>
      </c>
    </row>
    <row r="97" spans="1:2" x14ac:dyDescent="0.3">
      <c r="A97" s="5">
        <f t="shared" ca="1" si="1"/>
        <v>84</v>
      </c>
      <c r="B97" s="7">
        <v>4</v>
      </c>
    </row>
    <row r="98" spans="1:2" x14ac:dyDescent="0.3">
      <c r="A98" s="5">
        <f t="shared" ca="1" si="1"/>
        <v>74</v>
      </c>
      <c r="B98" s="7">
        <v>2</v>
      </c>
    </row>
    <row r="99" spans="1:2" x14ac:dyDescent="0.3">
      <c r="A99" s="5">
        <f t="shared" ca="1" si="1"/>
        <v>50</v>
      </c>
      <c r="B99" s="7">
        <v>3</v>
      </c>
    </row>
    <row r="100" spans="1:2" x14ac:dyDescent="0.3">
      <c r="A100" s="5">
        <f t="shared" ca="1" si="1"/>
        <v>64</v>
      </c>
      <c r="B100" s="7">
        <v>3</v>
      </c>
    </row>
    <row r="101" spans="1:2" x14ac:dyDescent="0.3">
      <c r="A101" s="5">
        <f t="shared" ca="1" si="1"/>
        <v>28</v>
      </c>
      <c r="B101" s="7">
        <v>3</v>
      </c>
    </row>
    <row r="102" spans="1:2" x14ac:dyDescent="0.3">
      <c r="A102" s="5">
        <f t="shared" ca="1" si="1"/>
        <v>54</v>
      </c>
      <c r="B102" s="7">
        <v>1</v>
      </c>
    </row>
    <row r="103" spans="1:2" x14ac:dyDescent="0.3">
      <c r="A103" s="5">
        <f t="shared" ca="1" si="1"/>
        <v>55</v>
      </c>
      <c r="B103" s="7">
        <v>2</v>
      </c>
    </row>
    <row r="104" spans="1:2" x14ac:dyDescent="0.3">
      <c r="A104" s="5">
        <f t="shared" ca="1" si="1"/>
        <v>59</v>
      </c>
      <c r="B104" s="7">
        <v>1</v>
      </c>
    </row>
    <row r="105" spans="1:2" x14ac:dyDescent="0.3">
      <c r="A105" s="5">
        <f t="shared" ca="1" si="1"/>
        <v>73</v>
      </c>
      <c r="B105" s="7">
        <v>2</v>
      </c>
    </row>
    <row r="106" spans="1:2" x14ac:dyDescent="0.3">
      <c r="A106" s="5">
        <f t="shared" ca="1" si="1"/>
        <v>78</v>
      </c>
      <c r="B106" s="7">
        <v>3</v>
      </c>
    </row>
    <row r="107" spans="1:2" x14ac:dyDescent="0.3">
      <c r="A107" s="5">
        <f t="shared" ca="1" si="1"/>
        <v>66</v>
      </c>
      <c r="B107" s="7">
        <v>1</v>
      </c>
    </row>
    <row r="108" spans="1:2" x14ac:dyDescent="0.3">
      <c r="A108" s="5">
        <f t="shared" ca="1" si="1"/>
        <v>60</v>
      </c>
      <c r="B108" s="7">
        <v>1</v>
      </c>
    </row>
    <row r="109" spans="1:2" x14ac:dyDescent="0.3">
      <c r="A109" s="5">
        <f t="shared" ca="1" si="1"/>
        <v>89</v>
      </c>
      <c r="B109" s="7">
        <v>2</v>
      </c>
    </row>
    <row r="110" spans="1:2" x14ac:dyDescent="0.3">
      <c r="A110" s="5">
        <f t="shared" ca="1" si="1"/>
        <v>40</v>
      </c>
      <c r="B110" s="7">
        <v>1</v>
      </c>
    </row>
    <row r="111" spans="1:2" x14ac:dyDescent="0.3">
      <c r="A111" s="5">
        <f t="shared" ca="1" si="1"/>
        <v>64</v>
      </c>
      <c r="B111" s="7">
        <v>4</v>
      </c>
    </row>
    <row r="112" spans="1:2" x14ac:dyDescent="0.3">
      <c r="A112" s="5">
        <f t="shared" ca="1" si="1"/>
        <v>56</v>
      </c>
      <c r="B112" s="7">
        <v>2</v>
      </c>
    </row>
    <row r="113" spans="1:2" x14ac:dyDescent="0.3">
      <c r="A113" s="5">
        <f t="shared" ca="1" si="1"/>
        <v>81</v>
      </c>
      <c r="B113" s="7">
        <v>1</v>
      </c>
    </row>
    <row r="114" spans="1:2" x14ac:dyDescent="0.3">
      <c r="A114" s="5">
        <f t="shared" ca="1" si="1"/>
        <v>71</v>
      </c>
      <c r="B114" s="7">
        <v>3</v>
      </c>
    </row>
    <row r="115" spans="1:2" x14ac:dyDescent="0.3">
      <c r="A115" s="5">
        <f t="shared" ca="1" si="1"/>
        <v>51</v>
      </c>
      <c r="B115" s="7">
        <v>2</v>
      </c>
    </row>
    <row r="116" spans="1:2" x14ac:dyDescent="0.3">
      <c r="A116" s="5">
        <f t="shared" ca="1" si="1"/>
        <v>40</v>
      </c>
      <c r="B116" s="7">
        <v>4</v>
      </c>
    </row>
    <row r="117" spans="1:2" x14ac:dyDescent="0.3">
      <c r="A117" s="5">
        <f t="shared" ca="1" si="1"/>
        <v>55</v>
      </c>
      <c r="B117" s="7">
        <v>2</v>
      </c>
    </row>
    <row r="118" spans="1:2" x14ac:dyDescent="0.3">
      <c r="A118" s="5">
        <f t="shared" ca="1" si="1"/>
        <v>51</v>
      </c>
      <c r="B118" s="7">
        <v>1</v>
      </c>
    </row>
    <row r="119" spans="1:2" x14ac:dyDescent="0.3">
      <c r="A119" s="5">
        <f t="shared" ca="1" si="1"/>
        <v>38</v>
      </c>
      <c r="B119" s="7">
        <v>1</v>
      </c>
    </row>
    <row r="120" spans="1:2" x14ac:dyDescent="0.3">
      <c r="A120" s="5">
        <f t="shared" ca="1" si="1"/>
        <v>87</v>
      </c>
      <c r="B120" s="7">
        <v>3</v>
      </c>
    </row>
    <row r="121" spans="1:2" x14ac:dyDescent="0.3">
      <c r="A121" s="5">
        <f t="shared" ca="1" si="1"/>
        <v>51</v>
      </c>
      <c r="B121" s="7">
        <v>1</v>
      </c>
    </row>
    <row r="122" spans="1:2" x14ac:dyDescent="0.3">
      <c r="A122" s="5">
        <f t="shared" ca="1" si="1"/>
        <v>60</v>
      </c>
      <c r="B122" s="7">
        <v>4</v>
      </c>
    </row>
    <row r="123" spans="1:2" x14ac:dyDescent="0.3">
      <c r="A123" s="5">
        <f t="shared" ca="1" si="1"/>
        <v>42</v>
      </c>
      <c r="B123" s="7">
        <v>4</v>
      </c>
    </row>
    <row r="124" spans="1:2" x14ac:dyDescent="0.3">
      <c r="A124" s="5">
        <f t="shared" ca="1" si="1"/>
        <v>73</v>
      </c>
      <c r="B124" s="7">
        <v>2</v>
      </c>
    </row>
    <row r="125" spans="1:2" x14ac:dyDescent="0.3">
      <c r="A125" s="5">
        <f t="shared" ca="1" si="1"/>
        <v>51</v>
      </c>
      <c r="B125" s="7">
        <v>1</v>
      </c>
    </row>
    <row r="126" spans="1:2" x14ac:dyDescent="0.3">
      <c r="A126" s="5">
        <f t="shared" ca="1" si="1"/>
        <v>79</v>
      </c>
      <c r="B126" s="7">
        <v>1</v>
      </c>
    </row>
    <row r="127" spans="1:2" x14ac:dyDescent="0.3">
      <c r="A127" s="5">
        <f t="shared" ca="1" si="1"/>
        <v>56</v>
      </c>
      <c r="B127" s="7">
        <v>1</v>
      </c>
    </row>
    <row r="128" spans="1:2" x14ac:dyDescent="0.3">
      <c r="A128" s="5">
        <f t="shared" ca="1" si="1"/>
        <v>40</v>
      </c>
      <c r="B128" s="7">
        <v>4</v>
      </c>
    </row>
    <row r="129" spans="1:2" x14ac:dyDescent="0.3">
      <c r="A129" s="5">
        <f t="shared" ca="1" si="1"/>
        <v>55</v>
      </c>
      <c r="B129" s="7">
        <v>4</v>
      </c>
    </row>
    <row r="130" spans="1:2" x14ac:dyDescent="0.3">
      <c r="A130" s="5">
        <f t="shared" ca="1" si="1"/>
        <v>23</v>
      </c>
      <c r="B130" s="7">
        <v>3</v>
      </c>
    </row>
    <row r="131" spans="1:2" x14ac:dyDescent="0.3">
      <c r="A131" s="5">
        <f t="shared" ref="A131:A194" ca="1" si="2">MAX(0, ROUND(_xlfn.NORM.INV(RAND(), 57, 18.5), 0))</f>
        <v>51</v>
      </c>
      <c r="B131" s="7">
        <v>2</v>
      </c>
    </row>
    <row r="132" spans="1:2" x14ac:dyDescent="0.3">
      <c r="A132" s="5">
        <f t="shared" ca="1" si="2"/>
        <v>14</v>
      </c>
      <c r="B132" s="7">
        <v>3</v>
      </c>
    </row>
    <row r="133" spans="1:2" x14ac:dyDescent="0.3">
      <c r="A133" s="5">
        <f t="shared" ca="1" si="2"/>
        <v>69</v>
      </c>
      <c r="B133" s="7">
        <v>4</v>
      </c>
    </row>
    <row r="134" spans="1:2" x14ac:dyDescent="0.3">
      <c r="A134" s="5">
        <f t="shared" ca="1" si="2"/>
        <v>28</v>
      </c>
      <c r="B134" s="7">
        <v>3</v>
      </c>
    </row>
    <row r="135" spans="1:2" x14ac:dyDescent="0.3">
      <c r="A135" s="5">
        <f t="shared" ca="1" si="2"/>
        <v>84</v>
      </c>
      <c r="B135" s="7">
        <v>2</v>
      </c>
    </row>
    <row r="136" spans="1:2" x14ac:dyDescent="0.3">
      <c r="A136" s="5">
        <f t="shared" ca="1" si="2"/>
        <v>55</v>
      </c>
      <c r="B136" s="7">
        <v>3</v>
      </c>
    </row>
    <row r="137" spans="1:2" x14ac:dyDescent="0.3">
      <c r="A137" s="5">
        <f t="shared" ca="1" si="2"/>
        <v>97</v>
      </c>
      <c r="B137" s="7">
        <v>4</v>
      </c>
    </row>
    <row r="138" spans="1:2" x14ac:dyDescent="0.3">
      <c r="A138" s="5">
        <f t="shared" ca="1" si="2"/>
        <v>38</v>
      </c>
      <c r="B138" s="7">
        <v>2</v>
      </c>
    </row>
    <row r="139" spans="1:2" x14ac:dyDescent="0.3">
      <c r="A139" s="5">
        <f t="shared" ca="1" si="2"/>
        <v>22</v>
      </c>
      <c r="B139" s="7">
        <v>1</v>
      </c>
    </row>
    <row r="140" spans="1:2" x14ac:dyDescent="0.3">
      <c r="A140" s="5">
        <f t="shared" ca="1" si="2"/>
        <v>69</v>
      </c>
      <c r="B140" s="7">
        <v>2</v>
      </c>
    </row>
    <row r="141" spans="1:2" x14ac:dyDescent="0.3">
      <c r="A141" s="5">
        <f t="shared" ca="1" si="2"/>
        <v>61</v>
      </c>
      <c r="B141" s="7">
        <v>1</v>
      </c>
    </row>
    <row r="142" spans="1:2" x14ac:dyDescent="0.3">
      <c r="A142" s="5">
        <f t="shared" ca="1" si="2"/>
        <v>40</v>
      </c>
      <c r="B142" s="7">
        <v>3</v>
      </c>
    </row>
    <row r="143" spans="1:2" x14ac:dyDescent="0.3">
      <c r="A143" s="5">
        <f t="shared" ca="1" si="2"/>
        <v>30</v>
      </c>
      <c r="B143" s="7">
        <v>4</v>
      </c>
    </row>
    <row r="144" spans="1:2" x14ac:dyDescent="0.3">
      <c r="A144" s="5">
        <f t="shared" ca="1" si="2"/>
        <v>67</v>
      </c>
      <c r="B144" s="7">
        <v>1</v>
      </c>
    </row>
    <row r="145" spans="1:2" x14ac:dyDescent="0.3">
      <c r="A145" s="5">
        <f t="shared" ca="1" si="2"/>
        <v>84</v>
      </c>
      <c r="B145" s="7">
        <v>1</v>
      </c>
    </row>
    <row r="146" spans="1:2" x14ac:dyDescent="0.3">
      <c r="A146" s="5">
        <f t="shared" ca="1" si="2"/>
        <v>41</v>
      </c>
      <c r="B146" s="7">
        <v>2</v>
      </c>
    </row>
    <row r="147" spans="1:2" x14ac:dyDescent="0.3">
      <c r="A147" s="5">
        <f t="shared" ca="1" si="2"/>
        <v>66</v>
      </c>
      <c r="B147" s="7">
        <v>4</v>
      </c>
    </row>
    <row r="148" spans="1:2" x14ac:dyDescent="0.3">
      <c r="A148" s="5">
        <f t="shared" ca="1" si="2"/>
        <v>40</v>
      </c>
      <c r="B148" s="7">
        <v>2</v>
      </c>
    </row>
    <row r="149" spans="1:2" x14ac:dyDescent="0.3">
      <c r="A149" s="5">
        <f t="shared" ca="1" si="2"/>
        <v>43</v>
      </c>
      <c r="B149" s="7">
        <v>4</v>
      </c>
    </row>
    <row r="150" spans="1:2" x14ac:dyDescent="0.3">
      <c r="A150" s="5">
        <f t="shared" ca="1" si="2"/>
        <v>74</v>
      </c>
      <c r="B150" s="7">
        <v>4</v>
      </c>
    </row>
    <row r="151" spans="1:2" x14ac:dyDescent="0.3">
      <c r="A151" s="5">
        <f t="shared" ca="1" si="2"/>
        <v>79</v>
      </c>
      <c r="B151" s="7">
        <v>1</v>
      </c>
    </row>
    <row r="152" spans="1:2" x14ac:dyDescent="0.3">
      <c r="A152" s="5">
        <f t="shared" ca="1" si="2"/>
        <v>68</v>
      </c>
      <c r="B152" s="7">
        <v>4</v>
      </c>
    </row>
    <row r="153" spans="1:2" x14ac:dyDescent="0.3">
      <c r="A153" s="5">
        <f t="shared" ca="1" si="2"/>
        <v>39</v>
      </c>
      <c r="B153" s="7">
        <v>3</v>
      </c>
    </row>
    <row r="154" spans="1:2" x14ac:dyDescent="0.3">
      <c r="A154" s="5">
        <f t="shared" ca="1" si="2"/>
        <v>32</v>
      </c>
      <c r="B154" s="7">
        <v>1</v>
      </c>
    </row>
    <row r="155" spans="1:2" x14ac:dyDescent="0.3">
      <c r="A155" s="5">
        <f t="shared" ca="1" si="2"/>
        <v>89</v>
      </c>
      <c r="B155" s="7">
        <v>3</v>
      </c>
    </row>
    <row r="156" spans="1:2" x14ac:dyDescent="0.3">
      <c r="A156" s="5">
        <f t="shared" ca="1" si="2"/>
        <v>58</v>
      </c>
      <c r="B156" s="7">
        <v>3</v>
      </c>
    </row>
    <row r="157" spans="1:2" x14ac:dyDescent="0.3">
      <c r="A157" s="5">
        <f t="shared" ca="1" si="2"/>
        <v>25</v>
      </c>
      <c r="B157" s="7">
        <v>2</v>
      </c>
    </row>
    <row r="158" spans="1:2" x14ac:dyDescent="0.3">
      <c r="A158" s="5">
        <f t="shared" ca="1" si="2"/>
        <v>113</v>
      </c>
      <c r="B158" s="7">
        <v>4</v>
      </c>
    </row>
    <row r="159" spans="1:2" x14ac:dyDescent="0.3">
      <c r="A159" s="5">
        <f t="shared" ca="1" si="2"/>
        <v>58</v>
      </c>
      <c r="B159" s="7">
        <v>3</v>
      </c>
    </row>
    <row r="160" spans="1:2" x14ac:dyDescent="0.3">
      <c r="A160" s="5">
        <f t="shared" ca="1" si="2"/>
        <v>48</v>
      </c>
      <c r="B160" s="7">
        <v>3</v>
      </c>
    </row>
    <row r="161" spans="1:2" x14ac:dyDescent="0.3">
      <c r="A161" s="5">
        <f t="shared" ca="1" si="2"/>
        <v>59</v>
      </c>
      <c r="B161" s="7">
        <v>1</v>
      </c>
    </row>
    <row r="162" spans="1:2" x14ac:dyDescent="0.3">
      <c r="A162" s="5">
        <f t="shared" ca="1" si="2"/>
        <v>53</v>
      </c>
      <c r="B162" s="7">
        <v>4</v>
      </c>
    </row>
    <row r="163" spans="1:2" x14ac:dyDescent="0.3">
      <c r="A163" s="5">
        <f t="shared" ca="1" si="2"/>
        <v>87</v>
      </c>
      <c r="B163" s="7">
        <v>1</v>
      </c>
    </row>
    <row r="164" spans="1:2" x14ac:dyDescent="0.3">
      <c r="A164" s="5">
        <f t="shared" ca="1" si="2"/>
        <v>47</v>
      </c>
      <c r="B164" s="7">
        <v>3</v>
      </c>
    </row>
    <row r="165" spans="1:2" x14ac:dyDescent="0.3">
      <c r="A165" s="5">
        <f t="shared" ca="1" si="2"/>
        <v>89</v>
      </c>
      <c r="B165" s="7">
        <v>3</v>
      </c>
    </row>
    <row r="166" spans="1:2" x14ac:dyDescent="0.3">
      <c r="A166" s="5">
        <f t="shared" ca="1" si="2"/>
        <v>64</v>
      </c>
      <c r="B166" s="7">
        <v>4</v>
      </c>
    </row>
    <row r="167" spans="1:2" x14ac:dyDescent="0.3">
      <c r="A167" s="5">
        <f t="shared" ca="1" si="2"/>
        <v>73</v>
      </c>
      <c r="B167" s="7">
        <v>4</v>
      </c>
    </row>
    <row r="168" spans="1:2" x14ac:dyDescent="0.3">
      <c r="A168" s="5">
        <f t="shared" ca="1" si="2"/>
        <v>54</v>
      </c>
      <c r="B168" s="7">
        <v>3</v>
      </c>
    </row>
    <row r="169" spans="1:2" x14ac:dyDescent="0.3">
      <c r="A169" s="5">
        <f t="shared" ca="1" si="2"/>
        <v>73</v>
      </c>
      <c r="B169" s="7">
        <v>2</v>
      </c>
    </row>
    <row r="170" spans="1:2" x14ac:dyDescent="0.3">
      <c r="A170" s="5">
        <f t="shared" ca="1" si="2"/>
        <v>68</v>
      </c>
      <c r="B170" s="7">
        <v>3</v>
      </c>
    </row>
    <row r="171" spans="1:2" x14ac:dyDescent="0.3">
      <c r="A171" s="5">
        <f t="shared" ca="1" si="2"/>
        <v>45</v>
      </c>
      <c r="B171" s="7">
        <v>2</v>
      </c>
    </row>
    <row r="172" spans="1:2" x14ac:dyDescent="0.3">
      <c r="A172" s="5">
        <f t="shared" ca="1" si="2"/>
        <v>64</v>
      </c>
      <c r="B172" s="7">
        <v>3</v>
      </c>
    </row>
    <row r="173" spans="1:2" x14ac:dyDescent="0.3">
      <c r="A173" s="5">
        <f t="shared" ca="1" si="2"/>
        <v>84</v>
      </c>
      <c r="B173" s="7">
        <v>3</v>
      </c>
    </row>
    <row r="174" spans="1:2" x14ac:dyDescent="0.3">
      <c r="A174" s="5">
        <f t="shared" ca="1" si="2"/>
        <v>71</v>
      </c>
      <c r="B174" s="7">
        <v>4</v>
      </c>
    </row>
    <row r="175" spans="1:2" x14ac:dyDescent="0.3">
      <c r="A175" s="5">
        <f t="shared" ca="1" si="2"/>
        <v>58</v>
      </c>
      <c r="B175" s="7">
        <v>4</v>
      </c>
    </row>
    <row r="176" spans="1:2" x14ac:dyDescent="0.3">
      <c r="A176" s="5">
        <f t="shared" ca="1" si="2"/>
        <v>39</v>
      </c>
      <c r="B176" s="7">
        <v>2</v>
      </c>
    </row>
    <row r="177" spans="1:2" x14ac:dyDescent="0.3">
      <c r="A177" s="5">
        <f t="shared" ca="1" si="2"/>
        <v>39</v>
      </c>
      <c r="B177" s="7">
        <v>4</v>
      </c>
    </row>
    <row r="178" spans="1:2" x14ac:dyDescent="0.3">
      <c r="A178" s="5">
        <f t="shared" ca="1" si="2"/>
        <v>24</v>
      </c>
      <c r="B178" s="7">
        <v>3</v>
      </c>
    </row>
    <row r="179" spans="1:2" x14ac:dyDescent="0.3">
      <c r="A179" s="5">
        <f t="shared" ca="1" si="2"/>
        <v>53</v>
      </c>
      <c r="B179" s="7">
        <v>3</v>
      </c>
    </row>
    <row r="180" spans="1:2" x14ac:dyDescent="0.3">
      <c r="A180" s="5">
        <f t="shared" ca="1" si="2"/>
        <v>98</v>
      </c>
      <c r="B180" s="7">
        <v>3</v>
      </c>
    </row>
    <row r="181" spans="1:2" x14ac:dyDescent="0.3">
      <c r="A181" s="5">
        <f t="shared" ca="1" si="2"/>
        <v>62</v>
      </c>
      <c r="B181" s="7">
        <v>4</v>
      </c>
    </row>
    <row r="182" spans="1:2" x14ac:dyDescent="0.3">
      <c r="A182" s="5">
        <f t="shared" ca="1" si="2"/>
        <v>65</v>
      </c>
      <c r="B182" s="7">
        <v>3</v>
      </c>
    </row>
    <row r="183" spans="1:2" x14ac:dyDescent="0.3">
      <c r="A183" s="5">
        <f t="shared" ca="1" si="2"/>
        <v>44</v>
      </c>
      <c r="B183" s="7">
        <v>1</v>
      </c>
    </row>
    <row r="184" spans="1:2" x14ac:dyDescent="0.3">
      <c r="A184" s="5">
        <f t="shared" ca="1" si="2"/>
        <v>46</v>
      </c>
      <c r="B184" s="7">
        <v>3</v>
      </c>
    </row>
    <row r="185" spans="1:2" x14ac:dyDescent="0.3">
      <c r="A185" s="5">
        <f t="shared" ca="1" si="2"/>
        <v>30</v>
      </c>
      <c r="B185" s="7">
        <v>4</v>
      </c>
    </row>
    <row r="186" spans="1:2" x14ac:dyDescent="0.3">
      <c r="A186" s="5">
        <f t="shared" ca="1" si="2"/>
        <v>51</v>
      </c>
      <c r="B186" s="7">
        <v>3</v>
      </c>
    </row>
    <row r="187" spans="1:2" x14ac:dyDescent="0.3">
      <c r="A187" s="5">
        <f t="shared" ca="1" si="2"/>
        <v>37</v>
      </c>
      <c r="B187" s="7">
        <v>2</v>
      </c>
    </row>
    <row r="188" spans="1:2" x14ac:dyDescent="0.3">
      <c r="A188" s="5">
        <f t="shared" ca="1" si="2"/>
        <v>62</v>
      </c>
      <c r="B188" s="7">
        <v>4</v>
      </c>
    </row>
    <row r="189" spans="1:2" x14ac:dyDescent="0.3">
      <c r="A189" s="5">
        <f t="shared" ca="1" si="2"/>
        <v>38</v>
      </c>
      <c r="B189" s="7">
        <v>4</v>
      </c>
    </row>
    <row r="190" spans="1:2" x14ac:dyDescent="0.3">
      <c r="A190" s="5">
        <f t="shared" ca="1" si="2"/>
        <v>39</v>
      </c>
      <c r="B190" s="7">
        <v>2</v>
      </c>
    </row>
    <row r="191" spans="1:2" x14ac:dyDescent="0.3">
      <c r="A191" s="5">
        <f t="shared" ca="1" si="2"/>
        <v>55</v>
      </c>
      <c r="B191" s="7">
        <v>1</v>
      </c>
    </row>
    <row r="192" spans="1:2" x14ac:dyDescent="0.3">
      <c r="A192" s="5">
        <f t="shared" ca="1" si="2"/>
        <v>31</v>
      </c>
      <c r="B192" s="7">
        <v>1</v>
      </c>
    </row>
    <row r="193" spans="1:2" x14ac:dyDescent="0.3">
      <c r="A193" s="5">
        <f t="shared" ca="1" si="2"/>
        <v>63</v>
      </c>
      <c r="B193" s="7">
        <v>2</v>
      </c>
    </row>
    <row r="194" spans="1:2" x14ac:dyDescent="0.3">
      <c r="A194" s="5">
        <f t="shared" ca="1" si="2"/>
        <v>55</v>
      </c>
      <c r="B194" s="7">
        <v>3</v>
      </c>
    </row>
    <row r="195" spans="1:2" x14ac:dyDescent="0.3">
      <c r="A195" s="5">
        <f t="shared" ref="A195:A251" ca="1" si="3">MAX(0, ROUND(_xlfn.NORM.INV(RAND(), 57, 18.5), 0))</f>
        <v>58</v>
      </c>
      <c r="B195" s="7">
        <v>4</v>
      </c>
    </row>
    <row r="196" spans="1:2" x14ac:dyDescent="0.3">
      <c r="A196" s="5">
        <f t="shared" ca="1" si="3"/>
        <v>50</v>
      </c>
      <c r="B196" s="7">
        <v>1</v>
      </c>
    </row>
    <row r="197" spans="1:2" x14ac:dyDescent="0.3">
      <c r="A197" s="5">
        <f t="shared" ca="1" si="3"/>
        <v>63</v>
      </c>
      <c r="B197" s="7">
        <v>4</v>
      </c>
    </row>
    <row r="198" spans="1:2" x14ac:dyDescent="0.3">
      <c r="A198" s="5">
        <f t="shared" ca="1" si="3"/>
        <v>71</v>
      </c>
      <c r="B198" s="7">
        <v>4</v>
      </c>
    </row>
    <row r="199" spans="1:2" x14ac:dyDescent="0.3">
      <c r="A199" s="5">
        <f t="shared" ca="1" si="3"/>
        <v>62</v>
      </c>
      <c r="B199" s="7">
        <v>3</v>
      </c>
    </row>
    <row r="200" spans="1:2" x14ac:dyDescent="0.3">
      <c r="A200" s="5">
        <f t="shared" ca="1" si="3"/>
        <v>26</v>
      </c>
      <c r="B200" s="7">
        <v>4</v>
      </c>
    </row>
    <row r="201" spans="1:2" x14ac:dyDescent="0.3">
      <c r="A201" s="5">
        <f t="shared" ca="1" si="3"/>
        <v>49</v>
      </c>
      <c r="B201" s="7">
        <v>1</v>
      </c>
    </row>
    <row r="202" spans="1:2" x14ac:dyDescent="0.3">
      <c r="A202" s="5">
        <f t="shared" ca="1" si="3"/>
        <v>63</v>
      </c>
      <c r="B202" s="7">
        <v>3</v>
      </c>
    </row>
    <row r="203" spans="1:2" x14ac:dyDescent="0.3">
      <c r="A203" s="5">
        <f t="shared" ca="1" si="3"/>
        <v>49</v>
      </c>
      <c r="B203" s="7">
        <v>1</v>
      </c>
    </row>
    <row r="204" spans="1:2" x14ac:dyDescent="0.3">
      <c r="A204" s="5">
        <f t="shared" ca="1" si="3"/>
        <v>34</v>
      </c>
      <c r="B204" s="7">
        <v>4</v>
      </c>
    </row>
    <row r="205" spans="1:2" x14ac:dyDescent="0.3">
      <c r="A205" s="5">
        <f t="shared" ca="1" si="3"/>
        <v>43</v>
      </c>
      <c r="B205" s="7">
        <v>3</v>
      </c>
    </row>
    <row r="206" spans="1:2" x14ac:dyDescent="0.3">
      <c r="A206" s="5">
        <f t="shared" ca="1" si="3"/>
        <v>83</v>
      </c>
      <c r="B206" s="7">
        <v>1</v>
      </c>
    </row>
    <row r="207" spans="1:2" x14ac:dyDescent="0.3">
      <c r="A207" s="5">
        <f t="shared" ca="1" si="3"/>
        <v>36</v>
      </c>
      <c r="B207" s="7">
        <v>2</v>
      </c>
    </row>
    <row r="208" spans="1:2" x14ac:dyDescent="0.3">
      <c r="A208" s="5">
        <f t="shared" ca="1" si="3"/>
        <v>30</v>
      </c>
      <c r="B208" s="7">
        <v>1</v>
      </c>
    </row>
    <row r="209" spans="1:2" x14ac:dyDescent="0.3">
      <c r="A209" s="5">
        <f t="shared" ca="1" si="3"/>
        <v>72</v>
      </c>
      <c r="B209" s="7">
        <v>1</v>
      </c>
    </row>
    <row r="210" spans="1:2" x14ac:dyDescent="0.3">
      <c r="A210" s="5">
        <f t="shared" ca="1" si="3"/>
        <v>57</v>
      </c>
      <c r="B210" s="7">
        <v>2</v>
      </c>
    </row>
    <row r="211" spans="1:2" x14ac:dyDescent="0.3">
      <c r="A211" s="5">
        <f t="shared" ca="1" si="3"/>
        <v>28</v>
      </c>
      <c r="B211" s="7">
        <v>3</v>
      </c>
    </row>
    <row r="212" spans="1:2" x14ac:dyDescent="0.3">
      <c r="A212" s="5">
        <f t="shared" ca="1" si="3"/>
        <v>39</v>
      </c>
      <c r="B212" s="7">
        <v>4</v>
      </c>
    </row>
    <row r="213" spans="1:2" x14ac:dyDescent="0.3">
      <c r="A213" s="5">
        <f t="shared" ca="1" si="3"/>
        <v>49</v>
      </c>
      <c r="B213" s="7">
        <v>4</v>
      </c>
    </row>
    <row r="214" spans="1:2" x14ac:dyDescent="0.3">
      <c r="A214" s="5">
        <f t="shared" ca="1" si="3"/>
        <v>58</v>
      </c>
      <c r="B214" s="7">
        <v>1</v>
      </c>
    </row>
    <row r="215" spans="1:2" x14ac:dyDescent="0.3">
      <c r="A215" s="5">
        <f t="shared" ca="1" si="3"/>
        <v>31</v>
      </c>
      <c r="B215" s="7">
        <v>1</v>
      </c>
    </row>
    <row r="216" spans="1:2" x14ac:dyDescent="0.3">
      <c r="A216" s="5">
        <f t="shared" ca="1" si="3"/>
        <v>34</v>
      </c>
      <c r="B216" s="7">
        <v>1</v>
      </c>
    </row>
    <row r="217" spans="1:2" x14ac:dyDescent="0.3">
      <c r="A217" s="5">
        <f t="shared" ca="1" si="3"/>
        <v>34</v>
      </c>
      <c r="B217" s="7">
        <v>4</v>
      </c>
    </row>
    <row r="218" spans="1:2" x14ac:dyDescent="0.3">
      <c r="A218" s="5">
        <f t="shared" ca="1" si="3"/>
        <v>52</v>
      </c>
      <c r="B218" s="7">
        <v>3</v>
      </c>
    </row>
    <row r="219" spans="1:2" x14ac:dyDescent="0.3">
      <c r="A219" s="5">
        <f t="shared" ca="1" si="3"/>
        <v>34</v>
      </c>
      <c r="B219" s="7">
        <v>4</v>
      </c>
    </row>
    <row r="220" spans="1:2" x14ac:dyDescent="0.3">
      <c r="A220" s="5">
        <f t="shared" ca="1" si="3"/>
        <v>48</v>
      </c>
      <c r="B220" s="7">
        <v>1</v>
      </c>
    </row>
    <row r="221" spans="1:2" x14ac:dyDescent="0.3">
      <c r="A221" s="5">
        <f t="shared" ca="1" si="3"/>
        <v>48</v>
      </c>
      <c r="B221" s="7">
        <v>4</v>
      </c>
    </row>
    <row r="222" spans="1:2" x14ac:dyDescent="0.3">
      <c r="A222" s="5">
        <f t="shared" ca="1" si="3"/>
        <v>24</v>
      </c>
      <c r="B222" s="7">
        <v>2</v>
      </c>
    </row>
    <row r="223" spans="1:2" x14ac:dyDescent="0.3">
      <c r="A223" s="5">
        <f t="shared" ca="1" si="3"/>
        <v>66</v>
      </c>
      <c r="B223" s="7">
        <v>3</v>
      </c>
    </row>
    <row r="224" spans="1:2" x14ac:dyDescent="0.3">
      <c r="A224" s="5">
        <f t="shared" ca="1" si="3"/>
        <v>47</v>
      </c>
      <c r="B224" s="7">
        <v>2</v>
      </c>
    </row>
    <row r="225" spans="1:2" x14ac:dyDescent="0.3">
      <c r="A225" s="5">
        <f t="shared" ca="1" si="3"/>
        <v>60</v>
      </c>
      <c r="B225" s="7">
        <v>2</v>
      </c>
    </row>
    <row r="226" spans="1:2" x14ac:dyDescent="0.3">
      <c r="A226" s="5">
        <f t="shared" ca="1" si="3"/>
        <v>32</v>
      </c>
      <c r="B226" s="7">
        <v>3</v>
      </c>
    </row>
    <row r="227" spans="1:2" x14ac:dyDescent="0.3">
      <c r="A227" s="5">
        <f t="shared" ca="1" si="3"/>
        <v>71</v>
      </c>
      <c r="B227" s="7">
        <v>4</v>
      </c>
    </row>
    <row r="228" spans="1:2" x14ac:dyDescent="0.3">
      <c r="A228" s="5">
        <f t="shared" ca="1" si="3"/>
        <v>55</v>
      </c>
      <c r="B228" s="7">
        <v>1</v>
      </c>
    </row>
    <row r="229" spans="1:2" x14ac:dyDescent="0.3">
      <c r="A229" s="5">
        <f t="shared" ca="1" si="3"/>
        <v>16</v>
      </c>
      <c r="B229" s="7">
        <v>1</v>
      </c>
    </row>
    <row r="230" spans="1:2" x14ac:dyDescent="0.3">
      <c r="A230" s="5">
        <f t="shared" ca="1" si="3"/>
        <v>37</v>
      </c>
      <c r="B230" s="7">
        <v>1</v>
      </c>
    </row>
    <row r="231" spans="1:2" x14ac:dyDescent="0.3">
      <c r="A231" s="5">
        <f t="shared" ca="1" si="3"/>
        <v>38</v>
      </c>
      <c r="B231" s="7">
        <v>1</v>
      </c>
    </row>
    <row r="232" spans="1:2" x14ac:dyDescent="0.3">
      <c r="A232" s="5">
        <f t="shared" ca="1" si="3"/>
        <v>69</v>
      </c>
      <c r="B232" s="7">
        <v>3</v>
      </c>
    </row>
    <row r="233" spans="1:2" x14ac:dyDescent="0.3">
      <c r="A233" s="5">
        <f t="shared" ca="1" si="3"/>
        <v>35</v>
      </c>
      <c r="B233" s="7">
        <v>2</v>
      </c>
    </row>
    <row r="234" spans="1:2" x14ac:dyDescent="0.3">
      <c r="A234" s="5">
        <f t="shared" ca="1" si="3"/>
        <v>83</v>
      </c>
      <c r="B234" s="7">
        <v>2</v>
      </c>
    </row>
    <row r="235" spans="1:2" x14ac:dyDescent="0.3">
      <c r="A235" s="5">
        <f t="shared" ca="1" si="3"/>
        <v>71</v>
      </c>
      <c r="B235" s="7">
        <v>1</v>
      </c>
    </row>
    <row r="236" spans="1:2" x14ac:dyDescent="0.3">
      <c r="A236" s="5">
        <f t="shared" ca="1" si="3"/>
        <v>85</v>
      </c>
      <c r="B236" s="7">
        <v>2</v>
      </c>
    </row>
    <row r="237" spans="1:2" x14ac:dyDescent="0.3">
      <c r="A237" s="5">
        <f t="shared" ca="1" si="3"/>
        <v>42</v>
      </c>
      <c r="B237" s="7">
        <v>3</v>
      </c>
    </row>
    <row r="238" spans="1:2" x14ac:dyDescent="0.3">
      <c r="A238" s="5">
        <f t="shared" ca="1" si="3"/>
        <v>62</v>
      </c>
      <c r="B238" s="7">
        <v>4</v>
      </c>
    </row>
    <row r="239" spans="1:2" x14ac:dyDescent="0.3">
      <c r="A239" s="5">
        <f t="shared" ca="1" si="3"/>
        <v>36</v>
      </c>
      <c r="B239" s="7">
        <v>4</v>
      </c>
    </row>
    <row r="240" spans="1:2" x14ac:dyDescent="0.3">
      <c r="A240" s="5">
        <f t="shared" ca="1" si="3"/>
        <v>63</v>
      </c>
      <c r="B240" s="7">
        <v>4</v>
      </c>
    </row>
    <row r="241" spans="1:2" x14ac:dyDescent="0.3">
      <c r="A241" s="5">
        <f t="shared" ca="1" si="3"/>
        <v>22</v>
      </c>
      <c r="B241" s="7">
        <v>3</v>
      </c>
    </row>
    <row r="242" spans="1:2" x14ac:dyDescent="0.3">
      <c r="A242" s="5">
        <f t="shared" ca="1" si="3"/>
        <v>67</v>
      </c>
      <c r="B242" s="7">
        <v>4</v>
      </c>
    </row>
    <row r="243" spans="1:2" x14ac:dyDescent="0.3">
      <c r="A243" s="5">
        <f t="shared" ca="1" si="3"/>
        <v>61</v>
      </c>
      <c r="B243" s="7">
        <v>2</v>
      </c>
    </row>
    <row r="244" spans="1:2" x14ac:dyDescent="0.3">
      <c r="A244" s="5">
        <f t="shared" ca="1" si="3"/>
        <v>40</v>
      </c>
      <c r="B244" s="7">
        <v>4</v>
      </c>
    </row>
    <row r="245" spans="1:2" x14ac:dyDescent="0.3">
      <c r="A245" s="5">
        <f t="shared" ca="1" si="3"/>
        <v>53</v>
      </c>
      <c r="B245" s="7">
        <v>4</v>
      </c>
    </row>
    <row r="246" spans="1:2" x14ac:dyDescent="0.3">
      <c r="A246" s="5">
        <f t="shared" ca="1" si="3"/>
        <v>68</v>
      </c>
      <c r="B246" s="7">
        <v>3</v>
      </c>
    </row>
    <row r="247" spans="1:2" x14ac:dyDescent="0.3">
      <c r="A247" s="5">
        <f t="shared" ca="1" si="3"/>
        <v>32</v>
      </c>
      <c r="B247" s="7">
        <v>4</v>
      </c>
    </row>
    <row r="248" spans="1:2" x14ac:dyDescent="0.3">
      <c r="A248" s="5">
        <f t="shared" ca="1" si="3"/>
        <v>44</v>
      </c>
      <c r="B248" s="7">
        <v>4</v>
      </c>
    </row>
    <row r="249" spans="1:2" x14ac:dyDescent="0.3">
      <c r="A249" s="5">
        <f t="shared" ca="1" si="3"/>
        <v>55</v>
      </c>
      <c r="B249" s="7">
        <v>3</v>
      </c>
    </row>
    <row r="250" spans="1:2" x14ac:dyDescent="0.3">
      <c r="A250" s="5">
        <f t="shared" ca="1" si="3"/>
        <v>62</v>
      </c>
      <c r="B250" s="7">
        <v>2</v>
      </c>
    </row>
    <row r="251" spans="1:2" x14ac:dyDescent="0.3">
      <c r="A251" s="5">
        <f t="shared" ca="1" si="3"/>
        <v>63</v>
      </c>
      <c r="B251" s="7">
        <v>4</v>
      </c>
    </row>
  </sheetData>
  <autoFilter ref="A1:B251" xr:uid="{7F0D7CA2-DA9F-4812-891E-128FC73DACED}">
    <sortState xmlns:xlrd2="http://schemas.microsoft.com/office/spreadsheetml/2017/richdata2" ref="A2:B251">
      <sortCondition ref="A1:A251"/>
    </sortState>
  </autoFilter>
  <mergeCells count="3">
    <mergeCell ref="H2:I2"/>
    <mergeCell ref="F7:K11"/>
    <mergeCell ref="N2:O2"/>
  </mergeCells>
  <phoneticPr fontId="8" type="noConversion"/>
  <conditionalFormatting sqref="B2:B251">
    <cfRule type="colorScale" priority="8">
      <colorScale>
        <cfvo type="min"/>
        <cfvo type="max"/>
        <color theme="9" tint="0.59999389629810485"/>
        <color theme="9" tint="-0.249977111117893"/>
      </colorScale>
    </cfRule>
  </conditionalFormatting>
  <conditionalFormatting sqref="E5:E6 H3:H4">
    <cfRule type="colorScale" priority="4">
      <colorScale>
        <cfvo type="min"/>
        <cfvo type="max"/>
        <color theme="9" tint="0.59999389629810485"/>
        <color theme="9" tint="-0.249977111117893"/>
      </colorScale>
    </cfRule>
  </conditionalFormatting>
  <conditionalFormatting sqref="I3:I4">
    <cfRule type="iconSet" priority="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O3:O6">
    <cfRule type="colorScale" priority="2">
      <colorScale>
        <cfvo type="min"/>
        <cfvo type="max"/>
        <color theme="9" tint="0.59999389629810485"/>
        <color theme="9" tint="-0.24997711111789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342B1-ABDF-4288-9B5D-F02D19020B0F}">
  <sheetPr>
    <tabColor rgb="FF0070C0"/>
  </sheetPr>
  <dimension ref="A1:P251"/>
  <sheetViews>
    <sheetView topLeftCell="A119" zoomScaleNormal="100" workbookViewId="0">
      <selection activeCell="F15" sqref="F15"/>
    </sheetView>
  </sheetViews>
  <sheetFormatPr defaultRowHeight="14.4" x14ac:dyDescent="0.3"/>
  <cols>
    <col min="1" max="1" width="16.109375" style="1" bestFit="1" customWidth="1"/>
    <col min="2" max="2" width="10.33203125" style="1" customWidth="1"/>
    <col min="3" max="3" width="30.109375" style="1" bestFit="1" customWidth="1"/>
    <col min="4" max="6" width="8.88671875" style="1"/>
    <col min="7" max="7" width="17.21875" style="1" bestFit="1" customWidth="1"/>
    <col min="8" max="8" width="17.44140625" style="1" bestFit="1" customWidth="1"/>
    <col min="9" max="9" width="17.21875" style="1" bestFit="1" customWidth="1"/>
    <col min="10" max="10" width="8.88671875" style="1"/>
    <col min="11" max="11" width="11.5546875" style="1" customWidth="1"/>
    <col min="12" max="16384" width="8.88671875" style="1"/>
  </cols>
  <sheetData>
    <row r="1" spans="1:16" ht="19.8" thickTop="1" thickBot="1" x14ac:dyDescent="0.5">
      <c r="A1" s="12" t="s">
        <v>5</v>
      </c>
      <c r="B1" s="12" t="s">
        <v>6</v>
      </c>
      <c r="C1" s="12" t="s">
        <v>17</v>
      </c>
      <c r="G1" s="12" t="s">
        <v>6</v>
      </c>
      <c r="H1" s="12">
        <v>2</v>
      </c>
      <c r="K1" s="73" t="s">
        <v>45</v>
      </c>
      <c r="L1" s="74"/>
      <c r="M1" s="74"/>
      <c r="N1" s="74"/>
      <c r="O1" s="75"/>
    </row>
    <row r="2" spans="1:16" ht="15.6" thickTop="1" thickBot="1" x14ac:dyDescent="0.35">
      <c r="A2" s="5">
        <v>5</v>
      </c>
      <c r="B2" s="6">
        <v>2</v>
      </c>
      <c r="C2" s="33">
        <f>IF(B2=2,A2,"""Non Gruppo2""")</f>
        <v>5</v>
      </c>
      <c r="G2"/>
      <c r="H2"/>
    </row>
    <row r="3" spans="1:16" ht="19.8" thickTop="1" thickBot="1" x14ac:dyDescent="0.5">
      <c r="A3" s="3">
        <v>13</v>
      </c>
      <c r="B3" s="7">
        <v>3</v>
      </c>
      <c r="C3" s="11" t="str">
        <f t="shared" ref="C3:C66" si="0">IF(B3=2,A3,"""Non Gruppo2""")</f>
        <v>"Non Gruppo2"</v>
      </c>
      <c r="G3" s="12" t="s">
        <v>15</v>
      </c>
      <c r="H3" s="12" t="s">
        <v>18</v>
      </c>
      <c r="J3" s="64" t="s">
        <v>65</v>
      </c>
      <c r="K3" s="65"/>
      <c r="L3" s="65"/>
      <c r="M3" s="65"/>
      <c r="N3" s="65"/>
      <c r="O3" s="65"/>
      <c r="P3" s="66"/>
    </row>
    <row r="4" spans="1:16" ht="15" thickTop="1" x14ac:dyDescent="0.3">
      <c r="A4" s="3">
        <v>14</v>
      </c>
      <c r="B4" s="7">
        <v>1</v>
      </c>
      <c r="C4" s="11" t="str">
        <f t="shared" si="0"/>
        <v>"Non Gruppo2"</v>
      </c>
      <c r="G4" s="14">
        <v>5</v>
      </c>
      <c r="H4" s="14">
        <v>1</v>
      </c>
      <c r="J4" s="67"/>
      <c r="K4" s="68"/>
      <c r="L4" s="68"/>
      <c r="M4" s="68"/>
      <c r="N4" s="68"/>
      <c r="O4" s="68"/>
      <c r="P4" s="69"/>
    </row>
    <row r="5" spans="1:16" x14ac:dyDescent="0.3">
      <c r="A5" s="3">
        <v>16</v>
      </c>
      <c r="B5" s="7">
        <v>3</v>
      </c>
      <c r="C5" s="11" t="str">
        <f t="shared" si="0"/>
        <v>"Non Gruppo2"</v>
      </c>
      <c r="G5" s="14">
        <v>19</v>
      </c>
      <c r="H5" s="14">
        <v>1</v>
      </c>
      <c r="J5" s="67"/>
      <c r="K5" s="68"/>
      <c r="L5" s="68"/>
      <c r="M5" s="68"/>
      <c r="N5" s="68"/>
      <c r="O5" s="68"/>
      <c r="P5" s="69"/>
    </row>
    <row r="6" spans="1:16" x14ac:dyDescent="0.3">
      <c r="A6" s="3">
        <v>19</v>
      </c>
      <c r="B6" s="7">
        <v>2</v>
      </c>
      <c r="C6" s="11">
        <f t="shared" si="0"/>
        <v>19</v>
      </c>
      <c r="G6" s="14">
        <v>20</v>
      </c>
      <c r="H6" s="14">
        <v>2</v>
      </c>
      <c r="J6" s="67"/>
      <c r="K6" s="68"/>
      <c r="L6" s="68"/>
      <c r="M6" s="68"/>
      <c r="N6" s="68"/>
      <c r="O6" s="68"/>
      <c r="P6" s="69"/>
    </row>
    <row r="7" spans="1:16" x14ac:dyDescent="0.3">
      <c r="A7" s="3">
        <v>20</v>
      </c>
      <c r="B7" s="7">
        <v>2</v>
      </c>
      <c r="C7" s="11">
        <f t="shared" si="0"/>
        <v>20</v>
      </c>
      <c r="G7" s="14">
        <v>29</v>
      </c>
      <c r="H7" s="14">
        <v>1</v>
      </c>
      <c r="J7" s="67"/>
      <c r="K7" s="68"/>
      <c r="L7" s="68"/>
      <c r="M7" s="68"/>
      <c r="N7" s="68"/>
      <c r="O7" s="68"/>
      <c r="P7" s="69"/>
    </row>
    <row r="8" spans="1:16" x14ac:dyDescent="0.3">
      <c r="A8" s="3">
        <v>20</v>
      </c>
      <c r="B8" s="7">
        <v>2</v>
      </c>
      <c r="C8" s="11">
        <f t="shared" si="0"/>
        <v>20</v>
      </c>
      <c r="G8" s="14">
        <v>30</v>
      </c>
      <c r="H8" s="14">
        <v>2</v>
      </c>
      <c r="J8" s="67"/>
      <c r="K8" s="68"/>
      <c r="L8" s="68"/>
      <c r="M8" s="68"/>
      <c r="N8" s="68"/>
      <c r="O8" s="68"/>
      <c r="P8" s="69"/>
    </row>
    <row r="9" spans="1:16" x14ac:dyDescent="0.3">
      <c r="A9" s="3">
        <v>20</v>
      </c>
      <c r="B9" s="7">
        <v>4</v>
      </c>
      <c r="C9" s="11" t="str">
        <f t="shared" si="0"/>
        <v>"Non Gruppo2"</v>
      </c>
      <c r="G9" s="14">
        <v>32</v>
      </c>
      <c r="H9" s="14">
        <v>1</v>
      </c>
      <c r="J9" s="70"/>
      <c r="K9" s="71"/>
      <c r="L9" s="71"/>
      <c r="M9" s="71"/>
      <c r="N9" s="71"/>
      <c r="O9" s="71"/>
      <c r="P9" s="72"/>
    </row>
    <row r="10" spans="1:16" x14ac:dyDescent="0.3">
      <c r="A10" s="3">
        <v>23</v>
      </c>
      <c r="B10" s="7">
        <v>1</v>
      </c>
      <c r="C10" s="11" t="str">
        <f t="shared" si="0"/>
        <v>"Non Gruppo2"</v>
      </c>
      <c r="G10" s="14">
        <v>35</v>
      </c>
      <c r="H10" s="14">
        <v>1</v>
      </c>
    </row>
    <row r="11" spans="1:16" x14ac:dyDescent="0.3">
      <c r="A11" s="3">
        <v>23</v>
      </c>
      <c r="B11" s="7">
        <v>3</v>
      </c>
      <c r="C11" s="11" t="str">
        <f t="shared" si="0"/>
        <v>"Non Gruppo2"</v>
      </c>
      <c r="G11" s="14">
        <v>37</v>
      </c>
      <c r="H11" s="14">
        <v>1</v>
      </c>
    </row>
    <row r="12" spans="1:16" x14ac:dyDescent="0.3">
      <c r="A12" s="3">
        <v>25</v>
      </c>
      <c r="B12" s="7">
        <v>1</v>
      </c>
      <c r="C12" s="11" t="str">
        <f t="shared" si="0"/>
        <v>"Non Gruppo2"</v>
      </c>
      <c r="G12" s="14">
        <v>39</v>
      </c>
      <c r="H12" s="14">
        <v>2</v>
      </c>
    </row>
    <row r="13" spans="1:16" x14ac:dyDescent="0.3">
      <c r="A13" s="3">
        <v>26</v>
      </c>
      <c r="B13" s="7">
        <v>4</v>
      </c>
      <c r="C13" s="11" t="str">
        <f t="shared" si="0"/>
        <v>"Non Gruppo2"</v>
      </c>
      <c r="G13" s="14">
        <v>41</v>
      </c>
      <c r="H13" s="14">
        <v>1</v>
      </c>
    </row>
    <row r="14" spans="1:16" x14ac:dyDescent="0.3">
      <c r="A14" s="3">
        <v>26</v>
      </c>
      <c r="B14" s="7">
        <v>4</v>
      </c>
      <c r="C14" s="11" t="str">
        <f t="shared" si="0"/>
        <v>"Non Gruppo2"</v>
      </c>
      <c r="G14" s="14">
        <v>42</v>
      </c>
      <c r="H14" s="14">
        <v>1</v>
      </c>
    </row>
    <row r="15" spans="1:16" x14ac:dyDescent="0.3">
      <c r="A15" s="3">
        <v>27</v>
      </c>
      <c r="B15" s="7">
        <v>1</v>
      </c>
      <c r="C15" s="11" t="str">
        <f t="shared" si="0"/>
        <v>"Non Gruppo2"</v>
      </c>
      <c r="G15" s="14">
        <v>43</v>
      </c>
      <c r="H15" s="14">
        <v>1</v>
      </c>
    </row>
    <row r="16" spans="1:16" x14ac:dyDescent="0.3">
      <c r="A16" s="3">
        <v>28</v>
      </c>
      <c r="B16" s="7">
        <v>4</v>
      </c>
      <c r="C16" s="11" t="str">
        <f t="shared" si="0"/>
        <v>"Non Gruppo2"</v>
      </c>
      <c r="G16" s="14">
        <v>44</v>
      </c>
      <c r="H16" s="14">
        <v>1</v>
      </c>
    </row>
    <row r="17" spans="1:9" x14ac:dyDescent="0.3">
      <c r="A17" s="3">
        <v>29</v>
      </c>
      <c r="B17" s="7">
        <v>4</v>
      </c>
      <c r="C17" s="11" t="str">
        <f t="shared" si="0"/>
        <v>"Non Gruppo2"</v>
      </c>
      <c r="G17" s="14">
        <v>45</v>
      </c>
      <c r="H17" s="14">
        <v>1</v>
      </c>
    </row>
    <row r="18" spans="1:9" x14ac:dyDescent="0.3">
      <c r="A18" s="3">
        <v>29</v>
      </c>
      <c r="B18" s="7">
        <v>2</v>
      </c>
      <c r="C18" s="11">
        <f t="shared" si="0"/>
        <v>29</v>
      </c>
      <c r="G18" s="14">
        <v>46</v>
      </c>
      <c r="H18" s="14">
        <v>1</v>
      </c>
      <c r="I18"/>
    </row>
    <row r="19" spans="1:9" x14ac:dyDescent="0.3">
      <c r="A19" s="3">
        <v>29</v>
      </c>
      <c r="B19" s="7">
        <v>1</v>
      </c>
      <c r="C19" s="11" t="str">
        <f t="shared" si="0"/>
        <v>"Non Gruppo2"</v>
      </c>
      <c r="G19" s="14">
        <v>47</v>
      </c>
      <c r="H19" s="14">
        <v>1</v>
      </c>
    </row>
    <row r="20" spans="1:9" x14ac:dyDescent="0.3">
      <c r="A20" s="3">
        <v>30</v>
      </c>
      <c r="B20" s="7">
        <v>2</v>
      </c>
      <c r="C20" s="11">
        <f t="shared" si="0"/>
        <v>30</v>
      </c>
      <c r="G20" s="14">
        <v>48</v>
      </c>
      <c r="H20" s="14">
        <v>3</v>
      </c>
    </row>
    <row r="21" spans="1:9" x14ac:dyDescent="0.3">
      <c r="A21" s="3">
        <v>30</v>
      </c>
      <c r="B21" s="7">
        <v>2</v>
      </c>
      <c r="C21" s="11">
        <f t="shared" si="0"/>
        <v>30</v>
      </c>
      <c r="G21" s="14">
        <v>49</v>
      </c>
      <c r="H21" s="14">
        <v>2</v>
      </c>
    </row>
    <row r="22" spans="1:9" x14ac:dyDescent="0.3">
      <c r="A22" s="3">
        <v>32</v>
      </c>
      <c r="B22" s="7">
        <v>4</v>
      </c>
      <c r="C22" s="11" t="str">
        <f t="shared" si="0"/>
        <v>"Non Gruppo2"</v>
      </c>
      <c r="G22" s="14">
        <v>50</v>
      </c>
      <c r="H22" s="14">
        <v>1</v>
      </c>
    </row>
    <row r="23" spans="1:9" x14ac:dyDescent="0.3">
      <c r="A23" s="3">
        <v>32</v>
      </c>
      <c r="B23" s="7">
        <v>4</v>
      </c>
      <c r="C23" s="11" t="str">
        <f t="shared" si="0"/>
        <v>"Non Gruppo2"</v>
      </c>
      <c r="G23" s="14">
        <v>51</v>
      </c>
      <c r="H23" s="14">
        <v>1</v>
      </c>
    </row>
    <row r="24" spans="1:9" x14ac:dyDescent="0.3">
      <c r="A24" s="3">
        <v>32</v>
      </c>
      <c r="B24" s="7">
        <v>2</v>
      </c>
      <c r="C24" s="11">
        <f t="shared" si="0"/>
        <v>32</v>
      </c>
      <c r="G24" s="14">
        <v>52</v>
      </c>
      <c r="H24" s="14">
        <v>1</v>
      </c>
    </row>
    <row r="25" spans="1:9" x14ac:dyDescent="0.3">
      <c r="A25" s="3">
        <v>33</v>
      </c>
      <c r="B25" s="7">
        <v>3</v>
      </c>
      <c r="C25" s="11" t="str">
        <f t="shared" si="0"/>
        <v>"Non Gruppo2"</v>
      </c>
      <c r="G25" s="14">
        <v>53</v>
      </c>
      <c r="H25" s="14">
        <v>1</v>
      </c>
    </row>
    <row r="26" spans="1:9" x14ac:dyDescent="0.3">
      <c r="A26" s="3">
        <v>33</v>
      </c>
      <c r="B26" s="7">
        <v>3</v>
      </c>
      <c r="C26" s="11" t="str">
        <f t="shared" si="0"/>
        <v>"Non Gruppo2"</v>
      </c>
      <c r="G26" s="14">
        <v>54</v>
      </c>
      <c r="H26" s="14">
        <v>2</v>
      </c>
    </row>
    <row r="27" spans="1:9" x14ac:dyDescent="0.3">
      <c r="A27" s="3">
        <v>33</v>
      </c>
      <c r="B27" s="7">
        <v>1</v>
      </c>
      <c r="C27" s="11" t="str">
        <f t="shared" si="0"/>
        <v>"Non Gruppo2"</v>
      </c>
      <c r="G27" s="14">
        <v>55</v>
      </c>
      <c r="H27" s="14">
        <v>2</v>
      </c>
    </row>
    <row r="28" spans="1:9" x14ac:dyDescent="0.3">
      <c r="A28" s="3">
        <v>34</v>
      </c>
      <c r="B28" s="7">
        <v>1</v>
      </c>
      <c r="C28" s="11" t="str">
        <f t="shared" si="0"/>
        <v>"Non Gruppo2"</v>
      </c>
      <c r="G28" s="14">
        <v>56</v>
      </c>
      <c r="H28" s="14">
        <v>1</v>
      </c>
    </row>
    <row r="29" spans="1:9" x14ac:dyDescent="0.3">
      <c r="A29" s="3">
        <v>34</v>
      </c>
      <c r="B29" s="7">
        <v>3</v>
      </c>
      <c r="C29" s="11" t="str">
        <f t="shared" si="0"/>
        <v>"Non Gruppo2"</v>
      </c>
      <c r="G29" s="14">
        <v>58</v>
      </c>
      <c r="H29" s="14">
        <v>1</v>
      </c>
    </row>
    <row r="30" spans="1:9" x14ac:dyDescent="0.3">
      <c r="A30" s="3">
        <v>35</v>
      </c>
      <c r="B30" s="7">
        <v>4</v>
      </c>
      <c r="C30" s="11" t="str">
        <f t="shared" si="0"/>
        <v>"Non Gruppo2"</v>
      </c>
      <c r="G30" s="14">
        <v>59</v>
      </c>
      <c r="H30" s="14">
        <v>1</v>
      </c>
    </row>
    <row r="31" spans="1:9" x14ac:dyDescent="0.3">
      <c r="A31" s="3">
        <v>35</v>
      </c>
      <c r="B31" s="7">
        <v>1</v>
      </c>
      <c r="C31" s="11" t="str">
        <f t="shared" si="0"/>
        <v>"Non Gruppo2"</v>
      </c>
      <c r="G31" s="14">
        <v>60</v>
      </c>
      <c r="H31" s="14">
        <v>2</v>
      </c>
    </row>
    <row r="32" spans="1:9" x14ac:dyDescent="0.3">
      <c r="A32" s="3">
        <v>35</v>
      </c>
      <c r="B32" s="7">
        <v>2</v>
      </c>
      <c r="C32" s="11">
        <f t="shared" si="0"/>
        <v>35</v>
      </c>
      <c r="G32" s="14">
        <v>61</v>
      </c>
      <c r="H32" s="14">
        <v>2</v>
      </c>
    </row>
    <row r="33" spans="1:8" x14ac:dyDescent="0.3">
      <c r="A33" s="3">
        <v>35</v>
      </c>
      <c r="B33" s="7">
        <v>3</v>
      </c>
      <c r="C33" s="11" t="str">
        <f t="shared" si="0"/>
        <v>"Non Gruppo2"</v>
      </c>
      <c r="G33" s="14">
        <v>62</v>
      </c>
      <c r="H33" s="14">
        <v>1</v>
      </c>
    </row>
    <row r="34" spans="1:8" x14ac:dyDescent="0.3">
      <c r="A34" s="3">
        <v>36</v>
      </c>
      <c r="B34" s="7">
        <v>4</v>
      </c>
      <c r="C34" s="11" t="str">
        <f t="shared" si="0"/>
        <v>"Non Gruppo2"</v>
      </c>
      <c r="G34" s="14">
        <v>65</v>
      </c>
      <c r="H34" s="14">
        <v>2</v>
      </c>
    </row>
    <row r="35" spans="1:8" x14ac:dyDescent="0.3">
      <c r="A35" s="3">
        <v>36</v>
      </c>
      <c r="B35" s="7">
        <v>3</v>
      </c>
      <c r="C35" s="11" t="str">
        <f t="shared" si="0"/>
        <v>"Non Gruppo2"</v>
      </c>
      <c r="G35" s="14">
        <v>66</v>
      </c>
      <c r="H35" s="14">
        <v>1</v>
      </c>
    </row>
    <row r="36" spans="1:8" x14ac:dyDescent="0.3">
      <c r="A36" s="3">
        <v>37</v>
      </c>
      <c r="B36" s="7">
        <v>4</v>
      </c>
      <c r="C36" s="11" t="str">
        <f t="shared" si="0"/>
        <v>"Non Gruppo2"</v>
      </c>
      <c r="G36" s="14">
        <v>68</v>
      </c>
      <c r="H36" s="14">
        <v>2</v>
      </c>
    </row>
    <row r="37" spans="1:8" x14ac:dyDescent="0.3">
      <c r="A37" s="3">
        <v>37</v>
      </c>
      <c r="B37" s="7">
        <v>4</v>
      </c>
      <c r="C37" s="11" t="str">
        <f t="shared" si="0"/>
        <v>"Non Gruppo2"</v>
      </c>
      <c r="G37" s="14">
        <v>70</v>
      </c>
      <c r="H37" s="14">
        <v>1</v>
      </c>
    </row>
    <row r="38" spans="1:8" x14ac:dyDescent="0.3">
      <c r="A38" s="3">
        <v>37</v>
      </c>
      <c r="B38" s="7">
        <v>2</v>
      </c>
      <c r="C38" s="11">
        <f t="shared" si="0"/>
        <v>37</v>
      </c>
      <c r="G38" s="14">
        <v>73</v>
      </c>
      <c r="H38" s="14">
        <v>1</v>
      </c>
    </row>
    <row r="39" spans="1:8" x14ac:dyDescent="0.3">
      <c r="A39" s="3">
        <v>38</v>
      </c>
      <c r="B39" s="7">
        <v>4</v>
      </c>
      <c r="C39" s="11" t="str">
        <f t="shared" si="0"/>
        <v>"Non Gruppo2"</v>
      </c>
      <c r="G39" s="14">
        <v>74</v>
      </c>
      <c r="H39" s="14">
        <v>1</v>
      </c>
    </row>
    <row r="40" spans="1:8" x14ac:dyDescent="0.3">
      <c r="A40" s="3">
        <v>38</v>
      </c>
      <c r="B40" s="7">
        <v>1</v>
      </c>
      <c r="C40" s="11" t="str">
        <f t="shared" si="0"/>
        <v>"Non Gruppo2"</v>
      </c>
      <c r="G40" s="14">
        <v>79</v>
      </c>
      <c r="H40" s="14">
        <v>1</v>
      </c>
    </row>
    <row r="41" spans="1:8" x14ac:dyDescent="0.3">
      <c r="A41" s="3">
        <v>38</v>
      </c>
      <c r="B41" s="7">
        <v>4</v>
      </c>
      <c r="C41" s="11" t="str">
        <f t="shared" si="0"/>
        <v>"Non Gruppo2"</v>
      </c>
      <c r="G41" s="14">
        <v>80</v>
      </c>
      <c r="H41" s="14">
        <v>2</v>
      </c>
    </row>
    <row r="42" spans="1:8" x14ac:dyDescent="0.3">
      <c r="A42" s="3">
        <v>38</v>
      </c>
      <c r="B42" s="7">
        <v>1</v>
      </c>
      <c r="C42" s="11" t="str">
        <f t="shared" si="0"/>
        <v>"Non Gruppo2"</v>
      </c>
      <c r="G42" s="14">
        <v>84</v>
      </c>
      <c r="H42" s="14">
        <v>1</v>
      </c>
    </row>
    <row r="43" spans="1:8" x14ac:dyDescent="0.3">
      <c r="A43" s="3">
        <v>38</v>
      </c>
      <c r="B43" s="7">
        <v>4</v>
      </c>
      <c r="C43" s="11" t="str">
        <f t="shared" si="0"/>
        <v>"Non Gruppo2"</v>
      </c>
      <c r="G43" s="14">
        <v>86</v>
      </c>
      <c r="H43" s="14">
        <v>2</v>
      </c>
    </row>
    <row r="44" spans="1:8" x14ac:dyDescent="0.3">
      <c r="A44" s="3">
        <v>39</v>
      </c>
      <c r="B44" s="7">
        <v>4</v>
      </c>
      <c r="C44" s="11" t="str">
        <f t="shared" si="0"/>
        <v>"Non Gruppo2"</v>
      </c>
      <c r="G44" s="14">
        <v>95</v>
      </c>
      <c r="H44" s="14">
        <v>1</v>
      </c>
    </row>
    <row r="45" spans="1:8" ht="15" thickBot="1" x14ac:dyDescent="0.35">
      <c r="A45" s="3">
        <v>39</v>
      </c>
      <c r="B45" s="7">
        <v>2</v>
      </c>
      <c r="C45" s="11">
        <f t="shared" si="0"/>
        <v>39</v>
      </c>
      <c r="G45" s="14">
        <v>103</v>
      </c>
      <c r="H45" s="14">
        <v>1</v>
      </c>
    </row>
    <row r="46" spans="1:8" ht="19.8" thickTop="1" thickBot="1" x14ac:dyDescent="0.5">
      <c r="A46" s="3">
        <v>39</v>
      </c>
      <c r="B46" s="7">
        <v>2</v>
      </c>
      <c r="C46" s="11">
        <f t="shared" si="0"/>
        <v>39</v>
      </c>
      <c r="G46" s="12" t="s">
        <v>29</v>
      </c>
      <c r="H46" s="12">
        <v>56</v>
      </c>
    </row>
    <row r="47" spans="1:8" ht="15" thickTop="1" x14ac:dyDescent="0.3">
      <c r="A47" s="3">
        <v>39</v>
      </c>
      <c r="B47" s="7">
        <v>3</v>
      </c>
      <c r="C47" s="11" t="str">
        <f t="shared" si="0"/>
        <v>"Non Gruppo2"</v>
      </c>
    </row>
    <row r="48" spans="1:8" x14ac:dyDescent="0.3">
      <c r="A48" s="3">
        <v>40</v>
      </c>
      <c r="B48" s="7">
        <v>1</v>
      </c>
      <c r="C48" s="11" t="str">
        <f t="shared" si="0"/>
        <v>"Non Gruppo2"</v>
      </c>
    </row>
    <row r="49" spans="1:3" x14ac:dyDescent="0.3">
      <c r="A49" s="3">
        <v>40</v>
      </c>
      <c r="B49" s="7">
        <v>3</v>
      </c>
      <c r="C49" s="11" t="str">
        <f t="shared" si="0"/>
        <v>"Non Gruppo2"</v>
      </c>
    </row>
    <row r="50" spans="1:3" x14ac:dyDescent="0.3">
      <c r="A50" s="3">
        <v>40</v>
      </c>
      <c r="B50" s="7">
        <v>4</v>
      </c>
      <c r="C50" s="11" t="str">
        <f t="shared" si="0"/>
        <v>"Non Gruppo2"</v>
      </c>
    </row>
    <row r="51" spans="1:3" x14ac:dyDescent="0.3">
      <c r="A51" s="3">
        <v>41</v>
      </c>
      <c r="B51" s="7">
        <v>1</v>
      </c>
      <c r="C51" s="11" t="str">
        <f t="shared" si="0"/>
        <v>"Non Gruppo2"</v>
      </c>
    </row>
    <row r="52" spans="1:3" x14ac:dyDescent="0.3">
      <c r="A52" s="3">
        <v>41</v>
      </c>
      <c r="B52" s="7">
        <v>2</v>
      </c>
      <c r="C52" s="11">
        <f t="shared" si="0"/>
        <v>41</v>
      </c>
    </row>
    <row r="53" spans="1:3" x14ac:dyDescent="0.3">
      <c r="A53" s="3">
        <v>41</v>
      </c>
      <c r="B53" s="7">
        <v>4</v>
      </c>
      <c r="C53" s="11" t="str">
        <f t="shared" si="0"/>
        <v>"Non Gruppo2"</v>
      </c>
    </row>
    <row r="54" spans="1:3" x14ac:dyDescent="0.3">
      <c r="A54" s="3">
        <v>41</v>
      </c>
      <c r="B54" s="7">
        <v>3</v>
      </c>
      <c r="C54" s="11" t="str">
        <f t="shared" si="0"/>
        <v>"Non Gruppo2"</v>
      </c>
    </row>
    <row r="55" spans="1:3" x14ac:dyDescent="0.3">
      <c r="A55" s="3">
        <v>41</v>
      </c>
      <c r="B55" s="7">
        <v>1</v>
      </c>
      <c r="C55" s="11" t="str">
        <f t="shared" si="0"/>
        <v>"Non Gruppo2"</v>
      </c>
    </row>
    <row r="56" spans="1:3" x14ac:dyDescent="0.3">
      <c r="A56" s="3">
        <v>42</v>
      </c>
      <c r="B56" s="7">
        <v>4</v>
      </c>
      <c r="C56" s="11" t="str">
        <f t="shared" si="0"/>
        <v>"Non Gruppo2"</v>
      </c>
    </row>
    <row r="57" spans="1:3" x14ac:dyDescent="0.3">
      <c r="A57" s="3">
        <v>42</v>
      </c>
      <c r="B57" s="7">
        <v>2</v>
      </c>
      <c r="C57" s="11">
        <f t="shared" si="0"/>
        <v>42</v>
      </c>
    </row>
    <row r="58" spans="1:3" x14ac:dyDescent="0.3">
      <c r="A58" s="3">
        <v>43</v>
      </c>
      <c r="B58" s="7">
        <v>1</v>
      </c>
      <c r="C58" s="11" t="str">
        <f t="shared" si="0"/>
        <v>"Non Gruppo2"</v>
      </c>
    </row>
    <row r="59" spans="1:3" x14ac:dyDescent="0.3">
      <c r="A59" s="3">
        <v>43</v>
      </c>
      <c r="B59" s="7">
        <v>1</v>
      </c>
      <c r="C59" s="11" t="str">
        <f t="shared" si="0"/>
        <v>"Non Gruppo2"</v>
      </c>
    </row>
    <row r="60" spans="1:3" x14ac:dyDescent="0.3">
      <c r="A60" s="3">
        <v>43</v>
      </c>
      <c r="B60" s="7">
        <v>4</v>
      </c>
      <c r="C60" s="11" t="str">
        <f t="shared" si="0"/>
        <v>"Non Gruppo2"</v>
      </c>
    </row>
    <row r="61" spans="1:3" x14ac:dyDescent="0.3">
      <c r="A61" s="3">
        <v>43</v>
      </c>
      <c r="B61" s="7">
        <v>2</v>
      </c>
      <c r="C61" s="11">
        <f t="shared" si="0"/>
        <v>43</v>
      </c>
    </row>
    <row r="62" spans="1:3" x14ac:dyDescent="0.3">
      <c r="A62" s="3">
        <v>43</v>
      </c>
      <c r="B62" s="7">
        <v>4</v>
      </c>
      <c r="C62" s="11" t="str">
        <f t="shared" si="0"/>
        <v>"Non Gruppo2"</v>
      </c>
    </row>
    <row r="63" spans="1:3" x14ac:dyDescent="0.3">
      <c r="A63" s="3">
        <v>44</v>
      </c>
      <c r="B63" s="7">
        <v>1</v>
      </c>
      <c r="C63" s="11" t="str">
        <f t="shared" si="0"/>
        <v>"Non Gruppo2"</v>
      </c>
    </row>
    <row r="64" spans="1:3" x14ac:dyDescent="0.3">
      <c r="A64" s="3">
        <v>44</v>
      </c>
      <c r="B64" s="7">
        <v>1</v>
      </c>
      <c r="C64" s="11" t="str">
        <f t="shared" si="0"/>
        <v>"Non Gruppo2"</v>
      </c>
    </row>
    <row r="65" spans="1:3" x14ac:dyDescent="0.3">
      <c r="A65" s="3">
        <v>44</v>
      </c>
      <c r="B65" s="7">
        <v>2</v>
      </c>
      <c r="C65" s="11">
        <f t="shared" si="0"/>
        <v>44</v>
      </c>
    </row>
    <row r="66" spans="1:3" x14ac:dyDescent="0.3">
      <c r="A66" s="3">
        <v>44</v>
      </c>
      <c r="B66" s="7">
        <v>3</v>
      </c>
      <c r="C66" s="11" t="str">
        <f t="shared" si="0"/>
        <v>"Non Gruppo2"</v>
      </c>
    </row>
    <row r="67" spans="1:3" x14ac:dyDescent="0.3">
      <c r="A67" s="3">
        <v>45</v>
      </c>
      <c r="B67" s="7">
        <v>1</v>
      </c>
      <c r="C67" s="11" t="str">
        <f t="shared" ref="C67:C130" si="1">IF(B67=2,A67,"""Non Gruppo2""")</f>
        <v>"Non Gruppo2"</v>
      </c>
    </row>
    <row r="68" spans="1:3" x14ac:dyDescent="0.3">
      <c r="A68" s="3">
        <v>45</v>
      </c>
      <c r="B68" s="7">
        <v>4</v>
      </c>
      <c r="C68" s="11" t="str">
        <f t="shared" si="1"/>
        <v>"Non Gruppo2"</v>
      </c>
    </row>
    <row r="69" spans="1:3" x14ac:dyDescent="0.3">
      <c r="A69" s="3">
        <v>45</v>
      </c>
      <c r="B69" s="7">
        <v>4</v>
      </c>
      <c r="C69" s="11" t="str">
        <f t="shared" si="1"/>
        <v>"Non Gruppo2"</v>
      </c>
    </row>
    <row r="70" spans="1:3" x14ac:dyDescent="0.3">
      <c r="A70" s="3">
        <v>45</v>
      </c>
      <c r="B70" s="7">
        <v>2</v>
      </c>
      <c r="C70" s="11">
        <f t="shared" si="1"/>
        <v>45</v>
      </c>
    </row>
    <row r="71" spans="1:3" x14ac:dyDescent="0.3">
      <c r="A71" s="3">
        <v>45</v>
      </c>
      <c r="B71" s="7">
        <v>4</v>
      </c>
      <c r="C71" s="11" t="str">
        <f t="shared" si="1"/>
        <v>"Non Gruppo2"</v>
      </c>
    </row>
    <row r="72" spans="1:3" x14ac:dyDescent="0.3">
      <c r="A72" s="3">
        <v>46</v>
      </c>
      <c r="B72" s="7">
        <v>3</v>
      </c>
      <c r="C72" s="11" t="str">
        <f t="shared" si="1"/>
        <v>"Non Gruppo2"</v>
      </c>
    </row>
    <row r="73" spans="1:3" x14ac:dyDescent="0.3">
      <c r="A73" s="3">
        <v>46</v>
      </c>
      <c r="B73" s="7">
        <v>2</v>
      </c>
      <c r="C73" s="11">
        <f t="shared" si="1"/>
        <v>46</v>
      </c>
    </row>
    <row r="74" spans="1:3" x14ac:dyDescent="0.3">
      <c r="A74" s="3">
        <v>46</v>
      </c>
      <c r="B74" s="7">
        <v>4</v>
      </c>
      <c r="C74" s="11" t="str">
        <f t="shared" si="1"/>
        <v>"Non Gruppo2"</v>
      </c>
    </row>
    <row r="75" spans="1:3" x14ac:dyDescent="0.3">
      <c r="A75" s="3">
        <v>47</v>
      </c>
      <c r="B75" s="7">
        <v>2</v>
      </c>
      <c r="C75" s="11">
        <f t="shared" si="1"/>
        <v>47</v>
      </c>
    </row>
    <row r="76" spans="1:3" x14ac:dyDescent="0.3">
      <c r="A76" s="3">
        <v>47</v>
      </c>
      <c r="B76" s="7">
        <v>3</v>
      </c>
      <c r="C76" s="11" t="str">
        <f t="shared" si="1"/>
        <v>"Non Gruppo2"</v>
      </c>
    </row>
    <row r="77" spans="1:3" x14ac:dyDescent="0.3">
      <c r="A77" s="3">
        <v>47</v>
      </c>
      <c r="B77" s="7">
        <v>1</v>
      </c>
      <c r="C77" s="11" t="str">
        <f t="shared" si="1"/>
        <v>"Non Gruppo2"</v>
      </c>
    </row>
    <row r="78" spans="1:3" x14ac:dyDescent="0.3">
      <c r="A78" s="3">
        <v>48</v>
      </c>
      <c r="B78" s="7">
        <v>3</v>
      </c>
      <c r="C78" s="11" t="str">
        <f t="shared" si="1"/>
        <v>"Non Gruppo2"</v>
      </c>
    </row>
    <row r="79" spans="1:3" x14ac:dyDescent="0.3">
      <c r="A79" s="3">
        <v>48</v>
      </c>
      <c r="B79" s="7">
        <v>4</v>
      </c>
      <c r="C79" s="11" t="str">
        <f t="shared" si="1"/>
        <v>"Non Gruppo2"</v>
      </c>
    </row>
    <row r="80" spans="1:3" x14ac:dyDescent="0.3">
      <c r="A80" s="3">
        <v>48</v>
      </c>
      <c r="B80" s="7">
        <v>1</v>
      </c>
      <c r="C80" s="11" t="str">
        <f t="shared" si="1"/>
        <v>"Non Gruppo2"</v>
      </c>
    </row>
    <row r="81" spans="1:3" x14ac:dyDescent="0.3">
      <c r="A81" s="3">
        <v>48</v>
      </c>
      <c r="B81" s="7">
        <v>2</v>
      </c>
      <c r="C81" s="11">
        <f t="shared" si="1"/>
        <v>48</v>
      </c>
    </row>
    <row r="82" spans="1:3" x14ac:dyDescent="0.3">
      <c r="A82" s="3">
        <v>48</v>
      </c>
      <c r="B82" s="7">
        <v>2</v>
      </c>
      <c r="C82" s="11">
        <f t="shared" si="1"/>
        <v>48</v>
      </c>
    </row>
    <row r="83" spans="1:3" x14ac:dyDescent="0.3">
      <c r="A83" s="3">
        <v>48</v>
      </c>
      <c r="B83" s="7">
        <v>2</v>
      </c>
      <c r="C83" s="11">
        <f t="shared" si="1"/>
        <v>48</v>
      </c>
    </row>
    <row r="84" spans="1:3" x14ac:dyDescent="0.3">
      <c r="A84" s="3">
        <v>48</v>
      </c>
      <c r="B84" s="7">
        <v>4</v>
      </c>
      <c r="C84" s="11" t="str">
        <f t="shared" si="1"/>
        <v>"Non Gruppo2"</v>
      </c>
    </row>
    <row r="85" spans="1:3" x14ac:dyDescent="0.3">
      <c r="A85" s="3">
        <v>48</v>
      </c>
      <c r="B85" s="7">
        <v>1</v>
      </c>
      <c r="C85" s="11" t="str">
        <f t="shared" si="1"/>
        <v>"Non Gruppo2"</v>
      </c>
    </row>
    <row r="86" spans="1:3" x14ac:dyDescent="0.3">
      <c r="A86" s="3">
        <v>49</v>
      </c>
      <c r="B86" s="7">
        <v>2</v>
      </c>
      <c r="C86" s="11">
        <f t="shared" si="1"/>
        <v>49</v>
      </c>
    </row>
    <row r="87" spans="1:3" x14ac:dyDescent="0.3">
      <c r="A87" s="3">
        <v>49</v>
      </c>
      <c r="B87" s="7">
        <v>2</v>
      </c>
      <c r="C87" s="11">
        <f t="shared" si="1"/>
        <v>49</v>
      </c>
    </row>
    <row r="88" spans="1:3" x14ac:dyDescent="0.3">
      <c r="A88" s="3">
        <v>49</v>
      </c>
      <c r="B88" s="7">
        <v>1</v>
      </c>
      <c r="C88" s="11" t="str">
        <f t="shared" si="1"/>
        <v>"Non Gruppo2"</v>
      </c>
    </row>
    <row r="89" spans="1:3" x14ac:dyDescent="0.3">
      <c r="A89" s="3">
        <v>49</v>
      </c>
      <c r="B89" s="7">
        <v>4</v>
      </c>
      <c r="C89" s="11" t="str">
        <f t="shared" si="1"/>
        <v>"Non Gruppo2"</v>
      </c>
    </row>
    <row r="90" spans="1:3" x14ac:dyDescent="0.3">
      <c r="A90" s="3">
        <v>49</v>
      </c>
      <c r="B90" s="7">
        <v>4</v>
      </c>
      <c r="C90" s="11" t="str">
        <f t="shared" si="1"/>
        <v>"Non Gruppo2"</v>
      </c>
    </row>
    <row r="91" spans="1:3" x14ac:dyDescent="0.3">
      <c r="A91" s="3">
        <v>50</v>
      </c>
      <c r="B91" s="7">
        <v>1</v>
      </c>
      <c r="C91" s="11" t="str">
        <f t="shared" si="1"/>
        <v>"Non Gruppo2"</v>
      </c>
    </row>
    <row r="92" spans="1:3" x14ac:dyDescent="0.3">
      <c r="A92" s="3">
        <v>50</v>
      </c>
      <c r="B92" s="7">
        <v>4</v>
      </c>
      <c r="C92" s="11" t="str">
        <f t="shared" si="1"/>
        <v>"Non Gruppo2"</v>
      </c>
    </row>
    <row r="93" spans="1:3" x14ac:dyDescent="0.3">
      <c r="A93" s="3">
        <v>50</v>
      </c>
      <c r="B93" s="7">
        <v>3</v>
      </c>
      <c r="C93" s="11" t="str">
        <f t="shared" si="1"/>
        <v>"Non Gruppo2"</v>
      </c>
    </row>
    <row r="94" spans="1:3" x14ac:dyDescent="0.3">
      <c r="A94" s="3">
        <v>50</v>
      </c>
      <c r="B94" s="7">
        <v>1</v>
      </c>
      <c r="C94" s="11" t="str">
        <f t="shared" si="1"/>
        <v>"Non Gruppo2"</v>
      </c>
    </row>
    <row r="95" spans="1:3" x14ac:dyDescent="0.3">
      <c r="A95" s="3">
        <v>50</v>
      </c>
      <c r="B95" s="7">
        <v>3</v>
      </c>
      <c r="C95" s="11" t="str">
        <f t="shared" si="1"/>
        <v>"Non Gruppo2"</v>
      </c>
    </row>
    <row r="96" spans="1:3" x14ac:dyDescent="0.3">
      <c r="A96" s="3">
        <v>50</v>
      </c>
      <c r="B96" s="7">
        <v>2</v>
      </c>
      <c r="C96" s="11">
        <f t="shared" si="1"/>
        <v>50</v>
      </c>
    </row>
    <row r="97" spans="1:3" x14ac:dyDescent="0.3">
      <c r="A97" s="3">
        <v>50</v>
      </c>
      <c r="B97" s="7">
        <v>4</v>
      </c>
      <c r="C97" s="11" t="str">
        <f t="shared" si="1"/>
        <v>"Non Gruppo2"</v>
      </c>
    </row>
    <row r="98" spans="1:3" x14ac:dyDescent="0.3">
      <c r="A98" s="3">
        <v>51</v>
      </c>
      <c r="B98" s="7">
        <v>2</v>
      </c>
      <c r="C98" s="11">
        <f t="shared" si="1"/>
        <v>51</v>
      </c>
    </row>
    <row r="99" spans="1:3" x14ac:dyDescent="0.3">
      <c r="A99" s="3">
        <v>51</v>
      </c>
      <c r="B99" s="7">
        <v>3</v>
      </c>
      <c r="C99" s="11" t="str">
        <f t="shared" si="1"/>
        <v>"Non Gruppo2"</v>
      </c>
    </row>
    <row r="100" spans="1:3" x14ac:dyDescent="0.3">
      <c r="A100" s="3">
        <v>51</v>
      </c>
      <c r="B100" s="7">
        <v>3</v>
      </c>
      <c r="C100" s="11" t="str">
        <f t="shared" si="1"/>
        <v>"Non Gruppo2"</v>
      </c>
    </row>
    <row r="101" spans="1:3" x14ac:dyDescent="0.3">
      <c r="A101" s="3">
        <v>51</v>
      </c>
      <c r="B101" s="7">
        <v>3</v>
      </c>
      <c r="C101" s="11" t="str">
        <f t="shared" si="1"/>
        <v>"Non Gruppo2"</v>
      </c>
    </row>
    <row r="102" spans="1:3" x14ac:dyDescent="0.3">
      <c r="A102" s="3">
        <v>52</v>
      </c>
      <c r="B102" s="7">
        <v>1</v>
      </c>
      <c r="C102" s="11" t="str">
        <f t="shared" si="1"/>
        <v>"Non Gruppo2"</v>
      </c>
    </row>
    <row r="103" spans="1:3" x14ac:dyDescent="0.3">
      <c r="A103" s="3">
        <v>52</v>
      </c>
      <c r="B103" s="7">
        <v>2</v>
      </c>
      <c r="C103" s="11">
        <f t="shared" si="1"/>
        <v>52</v>
      </c>
    </row>
    <row r="104" spans="1:3" x14ac:dyDescent="0.3">
      <c r="A104" s="3">
        <v>52</v>
      </c>
      <c r="B104" s="7">
        <v>1</v>
      </c>
      <c r="C104" s="11" t="str">
        <f t="shared" si="1"/>
        <v>"Non Gruppo2"</v>
      </c>
    </row>
    <row r="105" spans="1:3" x14ac:dyDescent="0.3">
      <c r="A105" s="3">
        <v>53</v>
      </c>
      <c r="B105" s="7">
        <v>2</v>
      </c>
      <c r="C105" s="11">
        <f t="shared" si="1"/>
        <v>53</v>
      </c>
    </row>
    <row r="106" spans="1:3" x14ac:dyDescent="0.3">
      <c r="A106" s="3">
        <v>53</v>
      </c>
      <c r="B106" s="7">
        <v>3</v>
      </c>
      <c r="C106" s="11" t="str">
        <f t="shared" si="1"/>
        <v>"Non Gruppo2"</v>
      </c>
    </row>
    <row r="107" spans="1:3" x14ac:dyDescent="0.3">
      <c r="A107" s="3">
        <v>53</v>
      </c>
      <c r="B107" s="7">
        <v>1</v>
      </c>
      <c r="C107" s="11" t="str">
        <f t="shared" si="1"/>
        <v>"Non Gruppo2"</v>
      </c>
    </row>
    <row r="108" spans="1:3" x14ac:dyDescent="0.3">
      <c r="A108" s="3">
        <v>53</v>
      </c>
      <c r="B108" s="7">
        <v>1</v>
      </c>
      <c r="C108" s="11" t="str">
        <f t="shared" si="1"/>
        <v>"Non Gruppo2"</v>
      </c>
    </row>
    <row r="109" spans="1:3" x14ac:dyDescent="0.3">
      <c r="A109" s="3">
        <v>54</v>
      </c>
      <c r="B109" s="7">
        <v>2</v>
      </c>
      <c r="C109" s="11">
        <f t="shared" si="1"/>
        <v>54</v>
      </c>
    </row>
    <row r="110" spans="1:3" x14ac:dyDescent="0.3">
      <c r="A110" s="3">
        <v>54</v>
      </c>
      <c r="B110" s="7">
        <v>1</v>
      </c>
      <c r="C110" s="11" t="str">
        <f t="shared" si="1"/>
        <v>"Non Gruppo2"</v>
      </c>
    </row>
    <row r="111" spans="1:3" x14ac:dyDescent="0.3">
      <c r="A111" s="3">
        <v>54</v>
      </c>
      <c r="B111" s="7">
        <v>4</v>
      </c>
      <c r="C111" s="11" t="str">
        <f t="shared" si="1"/>
        <v>"Non Gruppo2"</v>
      </c>
    </row>
    <row r="112" spans="1:3" x14ac:dyDescent="0.3">
      <c r="A112" s="3">
        <v>54</v>
      </c>
      <c r="B112" s="7">
        <v>2</v>
      </c>
      <c r="C112" s="11">
        <f t="shared" si="1"/>
        <v>54</v>
      </c>
    </row>
    <row r="113" spans="1:3" x14ac:dyDescent="0.3">
      <c r="A113" s="3">
        <v>54</v>
      </c>
      <c r="B113" s="7">
        <v>1</v>
      </c>
      <c r="C113" s="11" t="str">
        <f t="shared" si="1"/>
        <v>"Non Gruppo2"</v>
      </c>
    </row>
    <row r="114" spans="1:3" x14ac:dyDescent="0.3">
      <c r="A114" s="3">
        <v>54</v>
      </c>
      <c r="B114" s="7">
        <v>3</v>
      </c>
      <c r="C114" s="11" t="str">
        <f t="shared" si="1"/>
        <v>"Non Gruppo2"</v>
      </c>
    </row>
    <row r="115" spans="1:3" x14ac:dyDescent="0.3">
      <c r="A115" s="3">
        <v>55</v>
      </c>
      <c r="B115" s="7">
        <v>2</v>
      </c>
      <c r="C115" s="11">
        <f t="shared" si="1"/>
        <v>55</v>
      </c>
    </row>
    <row r="116" spans="1:3" x14ac:dyDescent="0.3">
      <c r="A116" s="3">
        <v>55</v>
      </c>
      <c r="B116" s="7">
        <v>4</v>
      </c>
      <c r="C116" s="11" t="str">
        <f t="shared" si="1"/>
        <v>"Non Gruppo2"</v>
      </c>
    </row>
    <row r="117" spans="1:3" x14ac:dyDescent="0.3">
      <c r="A117" s="3">
        <v>55</v>
      </c>
      <c r="B117" s="7">
        <v>2</v>
      </c>
      <c r="C117" s="11">
        <f t="shared" si="1"/>
        <v>55</v>
      </c>
    </row>
    <row r="118" spans="1:3" x14ac:dyDescent="0.3">
      <c r="A118" s="3">
        <v>55</v>
      </c>
      <c r="B118" s="7">
        <v>1</v>
      </c>
      <c r="C118" s="11" t="str">
        <f t="shared" si="1"/>
        <v>"Non Gruppo2"</v>
      </c>
    </row>
    <row r="119" spans="1:3" x14ac:dyDescent="0.3">
      <c r="A119" s="3">
        <v>55</v>
      </c>
      <c r="B119" s="7">
        <v>1</v>
      </c>
      <c r="C119" s="11" t="str">
        <f t="shared" si="1"/>
        <v>"Non Gruppo2"</v>
      </c>
    </row>
    <row r="120" spans="1:3" x14ac:dyDescent="0.3">
      <c r="A120" s="3">
        <v>56</v>
      </c>
      <c r="B120" s="7">
        <v>3</v>
      </c>
      <c r="C120" s="11" t="str">
        <f t="shared" si="1"/>
        <v>"Non Gruppo2"</v>
      </c>
    </row>
    <row r="121" spans="1:3" x14ac:dyDescent="0.3">
      <c r="A121" s="3">
        <v>56</v>
      </c>
      <c r="B121" s="7">
        <v>1</v>
      </c>
      <c r="C121" s="11" t="str">
        <f t="shared" si="1"/>
        <v>"Non Gruppo2"</v>
      </c>
    </row>
    <row r="122" spans="1:3" x14ac:dyDescent="0.3">
      <c r="A122" s="3">
        <v>56</v>
      </c>
      <c r="B122" s="7">
        <v>4</v>
      </c>
      <c r="C122" s="11" t="str">
        <f t="shared" si="1"/>
        <v>"Non Gruppo2"</v>
      </c>
    </row>
    <row r="123" spans="1:3" x14ac:dyDescent="0.3">
      <c r="A123" s="3">
        <v>56</v>
      </c>
      <c r="B123" s="7">
        <v>4</v>
      </c>
      <c r="C123" s="11" t="str">
        <f t="shared" si="1"/>
        <v>"Non Gruppo2"</v>
      </c>
    </row>
    <row r="124" spans="1:3" x14ac:dyDescent="0.3">
      <c r="A124" s="3">
        <v>56</v>
      </c>
      <c r="B124" s="7">
        <v>2</v>
      </c>
      <c r="C124" s="11">
        <f t="shared" si="1"/>
        <v>56</v>
      </c>
    </row>
    <row r="125" spans="1:3" x14ac:dyDescent="0.3">
      <c r="A125" s="3">
        <v>57</v>
      </c>
      <c r="B125" s="7">
        <v>1</v>
      </c>
      <c r="C125" s="11" t="str">
        <f t="shared" si="1"/>
        <v>"Non Gruppo2"</v>
      </c>
    </row>
    <row r="126" spans="1:3" x14ac:dyDescent="0.3">
      <c r="A126" s="3">
        <v>57</v>
      </c>
      <c r="B126" s="7">
        <v>1</v>
      </c>
      <c r="C126" s="11" t="str">
        <f t="shared" si="1"/>
        <v>"Non Gruppo2"</v>
      </c>
    </row>
    <row r="127" spans="1:3" x14ac:dyDescent="0.3">
      <c r="A127" s="3">
        <v>58</v>
      </c>
      <c r="B127" s="7">
        <v>1</v>
      </c>
      <c r="C127" s="11" t="str">
        <f t="shared" si="1"/>
        <v>"Non Gruppo2"</v>
      </c>
    </row>
    <row r="128" spans="1:3" x14ac:dyDescent="0.3">
      <c r="A128" s="3">
        <v>58</v>
      </c>
      <c r="B128" s="7">
        <v>4</v>
      </c>
      <c r="C128" s="11" t="str">
        <f t="shared" si="1"/>
        <v>"Non Gruppo2"</v>
      </c>
    </row>
    <row r="129" spans="1:3" x14ac:dyDescent="0.3">
      <c r="A129" s="3">
        <v>58</v>
      </c>
      <c r="B129" s="7">
        <v>4</v>
      </c>
      <c r="C129" s="11" t="str">
        <f t="shared" si="1"/>
        <v>"Non Gruppo2"</v>
      </c>
    </row>
    <row r="130" spans="1:3" x14ac:dyDescent="0.3">
      <c r="A130" s="3">
        <v>58</v>
      </c>
      <c r="B130" s="7">
        <v>3</v>
      </c>
      <c r="C130" s="11" t="str">
        <f t="shared" si="1"/>
        <v>"Non Gruppo2"</v>
      </c>
    </row>
    <row r="131" spans="1:3" x14ac:dyDescent="0.3">
      <c r="A131" s="3">
        <v>58</v>
      </c>
      <c r="B131" s="7">
        <v>2</v>
      </c>
      <c r="C131" s="11">
        <f t="shared" ref="C131:C194" si="2">IF(B131=2,A131,"""Non Gruppo2""")</f>
        <v>58</v>
      </c>
    </row>
    <row r="132" spans="1:3" x14ac:dyDescent="0.3">
      <c r="A132" s="3">
        <v>59</v>
      </c>
      <c r="B132" s="7">
        <v>3</v>
      </c>
      <c r="C132" s="11" t="str">
        <f t="shared" si="2"/>
        <v>"Non Gruppo2"</v>
      </c>
    </row>
    <row r="133" spans="1:3" x14ac:dyDescent="0.3">
      <c r="A133" s="3">
        <v>59</v>
      </c>
      <c r="B133" s="7">
        <v>4</v>
      </c>
      <c r="C133" s="11" t="str">
        <f t="shared" si="2"/>
        <v>"Non Gruppo2"</v>
      </c>
    </row>
    <row r="134" spans="1:3" x14ac:dyDescent="0.3">
      <c r="A134" s="3">
        <v>59</v>
      </c>
      <c r="B134" s="7">
        <v>3</v>
      </c>
      <c r="C134" s="11" t="str">
        <f t="shared" si="2"/>
        <v>"Non Gruppo2"</v>
      </c>
    </row>
    <row r="135" spans="1:3" x14ac:dyDescent="0.3">
      <c r="A135" s="3">
        <v>59</v>
      </c>
      <c r="B135" s="7">
        <v>2</v>
      </c>
      <c r="C135" s="11">
        <f t="shared" si="2"/>
        <v>59</v>
      </c>
    </row>
    <row r="136" spans="1:3" x14ac:dyDescent="0.3">
      <c r="A136" s="3">
        <v>59</v>
      </c>
      <c r="B136" s="7">
        <v>3</v>
      </c>
      <c r="C136" s="11" t="str">
        <f t="shared" si="2"/>
        <v>"Non Gruppo2"</v>
      </c>
    </row>
    <row r="137" spans="1:3" x14ac:dyDescent="0.3">
      <c r="A137" s="3">
        <v>60</v>
      </c>
      <c r="B137" s="7">
        <v>4</v>
      </c>
      <c r="C137" s="11" t="str">
        <f t="shared" si="2"/>
        <v>"Non Gruppo2"</v>
      </c>
    </row>
    <row r="138" spans="1:3" x14ac:dyDescent="0.3">
      <c r="A138" s="3">
        <v>60</v>
      </c>
      <c r="B138" s="7">
        <v>2</v>
      </c>
      <c r="C138" s="11">
        <f t="shared" si="2"/>
        <v>60</v>
      </c>
    </row>
    <row r="139" spans="1:3" x14ac:dyDescent="0.3">
      <c r="A139" s="3">
        <v>60</v>
      </c>
      <c r="B139" s="7">
        <v>1</v>
      </c>
      <c r="C139" s="11" t="str">
        <f t="shared" si="2"/>
        <v>"Non Gruppo2"</v>
      </c>
    </row>
    <row r="140" spans="1:3" x14ac:dyDescent="0.3">
      <c r="A140" s="3">
        <v>60</v>
      </c>
      <c r="B140" s="7">
        <v>2</v>
      </c>
      <c r="C140" s="11">
        <f t="shared" si="2"/>
        <v>60</v>
      </c>
    </row>
    <row r="141" spans="1:3" x14ac:dyDescent="0.3">
      <c r="A141" s="3">
        <v>60</v>
      </c>
      <c r="B141" s="7">
        <v>1</v>
      </c>
      <c r="C141" s="11" t="str">
        <f t="shared" si="2"/>
        <v>"Non Gruppo2"</v>
      </c>
    </row>
    <row r="142" spans="1:3" x14ac:dyDescent="0.3">
      <c r="A142" s="3">
        <v>60</v>
      </c>
      <c r="B142" s="7">
        <v>3</v>
      </c>
      <c r="C142" s="11" t="str">
        <f t="shared" si="2"/>
        <v>"Non Gruppo2"</v>
      </c>
    </row>
    <row r="143" spans="1:3" x14ac:dyDescent="0.3">
      <c r="A143" s="3">
        <v>60</v>
      </c>
      <c r="B143" s="7">
        <v>4</v>
      </c>
      <c r="C143" s="11" t="str">
        <f t="shared" si="2"/>
        <v>"Non Gruppo2"</v>
      </c>
    </row>
    <row r="144" spans="1:3" x14ac:dyDescent="0.3">
      <c r="A144" s="3">
        <v>61</v>
      </c>
      <c r="B144" s="7">
        <v>1</v>
      </c>
      <c r="C144" s="11" t="str">
        <f t="shared" si="2"/>
        <v>"Non Gruppo2"</v>
      </c>
    </row>
    <row r="145" spans="1:3" x14ac:dyDescent="0.3">
      <c r="A145" s="3">
        <v>61</v>
      </c>
      <c r="B145" s="7">
        <v>1</v>
      </c>
      <c r="C145" s="11" t="str">
        <f t="shared" si="2"/>
        <v>"Non Gruppo2"</v>
      </c>
    </row>
    <row r="146" spans="1:3" x14ac:dyDescent="0.3">
      <c r="A146" s="3">
        <v>61</v>
      </c>
      <c r="B146" s="7">
        <v>2</v>
      </c>
      <c r="C146" s="11">
        <f t="shared" si="2"/>
        <v>61</v>
      </c>
    </row>
    <row r="147" spans="1:3" x14ac:dyDescent="0.3">
      <c r="A147" s="3">
        <v>61</v>
      </c>
      <c r="B147" s="7">
        <v>4</v>
      </c>
      <c r="C147" s="11" t="str">
        <f t="shared" si="2"/>
        <v>"Non Gruppo2"</v>
      </c>
    </row>
    <row r="148" spans="1:3" x14ac:dyDescent="0.3">
      <c r="A148" s="3">
        <v>61</v>
      </c>
      <c r="B148" s="7">
        <v>2</v>
      </c>
      <c r="C148" s="11">
        <f t="shared" si="2"/>
        <v>61</v>
      </c>
    </row>
    <row r="149" spans="1:3" x14ac:dyDescent="0.3">
      <c r="A149" s="3">
        <v>61</v>
      </c>
      <c r="B149" s="7">
        <v>4</v>
      </c>
      <c r="C149" s="11" t="str">
        <f t="shared" si="2"/>
        <v>"Non Gruppo2"</v>
      </c>
    </row>
    <row r="150" spans="1:3" x14ac:dyDescent="0.3">
      <c r="A150" s="3">
        <v>61</v>
      </c>
      <c r="B150" s="7">
        <v>4</v>
      </c>
      <c r="C150" s="11" t="str">
        <f t="shared" si="2"/>
        <v>"Non Gruppo2"</v>
      </c>
    </row>
    <row r="151" spans="1:3" x14ac:dyDescent="0.3">
      <c r="A151" s="3">
        <v>62</v>
      </c>
      <c r="B151" s="7">
        <v>1</v>
      </c>
      <c r="C151" s="11" t="str">
        <f t="shared" si="2"/>
        <v>"Non Gruppo2"</v>
      </c>
    </row>
    <row r="152" spans="1:3" x14ac:dyDescent="0.3">
      <c r="A152" s="3">
        <v>62</v>
      </c>
      <c r="B152" s="7">
        <v>4</v>
      </c>
      <c r="C152" s="11" t="str">
        <f t="shared" si="2"/>
        <v>"Non Gruppo2"</v>
      </c>
    </row>
    <row r="153" spans="1:3" x14ac:dyDescent="0.3">
      <c r="A153" s="3">
        <v>62</v>
      </c>
      <c r="B153" s="7">
        <v>3</v>
      </c>
      <c r="C153" s="11" t="str">
        <f t="shared" si="2"/>
        <v>"Non Gruppo2"</v>
      </c>
    </row>
    <row r="154" spans="1:3" x14ac:dyDescent="0.3">
      <c r="A154" s="3">
        <v>62</v>
      </c>
      <c r="B154" s="7">
        <v>1</v>
      </c>
      <c r="C154" s="11" t="str">
        <f t="shared" si="2"/>
        <v>"Non Gruppo2"</v>
      </c>
    </row>
    <row r="155" spans="1:3" x14ac:dyDescent="0.3">
      <c r="A155" s="3">
        <v>62</v>
      </c>
      <c r="B155" s="7">
        <v>3</v>
      </c>
      <c r="C155" s="11" t="str">
        <f t="shared" si="2"/>
        <v>"Non Gruppo2"</v>
      </c>
    </row>
    <row r="156" spans="1:3" x14ac:dyDescent="0.3">
      <c r="A156" s="3">
        <v>62</v>
      </c>
      <c r="B156" s="7">
        <v>3</v>
      </c>
      <c r="C156" s="11" t="str">
        <f t="shared" si="2"/>
        <v>"Non Gruppo2"</v>
      </c>
    </row>
    <row r="157" spans="1:3" x14ac:dyDescent="0.3">
      <c r="A157" s="3">
        <v>62</v>
      </c>
      <c r="B157" s="7">
        <v>2</v>
      </c>
      <c r="C157" s="11">
        <f t="shared" si="2"/>
        <v>62</v>
      </c>
    </row>
    <row r="158" spans="1:3" x14ac:dyDescent="0.3">
      <c r="A158" s="3">
        <v>62</v>
      </c>
      <c r="B158" s="7">
        <v>4</v>
      </c>
      <c r="C158" s="11" t="str">
        <f t="shared" si="2"/>
        <v>"Non Gruppo2"</v>
      </c>
    </row>
    <row r="159" spans="1:3" x14ac:dyDescent="0.3">
      <c r="A159" s="3">
        <v>63</v>
      </c>
      <c r="B159" s="7">
        <v>3</v>
      </c>
      <c r="C159" s="11" t="str">
        <f t="shared" si="2"/>
        <v>"Non Gruppo2"</v>
      </c>
    </row>
    <row r="160" spans="1:3" x14ac:dyDescent="0.3">
      <c r="A160" s="3">
        <v>63</v>
      </c>
      <c r="B160" s="7">
        <v>3</v>
      </c>
      <c r="C160" s="11" t="str">
        <f t="shared" si="2"/>
        <v>"Non Gruppo2"</v>
      </c>
    </row>
    <row r="161" spans="1:3" x14ac:dyDescent="0.3">
      <c r="A161" s="3">
        <v>63</v>
      </c>
      <c r="B161" s="7">
        <v>1</v>
      </c>
      <c r="C161" s="11" t="str">
        <f t="shared" si="2"/>
        <v>"Non Gruppo2"</v>
      </c>
    </row>
    <row r="162" spans="1:3" x14ac:dyDescent="0.3">
      <c r="A162" s="3">
        <v>63</v>
      </c>
      <c r="B162" s="7">
        <v>4</v>
      </c>
      <c r="C162" s="11" t="str">
        <f t="shared" si="2"/>
        <v>"Non Gruppo2"</v>
      </c>
    </row>
    <row r="163" spans="1:3" x14ac:dyDescent="0.3">
      <c r="A163" s="3">
        <v>64</v>
      </c>
      <c r="B163" s="7">
        <v>1</v>
      </c>
      <c r="C163" s="11" t="str">
        <f t="shared" si="2"/>
        <v>"Non Gruppo2"</v>
      </c>
    </row>
    <row r="164" spans="1:3" x14ac:dyDescent="0.3">
      <c r="A164" s="3">
        <v>64</v>
      </c>
      <c r="B164" s="7">
        <v>3</v>
      </c>
      <c r="C164" s="11" t="str">
        <f t="shared" si="2"/>
        <v>"Non Gruppo2"</v>
      </c>
    </row>
    <row r="165" spans="1:3" x14ac:dyDescent="0.3">
      <c r="A165" s="3">
        <v>64</v>
      </c>
      <c r="B165" s="7">
        <v>3</v>
      </c>
      <c r="C165" s="11" t="str">
        <f t="shared" si="2"/>
        <v>"Non Gruppo2"</v>
      </c>
    </row>
    <row r="166" spans="1:3" x14ac:dyDescent="0.3">
      <c r="A166" s="3">
        <v>65</v>
      </c>
      <c r="B166" s="7">
        <v>4</v>
      </c>
      <c r="C166" s="11" t="str">
        <f t="shared" si="2"/>
        <v>"Non Gruppo2"</v>
      </c>
    </row>
    <row r="167" spans="1:3" x14ac:dyDescent="0.3">
      <c r="A167" s="3">
        <v>65</v>
      </c>
      <c r="B167" s="7">
        <v>4</v>
      </c>
      <c r="C167" s="11" t="str">
        <f t="shared" si="2"/>
        <v>"Non Gruppo2"</v>
      </c>
    </row>
    <row r="168" spans="1:3" x14ac:dyDescent="0.3">
      <c r="A168" s="3">
        <v>65</v>
      </c>
      <c r="B168" s="7">
        <v>3</v>
      </c>
      <c r="C168" s="11" t="str">
        <f t="shared" si="2"/>
        <v>"Non Gruppo2"</v>
      </c>
    </row>
    <row r="169" spans="1:3" x14ac:dyDescent="0.3">
      <c r="A169" s="3">
        <v>65</v>
      </c>
      <c r="B169" s="7">
        <v>2</v>
      </c>
      <c r="C169" s="11">
        <f t="shared" si="2"/>
        <v>65</v>
      </c>
    </row>
    <row r="170" spans="1:3" x14ac:dyDescent="0.3">
      <c r="A170" s="3">
        <v>65</v>
      </c>
      <c r="B170" s="7">
        <v>3</v>
      </c>
      <c r="C170" s="11" t="str">
        <f t="shared" si="2"/>
        <v>"Non Gruppo2"</v>
      </c>
    </row>
    <row r="171" spans="1:3" x14ac:dyDescent="0.3">
      <c r="A171" s="3">
        <v>65</v>
      </c>
      <c r="B171" s="7">
        <v>2</v>
      </c>
      <c r="C171" s="11">
        <f t="shared" si="2"/>
        <v>65</v>
      </c>
    </row>
    <row r="172" spans="1:3" x14ac:dyDescent="0.3">
      <c r="A172" s="3">
        <v>66</v>
      </c>
      <c r="B172" s="7">
        <v>3</v>
      </c>
      <c r="C172" s="11" t="str">
        <f t="shared" si="2"/>
        <v>"Non Gruppo2"</v>
      </c>
    </row>
    <row r="173" spans="1:3" x14ac:dyDescent="0.3">
      <c r="A173" s="3">
        <v>66</v>
      </c>
      <c r="B173" s="7">
        <v>3</v>
      </c>
      <c r="C173" s="11" t="str">
        <f t="shared" si="2"/>
        <v>"Non Gruppo2"</v>
      </c>
    </row>
    <row r="174" spans="1:3" x14ac:dyDescent="0.3">
      <c r="A174" s="3">
        <v>66</v>
      </c>
      <c r="B174" s="7">
        <v>4</v>
      </c>
      <c r="C174" s="11" t="str">
        <f t="shared" si="2"/>
        <v>"Non Gruppo2"</v>
      </c>
    </row>
    <row r="175" spans="1:3" x14ac:dyDescent="0.3">
      <c r="A175" s="3">
        <v>66</v>
      </c>
      <c r="B175" s="7">
        <v>4</v>
      </c>
      <c r="C175" s="11" t="str">
        <f t="shared" si="2"/>
        <v>"Non Gruppo2"</v>
      </c>
    </row>
    <row r="176" spans="1:3" x14ac:dyDescent="0.3">
      <c r="A176" s="3">
        <v>66</v>
      </c>
      <c r="B176" s="7">
        <v>2</v>
      </c>
      <c r="C176" s="11">
        <f t="shared" si="2"/>
        <v>66</v>
      </c>
    </row>
    <row r="177" spans="1:3" x14ac:dyDescent="0.3">
      <c r="A177" s="3">
        <v>66</v>
      </c>
      <c r="B177" s="7">
        <v>4</v>
      </c>
      <c r="C177" s="11" t="str">
        <f t="shared" si="2"/>
        <v>"Non Gruppo2"</v>
      </c>
    </row>
    <row r="178" spans="1:3" x14ac:dyDescent="0.3">
      <c r="A178" s="3">
        <v>67</v>
      </c>
      <c r="B178" s="7">
        <v>3</v>
      </c>
      <c r="C178" s="11" t="str">
        <f t="shared" si="2"/>
        <v>"Non Gruppo2"</v>
      </c>
    </row>
    <row r="179" spans="1:3" x14ac:dyDescent="0.3">
      <c r="A179" s="3">
        <v>67</v>
      </c>
      <c r="B179" s="7">
        <v>3</v>
      </c>
      <c r="C179" s="11" t="str">
        <f t="shared" si="2"/>
        <v>"Non Gruppo2"</v>
      </c>
    </row>
    <row r="180" spans="1:3" x14ac:dyDescent="0.3">
      <c r="A180" s="3">
        <v>67</v>
      </c>
      <c r="B180" s="7">
        <v>3</v>
      </c>
      <c r="C180" s="11" t="str">
        <f t="shared" si="2"/>
        <v>"Non Gruppo2"</v>
      </c>
    </row>
    <row r="181" spans="1:3" x14ac:dyDescent="0.3">
      <c r="A181" s="3">
        <v>67</v>
      </c>
      <c r="B181" s="7">
        <v>4</v>
      </c>
      <c r="C181" s="11" t="str">
        <f t="shared" si="2"/>
        <v>"Non Gruppo2"</v>
      </c>
    </row>
    <row r="182" spans="1:3" x14ac:dyDescent="0.3">
      <c r="A182" s="3">
        <v>67</v>
      </c>
      <c r="B182" s="7">
        <v>3</v>
      </c>
      <c r="C182" s="11" t="str">
        <f t="shared" si="2"/>
        <v>"Non Gruppo2"</v>
      </c>
    </row>
    <row r="183" spans="1:3" x14ac:dyDescent="0.3">
      <c r="A183" s="3">
        <v>67</v>
      </c>
      <c r="B183" s="7">
        <v>1</v>
      </c>
      <c r="C183" s="11" t="str">
        <f t="shared" si="2"/>
        <v>"Non Gruppo2"</v>
      </c>
    </row>
    <row r="184" spans="1:3" x14ac:dyDescent="0.3">
      <c r="A184" s="3">
        <v>67</v>
      </c>
      <c r="B184" s="7">
        <v>3</v>
      </c>
      <c r="C184" s="11" t="str">
        <f t="shared" si="2"/>
        <v>"Non Gruppo2"</v>
      </c>
    </row>
    <row r="185" spans="1:3" x14ac:dyDescent="0.3">
      <c r="A185" s="3">
        <v>68</v>
      </c>
      <c r="B185" s="7">
        <v>4</v>
      </c>
      <c r="C185" s="11" t="str">
        <f t="shared" si="2"/>
        <v>"Non Gruppo2"</v>
      </c>
    </row>
    <row r="186" spans="1:3" x14ac:dyDescent="0.3">
      <c r="A186" s="3">
        <v>68</v>
      </c>
      <c r="B186" s="7">
        <v>3</v>
      </c>
      <c r="C186" s="11" t="str">
        <f t="shared" si="2"/>
        <v>"Non Gruppo2"</v>
      </c>
    </row>
    <row r="187" spans="1:3" x14ac:dyDescent="0.3">
      <c r="A187" s="3">
        <v>68</v>
      </c>
      <c r="B187" s="7">
        <v>2</v>
      </c>
      <c r="C187" s="11">
        <f t="shared" si="2"/>
        <v>68</v>
      </c>
    </row>
    <row r="188" spans="1:3" x14ac:dyDescent="0.3">
      <c r="A188" s="3">
        <v>68</v>
      </c>
      <c r="B188" s="7">
        <v>4</v>
      </c>
      <c r="C188" s="11" t="str">
        <f t="shared" si="2"/>
        <v>"Non Gruppo2"</v>
      </c>
    </row>
    <row r="189" spans="1:3" x14ac:dyDescent="0.3">
      <c r="A189" s="3">
        <v>68</v>
      </c>
      <c r="B189" s="7">
        <v>4</v>
      </c>
      <c r="C189" s="11" t="str">
        <f t="shared" si="2"/>
        <v>"Non Gruppo2"</v>
      </c>
    </row>
    <row r="190" spans="1:3" x14ac:dyDescent="0.3">
      <c r="A190" s="3">
        <v>68</v>
      </c>
      <c r="B190" s="7">
        <v>2</v>
      </c>
      <c r="C190" s="11">
        <f t="shared" si="2"/>
        <v>68</v>
      </c>
    </row>
    <row r="191" spans="1:3" x14ac:dyDescent="0.3">
      <c r="A191" s="3">
        <v>69</v>
      </c>
      <c r="B191" s="7">
        <v>1</v>
      </c>
      <c r="C191" s="11" t="str">
        <f t="shared" si="2"/>
        <v>"Non Gruppo2"</v>
      </c>
    </row>
    <row r="192" spans="1:3" x14ac:dyDescent="0.3">
      <c r="A192" s="3">
        <v>69</v>
      </c>
      <c r="B192" s="7">
        <v>1</v>
      </c>
      <c r="C192" s="11" t="str">
        <f t="shared" si="2"/>
        <v>"Non Gruppo2"</v>
      </c>
    </row>
    <row r="193" spans="1:3" x14ac:dyDescent="0.3">
      <c r="A193" s="3">
        <v>70</v>
      </c>
      <c r="B193" s="7">
        <v>2</v>
      </c>
      <c r="C193" s="11">
        <f t="shared" si="2"/>
        <v>70</v>
      </c>
    </row>
    <row r="194" spans="1:3" x14ac:dyDescent="0.3">
      <c r="A194" s="3">
        <v>70</v>
      </c>
      <c r="B194" s="7">
        <v>3</v>
      </c>
      <c r="C194" s="11" t="str">
        <f t="shared" si="2"/>
        <v>"Non Gruppo2"</v>
      </c>
    </row>
    <row r="195" spans="1:3" x14ac:dyDescent="0.3">
      <c r="A195" s="3">
        <v>70</v>
      </c>
      <c r="B195" s="7">
        <v>4</v>
      </c>
      <c r="C195" s="11" t="str">
        <f t="shared" ref="C195:C251" si="3">IF(B195=2,A195,"""Non Gruppo2""")</f>
        <v>"Non Gruppo2"</v>
      </c>
    </row>
    <row r="196" spans="1:3" x14ac:dyDescent="0.3">
      <c r="A196" s="3">
        <v>71</v>
      </c>
      <c r="B196" s="7">
        <v>1</v>
      </c>
      <c r="C196" s="11" t="str">
        <f t="shared" si="3"/>
        <v>"Non Gruppo2"</v>
      </c>
    </row>
    <row r="197" spans="1:3" x14ac:dyDescent="0.3">
      <c r="A197" s="3">
        <v>71</v>
      </c>
      <c r="B197" s="7">
        <v>4</v>
      </c>
      <c r="C197" s="11" t="str">
        <f t="shared" si="3"/>
        <v>"Non Gruppo2"</v>
      </c>
    </row>
    <row r="198" spans="1:3" x14ac:dyDescent="0.3">
      <c r="A198" s="3">
        <v>71</v>
      </c>
      <c r="B198" s="7">
        <v>4</v>
      </c>
      <c r="C198" s="11" t="str">
        <f t="shared" si="3"/>
        <v>"Non Gruppo2"</v>
      </c>
    </row>
    <row r="199" spans="1:3" x14ac:dyDescent="0.3">
      <c r="A199" s="3">
        <v>71</v>
      </c>
      <c r="B199" s="7">
        <v>3</v>
      </c>
      <c r="C199" s="11" t="str">
        <f t="shared" si="3"/>
        <v>"Non Gruppo2"</v>
      </c>
    </row>
    <row r="200" spans="1:3" x14ac:dyDescent="0.3">
      <c r="A200" s="3">
        <v>71</v>
      </c>
      <c r="B200" s="7">
        <v>4</v>
      </c>
      <c r="C200" s="11" t="str">
        <f t="shared" si="3"/>
        <v>"Non Gruppo2"</v>
      </c>
    </row>
    <row r="201" spans="1:3" x14ac:dyDescent="0.3">
      <c r="A201" s="3">
        <v>71</v>
      </c>
      <c r="B201" s="7">
        <v>1</v>
      </c>
      <c r="C201" s="11" t="str">
        <f t="shared" si="3"/>
        <v>"Non Gruppo2"</v>
      </c>
    </row>
    <row r="202" spans="1:3" x14ac:dyDescent="0.3">
      <c r="A202" s="3">
        <v>71</v>
      </c>
      <c r="B202" s="7">
        <v>3</v>
      </c>
      <c r="C202" s="11" t="str">
        <f t="shared" si="3"/>
        <v>"Non Gruppo2"</v>
      </c>
    </row>
    <row r="203" spans="1:3" x14ac:dyDescent="0.3">
      <c r="A203" s="3">
        <v>72</v>
      </c>
      <c r="B203" s="7">
        <v>1</v>
      </c>
      <c r="C203" s="11" t="str">
        <f t="shared" si="3"/>
        <v>"Non Gruppo2"</v>
      </c>
    </row>
    <row r="204" spans="1:3" x14ac:dyDescent="0.3">
      <c r="A204" s="3">
        <v>72</v>
      </c>
      <c r="B204" s="7">
        <v>4</v>
      </c>
      <c r="C204" s="11" t="str">
        <f t="shared" si="3"/>
        <v>"Non Gruppo2"</v>
      </c>
    </row>
    <row r="205" spans="1:3" x14ac:dyDescent="0.3">
      <c r="A205" s="3">
        <v>72</v>
      </c>
      <c r="B205" s="7">
        <v>3</v>
      </c>
      <c r="C205" s="11" t="str">
        <f t="shared" si="3"/>
        <v>"Non Gruppo2"</v>
      </c>
    </row>
    <row r="206" spans="1:3" x14ac:dyDescent="0.3">
      <c r="A206" s="3">
        <v>72</v>
      </c>
      <c r="B206" s="7">
        <v>1</v>
      </c>
      <c r="C206" s="11" t="str">
        <f t="shared" si="3"/>
        <v>"Non Gruppo2"</v>
      </c>
    </row>
    <row r="207" spans="1:3" x14ac:dyDescent="0.3">
      <c r="A207" s="3">
        <v>73</v>
      </c>
      <c r="B207" s="7">
        <v>2</v>
      </c>
      <c r="C207" s="11">
        <f t="shared" si="3"/>
        <v>73</v>
      </c>
    </row>
    <row r="208" spans="1:3" x14ac:dyDescent="0.3">
      <c r="A208" s="3">
        <v>73</v>
      </c>
      <c r="B208" s="7">
        <v>1</v>
      </c>
      <c r="C208" s="11" t="str">
        <f t="shared" si="3"/>
        <v>"Non Gruppo2"</v>
      </c>
    </row>
    <row r="209" spans="1:3" x14ac:dyDescent="0.3">
      <c r="A209" s="3">
        <v>74</v>
      </c>
      <c r="B209" s="7">
        <v>1</v>
      </c>
      <c r="C209" s="11" t="str">
        <f t="shared" si="3"/>
        <v>"Non Gruppo2"</v>
      </c>
    </row>
    <row r="210" spans="1:3" x14ac:dyDescent="0.3">
      <c r="A210" s="3">
        <v>74</v>
      </c>
      <c r="B210" s="7">
        <v>2</v>
      </c>
      <c r="C210" s="11">
        <f t="shared" si="3"/>
        <v>74</v>
      </c>
    </row>
    <row r="211" spans="1:3" x14ac:dyDescent="0.3">
      <c r="A211" s="3">
        <v>74</v>
      </c>
      <c r="B211" s="7">
        <v>3</v>
      </c>
      <c r="C211" s="11" t="str">
        <f t="shared" si="3"/>
        <v>"Non Gruppo2"</v>
      </c>
    </row>
    <row r="212" spans="1:3" x14ac:dyDescent="0.3">
      <c r="A212" s="3">
        <v>74</v>
      </c>
      <c r="B212" s="7">
        <v>4</v>
      </c>
      <c r="C212" s="11" t="str">
        <f t="shared" si="3"/>
        <v>"Non Gruppo2"</v>
      </c>
    </row>
    <row r="213" spans="1:3" x14ac:dyDescent="0.3">
      <c r="A213" s="3">
        <v>75</v>
      </c>
      <c r="B213" s="7">
        <v>4</v>
      </c>
      <c r="C213" s="11" t="str">
        <f t="shared" si="3"/>
        <v>"Non Gruppo2"</v>
      </c>
    </row>
    <row r="214" spans="1:3" x14ac:dyDescent="0.3">
      <c r="A214" s="3">
        <v>75</v>
      </c>
      <c r="B214" s="7">
        <v>1</v>
      </c>
      <c r="C214" s="11" t="str">
        <f t="shared" si="3"/>
        <v>"Non Gruppo2"</v>
      </c>
    </row>
    <row r="215" spans="1:3" x14ac:dyDescent="0.3">
      <c r="A215" s="3">
        <v>75</v>
      </c>
      <c r="B215" s="7">
        <v>1</v>
      </c>
      <c r="C215" s="11" t="str">
        <f t="shared" si="3"/>
        <v>"Non Gruppo2"</v>
      </c>
    </row>
    <row r="216" spans="1:3" x14ac:dyDescent="0.3">
      <c r="A216" s="3">
        <v>75</v>
      </c>
      <c r="B216" s="7">
        <v>1</v>
      </c>
      <c r="C216" s="11" t="str">
        <f t="shared" si="3"/>
        <v>"Non Gruppo2"</v>
      </c>
    </row>
    <row r="217" spans="1:3" x14ac:dyDescent="0.3">
      <c r="A217" s="3">
        <v>76</v>
      </c>
      <c r="B217" s="7">
        <v>4</v>
      </c>
      <c r="C217" s="11" t="str">
        <f t="shared" si="3"/>
        <v>"Non Gruppo2"</v>
      </c>
    </row>
    <row r="218" spans="1:3" x14ac:dyDescent="0.3">
      <c r="A218" s="3">
        <v>76</v>
      </c>
      <c r="B218" s="7">
        <v>3</v>
      </c>
      <c r="C218" s="11" t="str">
        <f t="shared" si="3"/>
        <v>"Non Gruppo2"</v>
      </c>
    </row>
    <row r="219" spans="1:3" x14ac:dyDescent="0.3">
      <c r="A219" s="3">
        <v>76</v>
      </c>
      <c r="B219" s="7">
        <v>4</v>
      </c>
      <c r="C219" s="11" t="str">
        <f t="shared" si="3"/>
        <v>"Non Gruppo2"</v>
      </c>
    </row>
    <row r="220" spans="1:3" x14ac:dyDescent="0.3">
      <c r="A220" s="3">
        <v>76</v>
      </c>
      <c r="B220" s="7">
        <v>1</v>
      </c>
      <c r="C220" s="11" t="str">
        <f t="shared" si="3"/>
        <v>"Non Gruppo2"</v>
      </c>
    </row>
    <row r="221" spans="1:3" x14ac:dyDescent="0.3">
      <c r="A221" s="3">
        <v>76</v>
      </c>
      <c r="B221" s="7">
        <v>4</v>
      </c>
      <c r="C221" s="11" t="str">
        <f t="shared" si="3"/>
        <v>"Non Gruppo2"</v>
      </c>
    </row>
    <row r="222" spans="1:3" x14ac:dyDescent="0.3">
      <c r="A222" s="3">
        <v>79</v>
      </c>
      <c r="B222" s="7">
        <v>2</v>
      </c>
      <c r="C222" s="11">
        <f t="shared" si="3"/>
        <v>79</v>
      </c>
    </row>
    <row r="223" spans="1:3" x14ac:dyDescent="0.3">
      <c r="A223" s="3">
        <v>79</v>
      </c>
      <c r="B223" s="7">
        <v>3</v>
      </c>
      <c r="C223" s="11" t="str">
        <f t="shared" si="3"/>
        <v>"Non Gruppo2"</v>
      </c>
    </row>
    <row r="224" spans="1:3" x14ac:dyDescent="0.3">
      <c r="A224" s="3">
        <v>80</v>
      </c>
      <c r="B224" s="7">
        <v>2</v>
      </c>
      <c r="C224" s="11">
        <f t="shared" si="3"/>
        <v>80</v>
      </c>
    </row>
    <row r="225" spans="1:3" x14ac:dyDescent="0.3">
      <c r="A225" s="3">
        <v>80</v>
      </c>
      <c r="B225" s="7">
        <v>2</v>
      </c>
      <c r="C225" s="11">
        <f t="shared" si="3"/>
        <v>80</v>
      </c>
    </row>
    <row r="226" spans="1:3" x14ac:dyDescent="0.3">
      <c r="A226" s="3">
        <v>80</v>
      </c>
      <c r="B226" s="7">
        <v>3</v>
      </c>
      <c r="C226" s="11" t="str">
        <f t="shared" si="3"/>
        <v>"Non Gruppo2"</v>
      </c>
    </row>
    <row r="227" spans="1:3" x14ac:dyDescent="0.3">
      <c r="A227" s="3">
        <v>80</v>
      </c>
      <c r="B227" s="7">
        <v>4</v>
      </c>
      <c r="C227" s="11" t="str">
        <f t="shared" si="3"/>
        <v>"Non Gruppo2"</v>
      </c>
    </row>
    <row r="228" spans="1:3" x14ac:dyDescent="0.3">
      <c r="A228" s="3">
        <v>80</v>
      </c>
      <c r="B228" s="7">
        <v>1</v>
      </c>
      <c r="C228" s="11" t="str">
        <f t="shared" si="3"/>
        <v>"Non Gruppo2"</v>
      </c>
    </row>
    <row r="229" spans="1:3" x14ac:dyDescent="0.3">
      <c r="A229" s="3">
        <v>81</v>
      </c>
      <c r="B229" s="7">
        <v>1</v>
      </c>
      <c r="C229" s="11" t="str">
        <f t="shared" si="3"/>
        <v>"Non Gruppo2"</v>
      </c>
    </row>
    <row r="230" spans="1:3" x14ac:dyDescent="0.3">
      <c r="A230" s="3">
        <v>82</v>
      </c>
      <c r="B230" s="7">
        <v>1</v>
      </c>
      <c r="C230" s="11" t="str">
        <f t="shared" si="3"/>
        <v>"Non Gruppo2"</v>
      </c>
    </row>
    <row r="231" spans="1:3" x14ac:dyDescent="0.3">
      <c r="A231" s="3">
        <v>82</v>
      </c>
      <c r="B231" s="7">
        <v>1</v>
      </c>
      <c r="C231" s="11" t="str">
        <f t="shared" si="3"/>
        <v>"Non Gruppo2"</v>
      </c>
    </row>
    <row r="232" spans="1:3" x14ac:dyDescent="0.3">
      <c r="A232" s="3">
        <v>84</v>
      </c>
      <c r="B232" s="7">
        <v>3</v>
      </c>
      <c r="C232" s="11" t="str">
        <f t="shared" si="3"/>
        <v>"Non Gruppo2"</v>
      </c>
    </row>
    <row r="233" spans="1:3" x14ac:dyDescent="0.3">
      <c r="A233" s="3">
        <v>84</v>
      </c>
      <c r="B233" s="7">
        <v>2</v>
      </c>
      <c r="C233" s="11">
        <f t="shared" si="3"/>
        <v>84</v>
      </c>
    </row>
    <row r="234" spans="1:3" x14ac:dyDescent="0.3">
      <c r="A234" s="3">
        <v>86</v>
      </c>
      <c r="B234" s="7">
        <v>2</v>
      </c>
      <c r="C234" s="11">
        <f t="shared" si="3"/>
        <v>86</v>
      </c>
    </row>
    <row r="235" spans="1:3" x14ac:dyDescent="0.3">
      <c r="A235" s="3">
        <v>86</v>
      </c>
      <c r="B235" s="7">
        <v>1</v>
      </c>
      <c r="C235" s="11" t="str">
        <f t="shared" si="3"/>
        <v>"Non Gruppo2"</v>
      </c>
    </row>
    <row r="236" spans="1:3" x14ac:dyDescent="0.3">
      <c r="A236" s="3">
        <v>86</v>
      </c>
      <c r="B236" s="7">
        <v>2</v>
      </c>
      <c r="C236" s="11">
        <f t="shared" si="3"/>
        <v>86</v>
      </c>
    </row>
    <row r="237" spans="1:3" x14ac:dyDescent="0.3">
      <c r="A237" s="3">
        <v>87</v>
      </c>
      <c r="B237" s="7">
        <v>3</v>
      </c>
      <c r="C237" s="11" t="str">
        <f t="shared" si="3"/>
        <v>"Non Gruppo2"</v>
      </c>
    </row>
    <row r="238" spans="1:3" x14ac:dyDescent="0.3">
      <c r="A238" s="3">
        <v>87</v>
      </c>
      <c r="B238" s="7">
        <v>4</v>
      </c>
      <c r="C238" s="11" t="str">
        <f t="shared" si="3"/>
        <v>"Non Gruppo2"</v>
      </c>
    </row>
    <row r="239" spans="1:3" x14ac:dyDescent="0.3">
      <c r="A239" s="3">
        <v>88</v>
      </c>
      <c r="B239" s="7">
        <v>4</v>
      </c>
      <c r="C239" s="11" t="str">
        <f t="shared" si="3"/>
        <v>"Non Gruppo2"</v>
      </c>
    </row>
    <row r="240" spans="1:3" x14ac:dyDescent="0.3">
      <c r="A240" s="3">
        <v>88</v>
      </c>
      <c r="B240" s="7">
        <v>4</v>
      </c>
      <c r="C240" s="11" t="str">
        <f t="shared" si="3"/>
        <v>"Non Gruppo2"</v>
      </c>
    </row>
    <row r="241" spans="1:3" x14ac:dyDescent="0.3">
      <c r="A241" s="3">
        <v>89</v>
      </c>
      <c r="B241" s="7">
        <v>3</v>
      </c>
      <c r="C241" s="11" t="str">
        <f t="shared" si="3"/>
        <v>"Non Gruppo2"</v>
      </c>
    </row>
    <row r="242" spans="1:3" x14ac:dyDescent="0.3">
      <c r="A242" s="3">
        <v>95</v>
      </c>
      <c r="B242" s="7">
        <v>4</v>
      </c>
      <c r="C242" s="11" t="str">
        <f t="shared" si="3"/>
        <v>"Non Gruppo2"</v>
      </c>
    </row>
    <row r="243" spans="1:3" x14ac:dyDescent="0.3">
      <c r="A243" s="3">
        <v>95</v>
      </c>
      <c r="B243" s="7">
        <v>2</v>
      </c>
      <c r="C243" s="11">
        <f t="shared" si="3"/>
        <v>95</v>
      </c>
    </row>
    <row r="244" spans="1:3" x14ac:dyDescent="0.3">
      <c r="A244" s="3">
        <v>95</v>
      </c>
      <c r="B244" s="7">
        <v>4</v>
      </c>
      <c r="C244" s="11" t="str">
        <f t="shared" si="3"/>
        <v>"Non Gruppo2"</v>
      </c>
    </row>
    <row r="245" spans="1:3" x14ac:dyDescent="0.3">
      <c r="A245" s="3">
        <v>97</v>
      </c>
      <c r="B245" s="7">
        <v>4</v>
      </c>
      <c r="C245" s="11" t="str">
        <f t="shared" si="3"/>
        <v>"Non Gruppo2"</v>
      </c>
    </row>
    <row r="246" spans="1:3" x14ac:dyDescent="0.3">
      <c r="A246" s="3">
        <v>98</v>
      </c>
      <c r="B246" s="7">
        <v>3</v>
      </c>
      <c r="C246" s="11" t="str">
        <f t="shared" si="3"/>
        <v>"Non Gruppo2"</v>
      </c>
    </row>
    <row r="247" spans="1:3" x14ac:dyDescent="0.3">
      <c r="A247" s="3">
        <v>99</v>
      </c>
      <c r="B247" s="7">
        <v>4</v>
      </c>
      <c r="C247" s="11" t="str">
        <f t="shared" si="3"/>
        <v>"Non Gruppo2"</v>
      </c>
    </row>
    <row r="248" spans="1:3" x14ac:dyDescent="0.3">
      <c r="A248" s="3">
        <v>100</v>
      </c>
      <c r="B248" s="7">
        <v>4</v>
      </c>
      <c r="C248" s="11" t="str">
        <f t="shared" si="3"/>
        <v>"Non Gruppo2"</v>
      </c>
    </row>
    <row r="249" spans="1:3" x14ac:dyDescent="0.3">
      <c r="A249" s="3">
        <v>101</v>
      </c>
      <c r="B249" s="7">
        <v>3</v>
      </c>
      <c r="C249" s="11" t="str">
        <f t="shared" si="3"/>
        <v>"Non Gruppo2"</v>
      </c>
    </row>
    <row r="250" spans="1:3" x14ac:dyDescent="0.3">
      <c r="A250" s="3">
        <v>103</v>
      </c>
      <c r="B250" s="7">
        <v>2</v>
      </c>
      <c r="C250" s="11">
        <f t="shared" si="3"/>
        <v>103</v>
      </c>
    </row>
    <row r="251" spans="1:3" x14ac:dyDescent="0.3">
      <c r="A251" s="3">
        <v>110</v>
      </c>
      <c r="B251" s="7">
        <v>4</v>
      </c>
      <c r="C251" s="11" t="str">
        <f t="shared" si="3"/>
        <v>"Non Gruppo2"</v>
      </c>
    </row>
  </sheetData>
  <mergeCells count="2">
    <mergeCell ref="J3:P9"/>
    <mergeCell ref="K1:O1"/>
  </mergeCells>
  <conditionalFormatting sqref="B2:B251">
    <cfRule type="colorScale" priority="5">
      <colorScale>
        <cfvo type="min"/>
        <cfvo type="max"/>
        <color theme="9" tint="0.59999389629810485"/>
        <color theme="9" tint="-0.249977111117893"/>
      </colorScale>
    </cfRule>
  </conditionalFormatting>
  <conditionalFormatting sqref="C2:C251">
    <cfRule type="iconSet" priority="4">
      <iconSet iconSet="3Symbols2">
        <cfvo type="percent" val="0"/>
        <cfvo type="num" val="0"/>
        <cfvo type="num" val="0"/>
      </iconSet>
    </cfRule>
  </conditionalFormatting>
  <conditionalFormatting sqref="G4:G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{ABF540C0-FA95-4FEE-8E31-6084B28243D4}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F540C0-FA95-4FEE-8E31-6084B28243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G4:G46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A0A7B-8FED-45D7-B802-F9ECAE7F2071}">
  <sheetPr>
    <tabColor theme="9" tint="-0.249977111117893"/>
  </sheetPr>
  <dimension ref="A1:P57"/>
  <sheetViews>
    <sheetView zoomScaleNormal="100" workbookViewId="0">
      <selection activeCell="E17" sqref="E17"/>
    </sheetView>
  </sheetViews>
  <sheetFormatPr defaultRowHeight="14.4" x14ac:dyDescent="0.3"/>
  <cols>
    <col min="1" max="1" width="31.21875" style="1" bestFit="1" customWidth="1"/>
    <col min="2" max="3" width="8.88671875" style="1"/>
    <col min="4" max="4" width="20.5546875" style="1" bestFit="1" customWidth="1"/>
    <col min="5" max="5" width="27.77734375" style="1" bestFit="1" customWidth="1"/>
    <col min="6" max="6" width="17.33203125" style="1" bestFit="1" customWidth="1"/>
    <col min="7" max="7" width="9.44140625" style="1" customWidth="1"/>
    <col min="8" max="8" width="18.77734375" style="1" bestFit="1" customWidth="1"/>
    <col min="9" max="9" width="7.21875" style="1" bestFit="1" customWidth="1"/>
    <col min="10" max="10" width="18.77734375" style="1" bestFit="1" customWidth="1"/>
    <col min="11" max="11" width="30.6640625" style="1" customWidth="1"/>
    <col min="12" max="12" width="23.21875" style="1" bestFit="1" customWidth="1"/>
    <col min="13" max="13" width="10.44140625" style="1" customWidth="1"/>
    <col min="14" max="16384" width="8.88671875" style="1"/>
  </cols>
  <sheetData>
    <row r="1" spans="1:16" ht="19.8" thickTop="1" thickBot="1" x14ac:dyDescent="0.5">
      <c r="A1" s="12" t="s">
        <v>16</v>
      </c>
    </row>
    <row r="2" spans="1:16" ht="15.6" thickTop="1" thickBot="1" x14ac:dyDescent="0.35">
      <c r="A2" s="5">
        <v>5</v>
      </c>
    </row>
    <row r="3" spans="1:16" ht="16.8" thickTop="1" thickBot="1" x14ac:dyDescent="0.35">
      <c r="A3" s="3">
        <v>19</v>
      </c>
      <c r="J3" s="79" t="s">
        <v>37</v>
      </c>
      <c r="K3" s="80"/>
      <c r="L3" s="81"/>
    </row>
    <row r="4" spans="1:16" ht="15.6" thickTop="1" thickBot="1" x14ac:dyDescent="0.35">
      <c r="A4" s="3">
        <v>20</v>
      </c>
    </row>
    <row r="5" spans="1:16" ht="14.4" customHeight="1" thickBot="1" x14ac:dyDescent="0.35">
      <c r="A5" s="3">
        <v>20</v>
      </c>
      <c r="D5" s="73" t="s">
        <v>21</v>
      </c>
      <c r="E5" s="75"/>
    </row>
    <row r="6" spans="1:16" x14ac:dyDescent="0.3">
      <c r="A6" s="3">
        <v>29</v>
      </c>
      <c r="D6" s="18" t="s">
        <v>24</v>
      </c>
      <c r="E6" s="17">
        <f ca="1">Parameters!E3</f>
        <v>55.823999999999998</v>
      </c>
      <c r="G6" s="93" t="s">
        <v>68</v>
      </c>
      <c r="H6" s="94"/>
      <c r="I6" s="94"/>
      <c r="J6" s="94"/>
      <c r="K6" s="94"/>
      <c r="L6" s="94"/>
      <c r="M6" s="94"/>
      <c r="N6" s="94"/>
      <c r="O6" s="94"/>
      <c r="P6" s="95"/>
    </row>
    <row r="7" spans="1:16" x14ac:dyDescent="0.3">
      <c r="A7" s="3">
        <v>30</v>
      </c>
      <c r="D7" s="19" t="s">
        <v>25</v>
      </c>
      <c r="E7" s="16">
        <f ca="1">Parameters!G3</f>
        <v>17.79261150028292</v>
      </c>
      <c r="G7" s="96" t="s">
        <v>69</v>
      </c>
      <c r="H7" s="97"/>
      <c r="I7" s="97"/>
      <c r="J7" s="97"/>
      <c r="K7" s="97"/>
      <c r="L7" s="97"/>
      <c r="M7" s="97"/>
      <c r="N7" s="97"/>
      <c r="O7" s="97"/>
      <c r="P7" s="98"/>
    </row>
    <row r="8" spans="1:16" x14ac:dyDescent="0.3">
      <c r="A8" s="3">
        <v>30</v>
      </c>
      <c r="D8" s="19" t="s">
        <v>35</v>
      </c>
      <c r="E8" s="16">
        <f ca="1">_xlfn.VAR.P(Data!A2:A251)</f>
        <v>316.57702399999999</v>
      </c>
      <c r="G8" s="96" t="s">
        <v>70</v>
      </c>
      <c r="H8" s="97"/>
      <c r="I8" s="97"/>
      <c r="J8" s="97"/>
      <c r="K8" s="97"/>
      <c r="L8" s="97"/>
      <c r="M8" s="97"/>
      <c r="N8" s="97"/>
      <c r="O8" s="97"/>
      <c r="P8" s="98"/>
    </row>
    <row r="9" spans="1:16" x14ac:dyDescent="0.3">
      <c r="A9" s="3">
        <v>32</v>
      </c>
      <c r="D9" s="19" t="s">
        <v>26</v>
      </c>
      <c r="E9" s="16">
        <f>AVERAGE(A2:A57)</f>
        <v>54.071428571428569</v>
      </c>
      <c r="G9" s="96" t="s">
        <v>38</v>
      </c>
      <c r="H9" s="97"/>
      <c r="I9" s="97"/>
      <c r="J9" s="97"/>
      <c r="K9" s="97"/>
      <c r="L9" s="97"/>
      <c r="M9" s="97"/>
      <c r="N9" s="97"/>
      <c r="O9" s="97"/>
      <c r="P9" s="98"/>
    </row>
    <row r="10" spans="1:16" x14ac:dyDescent="0.3">
      <c r="A10" s="3">
        <v>35</v>
      </c>
      <c r="D10" s="19" t="s">
        <v>28</v>
      </c>
      <c r="E10" s="16">
        <f>_xlfn.VAR.S(A2:A57)</f>
        <v>387.23116883116893</v>
      </c>
      <c r="G10" s="96" t="s">
        <v>39</v>
      </c>
      <c r="H10" s="97"/>
      <c r="I10" s="97"/>
      <c r="J10" s="97"/>
      <c r="K10" s="97"/>
      <c r="L10" s="97"/>
      <c r="M10" s="97"/>
      <c r="N10" s="97"/>
      <c r="O10" s="97"/>
      <c r="P10" s="98"/>
    </row>
    <row r="11" spans="1:16" x14ac:dyDescent="0.3">
      <c r="A11" s="3">
        <v>37</v>
      </c>
      <c r="D11" s="19" t="s">
        <v>27</v>
      </c>
      <c r="E11" s="16">
        <f>SQRT(E10)</f>
        <v>19.678190181802009</v>
      </c>
      <c r="G11" s="76" t="s">
        <v>40</v>
      </c>
      <c r="H11" s="77"/>
      <c r="I11" s="77"/>
      <c r="J11" s="77"/>
      <c r="K11" s="77"/>
      <c r="L11" s="77"/>
      <c r="M11" s="77"/>
      <c r="N11" s="77"/>
      <c r="O11" s="77"/>
      <c r="P11" s="78"/>
    </row>
    <row r="12" spans="1:16" x14ac:dyDescent="0.3">
      <c r="A12" s="3">
        <v>39</v>
      </c>
      <c r="D12" s="19" t="s">
        <v>36</v>
      </c>
      <c r="E12" s="16">
        <f>E11/SQRT(E13)</f>
        <v>2.6296087732886404</v>
      </c>
    </row>
    <row r="13" spans="1:16" x14ac:dyDescent="0.3">
      <c r="A13" s="3">
        <v>39</v>
      </c>
      <c r="D13" s="19" t="s">
        <v>30</v>
      </c>
      <c r="E13" s="3">
        <f>COUNT(A2:A57)</f>
        <v>56</v>
      </c>
    </row>
    <row r="14" spans="1:16" ht="14.4" customHeight="1" x14ac:dyDescent="0.3">
      <c r="A14" s="3">
        <v>41</v>
      </c>
      <c r="D14" s="19" t="s">
        <v>20</v>
      </c>
      <c r="E14" s="3">
        <v>0.95</v>
      </c>
      <c r="G14" s="82" t="s">
        <v>71</v>
      </c>
      <c r="H14" s="83"/>
      <c r="I14" s="83"/>
      <c r="J14" s="83"/>
      <c r="K14" s="83"/>
      <c r="L14" s="83"/>
      <c r="M14" s="83"/>
      <c r="N14" s="83"/>
      <c r="O14" s="83"/>
      <c r="P14" s="84"/>
    </row>
    <row r="15" spans="1:16" x14ac:dyDescent="0.3">
      <c r="A15" s="3">
        <v>42</v>
      </c>
      <c r="D15" s="19" t="s">
        <v>31</v>
      </c>
      <c r="E15" s="3">
        <v>0.05</v>
      </c>
      <c r="G15" s="85"/>
      <c r="H15" s="86"/>
      <c r="I15" s="86"/>
      <c r="J15" s="86"/>
      <c r="K15" s="86"/>
      <c r="L15" s="86"/>
      <c r="M15" s="86"/>
      <c r="N15" s="86"/>
      <c r="O15" s="86"/>
      <c r="P15" s="87"/>
    </row>
    <row r="16" spans="1:16" x14ac:dyDescent="0.3">
      <c r="A16" s="3">
        <v>43</v>
      </c>
      <c r="D16" s="19" t="s">
        <v>32</v>
      </c>
      <c r="E16" s="3">
        <v>1.96</v>
      </c>
      <c r="G16" s="85"/>
      <c r="H16" s="86"/>
      <c r="I16" s="86"/>
      <c r="J16" s="86"/>
      <c r="K16" s="86"/>
      <c r="L16" s="86"/>
      <c r="M16" s="86"/>
      <c r="N16" s="86"/>
      <c r="O16" s="86"/>
      <c r="P16" s="87"/>
    </row>
    <row r="17" spans="1:16" x14ac:dyDescent="0.3">
      <c r="A17" s="3">
        <v>44</v>
      </c>
      <c r="D17" s="19" t="s">
        <v>34</v>
      </c>
      <c r="E17" s="16">
        <f>E9-E16*E12</f>
        <v>48.917395375782831</v>
      </c>
      <c r="G17" s="85"/>
      <c r="H17" s="86"/>
      <c r="I17" s="86"/>
      <c r="J17" s="86"/>
      <c r="K17" s="86"/>
      <c r="L17" s="86"/>
      <c r="M17" s="86"/>
      <c r="N17" s="86"/>
      <c r="O17" s="86"/>
      <c r="P17" s="87"/>
    </row>
    <row r="18" spans="1:16" x14ac:dyDescent="0.3">
      <c r="A18" s="3">
        <v>45</v>
      </c>
      <c r="D18" s="19" t="s">
        <v>33</v>
      </c>
      <c r="E18" s="16">
        <f>E9+E16*E12</f>
        <v>59.225461767074307</v>
      </c>
      <c r="G18" s="85"/>
      <c r="H18" s="86"/>
      <c r="I18" s="86"/>
      <c r="J18" s="86"/>
      <c r="K18" s="86"/>
      <c r="L18" s="86"/>
      <c r="M18" s="86"/>
      <c r="N18" s="86"/>
      <c r="O18" s="86"/>
      <c r="P18" s="87"/>
    </row>
    <row r="19" spans="1:16" x14ac:dyDescent="0.3">
      <c r="A19" s="3">
        <v>46</v>
      </c>
      <c r="G19" s="85"/>
      <c r="H19" s="86"/>
      <c r="I19" s="86"/>
      <c r="J19" s="86"/>
      <c r="K19" s="86"/>
      <c r="L19" s="86"/>
      <c r="M19" s="86"/>
      <c r="N19" s="86"/>
      <c r="O19" s="86"/>
      <c r="P19" s="87"/>
    </row>
    <row r="20" spans="1:16" ht="15" thickBot="1" x14ac:dyDescent="0.35">
      <c r="A20" s="3">
        <v>47</v>
      </c>
      <c r="G20" s="88"/>
      <c r="H20" s="89"/>
      <c r="I20" s="89"/>
      <c r="J20" s="89"/>
      <c r="K20" s="89"/>
      <c r="L20" s="89"/>
      <c r="M20" s="89"/>
      <c r="N20" s="89"/>
      <c r="O20" s="89"/>
      <c r="P20" s="90"/>
    </row>
    <row r="21" spans="1:16" x14ac:dyDescent="0.3">
      <c r="A21" s="3">
        <v>48</v>
      </c>
      <c r="D21" s="91" t="s">
        <v>19</v>
      </c>
      <c r="E21" s="92"/>
    </row>
    <row r="22" spans="1:16" x14ac:dyDescent="0.3">
      <c r="A22" s="3">
        <v>48</v>
      </c>
      <c r="D22" s="19" t="s">
        <v>22</v>
      </c>
      <c r="E22" s="15">
        <f ca="1">(E9-E6)/E12</f>
        <v>-0.66647611096141435</v>
      </c>
    </row>
    <row r="23" spans="1:16" x14ac:dyDescent="0.3">
      <c r="A23" s="3">
        <v>48</v>
      </c>
      <c r="D23" s="19" t="s">
        <v>23</v>
      </c>
      <c r="E23" s="3">
        <f ca="1">2*MIN(_xlfn.Z.TEST(A2:A57,E6,E7), 1-_xlfn.Z.TEST(A2:A57,E6,E7))</f>
        <v>0.46105778917729046</v>
      </c>
    </row>
    <row r="24" spans="1:16" x14ac:dyDescent="0.3">
      <c r="A24" s="3">
        <v>49</v>
      </c>
    </row>
    <row r="25" spans="1:16" x14ac:dyDescent="0.3">
      <c r="A25" s="3">
        <v>49</v>
      </c>
    </row>
    <row r="26" spans="1:16" x14ac:dyDescent="0.3">
      <c r="A26" s="3">
        <v>50</v>
      </c>
    </row>
    <row r="27" spans="1:16" x14ac:dyDescent="0.3">
      <c r="A27" s="3">
        <v>51</v>
      </c>
    </row>
    <row r="28" spans="1:16" x14ac:dyDescent="0.3">
      <c r="A28" s="3">
        <v>52</v>
      </c>
    </row>
    <row r="29" spans="1:16" x14ac:dyDescent="0.3">
      <c r="A29" s="3">
        <v>53</v>
      </c>
    </row>
    <row r="30" spans="1:16" x14ac:dyDescent="0.3">
      <c r="A30" s="3">
        <v>54</v>
      </c>
    </row>
    <row r="31" spans="1:16" x14ac:dyDescent="0.3">
      <c r="A31" s="3">
        <v>54</v>
      </c>
    </row>
    <row r="32" spans="1:16" x14ac:dyDescent="0.3">
      <c r="A32" s="3">
        <v>55</v>
      </c>
    </row>
    <row r="33" spans="1:1" x14ac:dyDescent="0.3">
      <c r="A33" s="3">
        <v>55</v>
      </c>
    </row>
    <row r="34" spans="1:1" x14ac:dyDescent="0.3">
      <c r="A34" s="3">
        <v>56</v>
      </c>
    </row>
    <row r="35" spans="1:1" x14ac:dyDescent="0.3">
      <c r="A35" s="3">
        <v>58</v>
      </c>
    </row>
    <row r="36" spans="1:1" x14ac:dyDescent="0.3">
      <c r="A36" s="3">
        <v>59</v>
      </c>
    </row>
    <row r="37" spans="1:1" x14ac:dyDescent="0.3">
      <c r="A37" s="3">
        <v>60</v>
      </c>
    </row>
    <row r="38" spans="1:1" x14ac:dyDescent="0.3">
      <c r="A38" s="3">
        <v>60</v>
      </c>
    </row>
    <row r="39" spans="1:1" x14ac:dyDescent="0.3">
      <c r="A39" s="3">
        <v>61</v>
      </c>
    </row>
    <row r="40" spans="1:1" x14ac:dyDescent="0.3">
      <c r="A40" s="3">
        <v>61</v>
      </c>
    </row>
    <row r="41" spans="1:1" x14ac:dyDescent="0.3">
      <c r="A41" s="3">
        <v>62</v>
      </c>
    </row>
    <row r="42" spans="1:1" x14ac:dyDescent="0.3">
      <c r="A42" s="3">
        <v>65</v>
      </c>
    </row>
    <row r="43" spans="1:1" x14ac:dyDescent="0.3">
      <c r="A43" s="3">
        <v>65</v>
      </c>
    </row>
    <row r="44" spans="1:1" x14ac:dyDescent="0.3">
      <c r="A44" s="3">
        <v>66</v>
      </c>
    </row>
    <row r="45" spans="1:1" x14ac:dyDescent="0.3">
      <c r="A45" s="3">
        <v>68</v>
      </c>
    </row>
    <row r="46" spans="1:1" x14ac:dyDescent="0.3">
      <c r="A46" s="3">
        <v>68</v>
      </c>
    </row>
    <row r="47" spans="1:1" x14ac:dyDescent="0.3">
      <c r="A47" s="3">
        <v>70</v>
      </c>
    </row>
    <row r="48" spans="1:1" x14ac:dyDescent="0.3">
      <c r="A48" s="3">
        <v>73</v>
      </c>
    </row>
    <row r="49" spans="1:1" x14ac:dyDescent="0.3">
      <c r="A49" s="3">
        <v>74</v>
      </c>
    </row>
    <row r="50" spans="1:1" x14ac:dyDescent="0.3">
      <c r="A50" s="3">
        <v>79</v>
      </c>
    </row>
    <row r="51" spans="1:1" x14ac:dyDescent="0.3">
      <c r="A51" s="3">
        <v>80</v>
      </c>
    </row>
    <row r="52" spans="1:1" x14ac:dyDescent="0.3">
      <c r="A52" s="3">
        <v>80</v>
      </c>
    </row>
    <row r="53" spans="1:1" x14ac:dyDescent="0.3">
      <c r="A53" s="3">
        <v>84</v>
      </c>
    </row>
    <row r="54" spans="1:1" x14ac:dyDescent="0.3">
      <c r="A54" s="3">
        <v>86</v>
      </c>
    </row>
    <row r="55" spans="1:1" x14ac:dyDescent="0.3">
      <c r="A55" s="3">
        <v>86</v>
      </c>
    </row>
    <row r="56" spans="1:1" x14ac:dyDescent="0.3">
      <c r="A56" s="3">
        <v>95</v>
      </c>
    </row>
    <row r="57" spans="1:1" x14ac:dyDescent="0.3">
      <c r="A57" s="3">
        <v>103</v>
      </c>
    </row>
  </sheetData>
  <mergeCells count="10">
    <mergeCell ref="G11:P11"/>
    <mergeCell ref="J3:L3"/>
    <mergeCell ref="G14:P20"/>
    <mergeCell ref="D5:E5"/>
    <mergeCell ref="D21:E21"/>
    <mergeCell ref="G6:P6"/>
    <mergeCell ref="G7:P7"/>
    <mergeCell ref="G8:P8"/>
    <mergeCell ref="G9:P9"/>
    <mergeCell ref="G10:P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EBE90-954F-404F-828B-FCAD7C8B2C3B}">
  <sheetPr>
    <tabColor theme="5"/>
  </sheetPr>
  <dimension ref="A1:P57"/>
  <sheetViews>
    <sheetView topLeftCell="B48" zoomScaleNormal="100" workbookViewId="0">
      <selection activeCell="F28" sqref="F28:P33"/>
    </sheetView>
  </sheetViews>
  <sheetFormatPr defaultRowHeight="14.4" x14ac:dyDescent="0.3"/>
  <cols>
    <col min="1" max="1" width="30.77734375" style="1" bestFit="1" customWidth="1"/>
    <col min="2" max="2" width="17.5546875" style="1" bestFit="1" customWidth="1"/>
    <col min="3" max="3" width="15.33203125" style="1" bestFit="1" customWidth="1"/>
    <col min="4" max="5" width="8.88671875" style="1"/>
    <col min="6" max="6" width="54.44140625" style="1" customWidth="1"/>
    <col min="7" max="7" width="7.33203125" style="1" customWidth="1"/>
    <col min="8" max="18" width="8.88671875" style="1"/>
    <col min="19" max="19" width="9.6640625" style="1" customWidth="1"/>
    <col min="20" max="20" width="8.88671875" style="1"/>
    <col min="21" max="21" width="13.88671875" style="1" customWidth="1"/>
    <col min="22" max="16384" width="8.88671875" style="1"/>
  </cols>
  <sheetData>
    <row r="1" spans="1:15" ht="19.8" thickTop="1" thickBot="1" x14ac:dyDescent="0.5">
      <c r="A1" s="12" t="s">
        <v>16</v>
      </c>
      <c r="B1" s="12" t="s">
        <v>41</v>
      </c>
      <c r="C1" s="12" t="s">
        <v>42</v>
      </c>
      <c r="F1" s="12" t="s">
        <v>43</v>
      </c>
      <c r="I1" s="13"/>
      <c r="J1" s="13"/>
      <c r="K1" s="13"/>
      <c r="L1" s="13" t="s">
        <v>44</v>
      </c>
      <c r="M1" s="13"/>
      <c r="N1" s="13"/>
      <c r="O1" s="13"/>
    </row>
    <row r="2" spans="1:15" ht="15" thickTop="1" x14ac:dyDescent="0.3">
      <c r="A2" s="5">
        <v>5</v>
      </c>
      <c r="B2" s="5">
        <v>0</v>
      </c>
      <c r="C2" s="5">
        <v>0</v>
      </c>
      <c r="F2" s="20">
        <f>PEARSON(A2:A57,B2:B57)</f>
        <v>-1.3008975835242957E-2</v>
      </c>
      <c r="I2" s="107">
        <f>PEARSON(A2:A57,C2:C57)</f>
        <v>0.98870283292156169</v>
      </c>
      <c r="J2" s="108"/>
      <c r="K2" s="108"/>
      <c r="L2" s="108"/>
      <c r="M2" s="108"/>
      <c r="N2" s="108"/>
      <c r="O2" s="109"/>
    </row>
    <row r="3" spans="1:15" x14ac:dyDescent="0.3">
      <c r="A3" s="3">
        <v>19</v>
      </c>
      <c r="B3" s="3">
        <v>0</v>
      </c>
      <c r="C3" s="3">
        <v>17</v>
      </c>
    </row>
    <row r="4" spans="1:15" x14ac:dyDescent="0.3">
      <c r="A4" s="3">
        <v>20</v>
      </c>
      <c r="B4" s="3">
        <v>2</v>
      </c>
      <c r="C4" s="3">
        <v>17</v>
      </c>
    </row>
    <row r="5" spans="1:15" x14ac:dyDescent="0.3">
      <c r="A5" s="3">
        <v>20</v>
      </c>
      <c r="B5" s="3">
        <v>1</v>
      </c>
      <c r="C5" s="3">
        <v>19</v>
      </c>
    </row>
    <row r="6" spans="1:15" x14ac:dyDescent="0.3">
      <c r="A6" s="3">
        <v>29</v>
      </c>
      <c r="B6" s="3">
        <v>1</v>
      </c>
      <c r="C6" s="3">
        <v>30</v>
      </c>
    </row>
    <row r="7" spans="1:15" x14ac:dyDescent="0.3">
      <c r="A7" s="3">
        <v>30</v>
      </c>
      <c r="B7" s="3">
        <v>0</v>
      </c>
      <c r="C7" s="3">
        <v>32</v>
      </c>
    </row>
    <row r="8" spans="1:15" x14ac:dyDescent="0.3">
      <c r="A8" s="3">
        <v>30</v>
      </c>
      <c r="B8" s="3">
        <v>0</v>
      </c>
      <c r="C8" s="3">
        <v>29</v>
      </c>
    </row>
    <row r="9" spans="1:15" x14ac:dyDescent="0.3">
      <c r="A9" s="3">
        <v>32</v>
      </c>
      <c r="B9" s="3">
        <v>2</v>
      </c>
      <c r="C9" s="3">
        <v>32</v>
      </c>
    </row>
    <row r="10" spans="1:15" x14ac:dyDescent="0.3">
      <c r="A10" s="3">
        <v>35</v>
      </c>
      <c r="B10" s="3">
        <v>2</v>
      </c>
      <c r="C10" s="3">
        <v>31</v>
      </c>
    </row>
    <row r="11" spans="1:15" x14ac:dyDescent="0.3">
      <c r="A11" s="3">
        <v>37</v>
      </c>
      <c r="B11" s="3">
        <v>2</v>
      </c>
      <c r="C11" s="3">
        <v>38</v>
      </c>
    </row>
    <row r="12" spans="1:15" x14ac:dyDescent="0.3">
      <c r="A12" s="3">
        <v>39</v>
      </c>
      <c r="B12" s="3">
        <v>0</v>
      </c>
      <c r="C12" s="3">
        <v>41</v>
      </c>
    </row>
    <row r="13" spans="1:15" x14ac:dyDescent="0.3">
      <c r="A13" s="3">
        <v>39</v>
      </c>
      <c r="B13" s="3">
        <v>0</v>
      </c>
      <c r="C13" s="3">
        <v>36</v>
      </c>
    </row>
    <row r="14" spans="1:15" x14ac:dyDescent="0.3">
      <c r="A14" s="3">
        <v>41</v>
      </c>
      <c r="B14" s="3">
        <v>2</v>
      </c>
      <c r="C14" s="3">
        <v>46</v>
      </c>
    </row>
    <row r="15" spans="1:15" x14ac:dyDescent="0.3">
      <c r="A15" s="3">
        <v>42</v>
      </c>
      <c r="B15" s="3">
        <v>2</v>
      </c>
      <c r="C15" s="3">
        <v>47</v>
      </c>
    </row>
    <row r="16" spans="1:15" x14ac:dyDescent="0.3">
      <c r="A16" s="3">
        <v>43</v>
      </c>
      <c r="B16" s="3">
        <v>0</v>
      </c>
      <c r="C16" s="3">
        <v>45</v>
      </c>
    </row>
    <row r="17" spans="1:16" x14ac:dyDescent="0.3">
      <c r="A17" s="3">
        <v>44</v>
      </c>
      <c r="B17" s="3">
        <v>0</v>
      </c>
      <c r="C17" s="3">
        <v>45</v>
      </c>
    </row>
    <row r="18" spans="1:16" x14ac:dyDescent="0.3">
      <c r="A18" s="3">
        <v>45</v>
      </c>
      <c r="B18" s="3">
        <v>1</v>
      </c>
      <c r="C18" s="3">
        <v>50</v>
      </c>
    </row>
    <row r="19" spans="1:16" ht="15" thickBot="1" x14ac:dyDescent="0.35">
      <c r="A19" s="3">
        <v>46</v>
      </c>
      <c r="B19" s="3">
        <v>1</v>
      </c>
      <c r="C19" s="3">
        <v>48</v>
      </c>
    </row>
    <row r="20" spans="1:16" ht="16.2" thickBot="1" x14ac:dyDescent="0.35">
      <c r="A20" s="3">
        <v>47</v>
      </c>
      <c r="B20" s="3">
        <v>0</v>
      </c>
      <c r="C20" s="3">
        <v>46</v>
      </c>
      <c r="F20" s="2"/>
      <c r="G20" s="73" t="s">
        <v>45</v>
      </c>
      <c r="H20" s="74"/>
      <c r="I20" s="75"/>
    </row>
    <row r="21" spans="1:16" x14ac:dyDescent="0.3">
      <c r="A21" s="3">
        <v>48</v>
      </c>
      <c r="B21" s="3">
        <v>0</v>
      </c>
      <c r="C21" s="3">
        <v>43</v>
      </c>
    </row>
    <row r="22" spans="1:16" ht="14.4" customHeight="1" x14ac:dyDescent="0.3">
      <c r="A22" s="3">
        <v>48</v>
      </c>
      <c r="B22" s="3">
        <v>2</v>
      </c>
      <c r="C22" s="3">
        <v>49</v>
      </c>
      <c r="F22" s="110" t="s">
        <v>46</v>
      </c>
      <c r="G22" s="111"/>
      <c r="H22" s="111"/>
      <c r="I22" s="111"/>
      <c r="J22" s="111"/>
      <c r="K22" s="111"/>
      <c r="L22" s="111"/>
      <c r="M22" s="111"/>
      <c r="N22" s="111"/>
      <c r="O22" s="111"/>
      <c r="P22" s="112"/>
    </row>
    <row r="23" spans="1:16" x14ac:dyDescent="0.3">
      <c r="A23" s="3">
        <v>48</v>
      </c>
      <c r="B23" s="3">
        <v>2</v>
      </c>
      <c r="C23" s="3">
        <v>47</v>
      </c>
      <c r="F23" s="113"/>
      <c r="G23" s="114"/>
      <c r="H23" s="114"/>
      <c r="I23" s="114"/>
      <c r="J23" s="114"/>
      <c r="K23" s="114"/>
      <c r="L23" s="114"/>
      <c r="M23" s="114"/>
      <c r="N23" s="114"/>
      <c r="O23" s="114"/>
      <c r="P23" s="115"/>
    </row>
    <row r="24" spans="1:16" x14ac:dyDescent="0.3">
      <c r="A24" s="3">
        <v>49</v>
      </c>
      <c r="B24" s="3">
        <v>2</v>
      </c>
      <c r="C24" s="3">
        <v>53</v>
      </c>
      <c r="F24" s="113"/>
      <c r="G24" s="114"/>
      <c r="H24" s="114"/>
      <c r="I24" s="114"/>
      <c r="J24" s="114"/>
      <c r="K24" s="114"/>
      <c r="L24" s="114"/>
      <c r="M24" s="114"/>
      <c r="N24" s="114"/>
      <c r="O24" s="114"/>
      <c r="P24" s="115"/>
    </row>
    <row r="25" spans="1:16" x14ac:dyDescent="0.3">
      <c r="A25" s="3">
        <v>49</v>
      </c>
      <c r="B25" s="3">
        <v>2</v>
      </c>
      <c r="C25" s="3">
        <v>47</v>
      </c>
      <c r="F25" s="113"/>
      <c r="G25" s="114"/>
      <c r="H25" s="114"/>
      <c r="I25" s="114"/>
      <c r="J25" s="114"/>
      <c r="K25" s="114"/>
      <c r="L25" s="114"/>
      <c r="M25" s="114"/>
      <c r="N25" s="114"/>
      <c r="O25" s="114"/>
      <c r="P25" s="115"/>
    </row>
    <row r="26" spans="1:16" ht="14.4" customHeight="1" x14ac:dyDescent="0.3">
      <c r="A26" s="3">
        <v>50</v>
      </c>
      <c r="B26" s="3">
        <v>1</v>
      </c>
      <c r="C26" s="3">
        <v>48</v>
      </c>
      <c r="F26" s="116"/>
      <c r="G26" s="117"/>
      <c r="H26" s="117"/>
      <c r="I26" s="117"/>
      <c r="J26" s="117"/>
      <c r="K26" s="117"/>
      <c r="L26" s="117"/>
      <c r="M26" s="117"/>
      <c r="N26" s="117"/>
      <c r="O26" s="117"/>
      <c r="P26" s="118"/>
    </row>
    <row r="27" spans="1:16" x14ac:dyDescent="0.3">
      <c r="A27" s="3">
        <v>51</v>
      </c>
      <c r="B27" s="3">
        <v>0</v>
      </c>
      <c r="C27" s="3">
        <v>52</v>
      </c>
    </row>
    <row r="28" spans="1:16" ht="14.4" customHeight="1" x14ac:dyDescent="0.3">
      <c r="A28" s="3">
        <v>52</v>
      </c>
      <c r="B28" s="3">
        <v>2</v>
      </c>
      <c r="C28" s="3">
        <v>51</v>
      </c>
      <c r="F28" s="82" t="s">
        <v>66</v>
      </c>
      <c r="G28" s="83"/>
      <c r="H28" s="83"/>
      <c r="I28" s="83"/>
      <c r="J28" s="83"/>
      <c r="K28" s="83"/>
      <c r="L28" s="83"/>
      <c r="M28" s="83"/>
      <c r="N28" s="83"/>
      <c r="O28" s="83"/>
      <c r="P28" s="84"/>
    </row>
    <row r="29" spans="1:16" x14ac:dyDescent="0.3">
      <c r="A29" s="3">
        <v>53</v>
      </c>
      <c r="B29" s="3">
        <v>2</v>
      </c>
      <c r="C29" s="3">
        <v>48</v>
      </c>
      <c r="F29" s="85"/>
      <c r="G29" s="86"/>
      <c r="H29" s="86"/>
      <c r="I29" s="86"/>
      <c r="J29" s="86"/>
      <c r="K29" s="86"/>
      <c r="L29" s="86"/>
      <c r="M29" s="86"/>
      <c r="N29" s="86"/>
      <c r="O29" s="86"/>
      <c r="P29" s="87"/>
    </row>
    <row r="30" spans="1:16" x14ac:dyDescent="0.3">
      <c r="A30" s="3">
        <v>54</v>
      </c>
      <c r="B30" s="3">
        <v>0</v>
      </c>
      <c r="C30" s="3">
        <v>58</v>
      </c>
      <c r="F30" s="85"/>
      <c r="G30" s="86"/>
      <c r="H30" s="86"/>
      <c r="I30" s="86"/>
      <c r="J30" s="86"/>
      <c r="K30" s="86"/>
      <c r="L30" s="86"/>
      <c r="M30" s="86"/>
      <c r="N30" s="86"/>
      <c r="O30" s="86"/>
      <c r="P30" s="87"/>
    </row>
    <row r="31" spans="1:16" x14ac:dyDescent="0.3">
      <c r="A31" s="3">
        <v>54</v>
      </c>
      <c r="B31" s="3">
        <v>1</v>
      </c>
      <c r="C31" s="3">
        <v>52</v>
      </c>
      <c r="F31" s="85"/>
      <c r="G31" s="86"/>
      <c r="H31" s="86"/>
      <c r="I31" s="86"/>
      <c r="J31" s="86"/>
      <c r="K31" s="86"/>
      <c r="L31" s="86"/>
      <c r="M31" s="86"/>
      <c r="N31" s="86"/>
      <c r="O31" s="86"/>
      <c r="P31" s="87"/>
    </row>
    <row r="32" spans="1:16" x14ac:dyDescent="0.3">
      <c r="A32" s="3">
        <v>55</v>
      </c>
      <c r="B32" s="3">
        <v>0</v>
      </c>
      <c r="C32" s="3">
        <v>55</v>
      </c>
      <c r="F32" s="85"/>
      <c r="G32" s="86"/>
      <c r="H32" s="86"/>
      <c r="I32" s="86"/>
      <c r="J32" s="86"/>
      <c r="K32" s="86"/>
      <c r="L32" s="86"/>
      <c r="M32" s="86"/>
      <c r="N32" s="86"/>
      <c r="O32" s="86"/>
      <c r="P32" s="87"/>
    </row>
    <row r="33" spans="1:16" x14ac:dyDescent="0.3">
      <c r="A33" s="3">
        <v>55</v>
      </c>
      <c r="B33" s="3">
        <v>2</v>
      </c>
      <c r="C33" s="3">
        <v>50</v>
      </c>
      <c r="F33" s="88"/>
      <c r="G33" s="89"/>
      <c r="H33" s="89"/>
      <c r="I33" s="89"/>
      <c r="J33" s="89"/>
      <c r="K33" s="89"/>
      <c r="L33" s="89"/>
      <c r="M33" s="89"/>
      <c r="N33" s="89"/>
      <c r="O33" s="89"/>
      <c r="P33" s="90"/>
    </row>
    <row r="34" spans="1:16" x14ac:dyDescent="0.3">
      <c r="A34" s="3">
        <v>56</v>
      </c>
      <c r="B34" s="3">
        <v>0</v>
      </c>
      <c r="C34" s="3">
        <v>58</v>
      </c>
    </row>
    <row r="35" spans="1:16" x14ac:dyDescent="0.3">
      <c r="A35" s="3">
        <v>58</v>
      </c>
      <c r="B35" s="3">
        <v>0</v>
      </c>
      <c r="C35" s="3">
        <v>63</v>
      </c>
      <c r="F35" s="82" t="s">
        <v>47</v>
      </c>
      <c r="G35" s="99"/>
      <c r="H35" s="99"/>
      <c r="I35" s="99"/>
      <c r="J35" s="99"/>
      <c r="K35" s="99"/>
      <c r="L35" s="99"/>
      <c r="M35" s="99"/>
      <c r="N35" s="99"/>
      <c r="O35" s="99"/>
      <c r="P35" s="100"/>
    </row>
    <row r="36" spans="1:16" x14ac:dyDescent="0.3">
      <c r="A36" s="3">
        <v>59</v>
      </c>
      <c r="B36" s="3">
        <v>1</v>
      </c>
      <c r="C36" s="3">
        <v>63</v>
      </c>
      <c r="F36" s="101"/>
      <c r="G36" s="102"/>
      <c r="H36" s="102"/>
      <c r="I36" s="102"/>
      <c r="J36" s="102"/>
      <c r="K36" s="102"/>
      <c r="L36" s="102"/>
      <c r="M36" s="102"/>
      <c r="N36" s="102"/>
      <c r="O36" s="102"/>
      <c r="P36" s="103"/>
    </row>
    <row r="37" spans="1:16" x14ac:dyDescent="0.3">
      <c r="A37" s="3">
        <v>60</v>
      </c>
      <c r="B37" s="3">
        <v>0</v>
      </c>
      <c r="C37" s="3">
        <v>64</v>
      </c>
      <c r="F37" s="101"/>
      <c r="G37" s="102"/>
      <c r="H37" s="102"/>
      <c r="I37" s="102"/>
      <c r="J37" s="102"/>
      <c r="K37" s="102"/>
      <c r="L37" s="102"/>
      <c r="M37" s="102"/>
      <c r="N37" s="102"/>
      <c r="O37" s="102"/>
      <c r="P37" s="103"/>
    </row>
    <row r="38" spans="1:16" x14ac:dyDescent="0.3">
      <c r="A38" s="3">
        <v>60</v>
      </c>
      <c r="B38" s="3">
        <v>1</v>
      </c>
      <c r="C38" s="3">
        <v>64</v>
      </c>
      <c r="F38" s="101"/>
      <c r="G38" s="102"/>
      <c r="H38" s="102"/>
      <c r="I38" s="102"/>
      <c r="J38" s="102"/>
      <c r="K38" s="102"/>
      <c r="L38" s="102"/>
      <c r="M38" s="102"/>
      <c r="N38" s="102"/>
      <c r="O38" s="102"/>
      <c r="P38" s="103"/>
    </row>
    <row r="39" spans="1:16" x14ac:dyDescent="0.3">
      <c r="A39" s="3">
        <v>61</v>
      </c>
      <c r="B39" s="3">
        <v>2</v>
      </c>
      <c r="C39" s="3">
        <v>64</v>
      </c>
      <c r="F39" s="101"/>
      <c r="G39" s="102"/>
      <c r="H39" s="102"/>
      <c r="I39" s="102"/>
      <c r="J39" s="102"/>
      <c r="K39" s="102"/>
      <c r="L39" s="102"/>
      <c r="M39" s="102"/>
      <c r="N39" s="102"/>
      <c r="O39" s="102"/>
      <c r="P39" s="103"/>
    </row>
    <row r="40" spans="1:16" x14ac:dyDescent="0.3">
      <c r="A40" s="3">
        <v>61</v>
      </c>
      <c r="B40" s="3">
        <v>1</v>
      </c>
      <c r="C40" s="3">
        <v>61</v>
      </c>
      <c r="F40" s="104"/>
      <c r="G40" s="105"/>
      <c r="H40" s="105"/>
      <c r="I40" s="105"/>
      <c r="J40" s="105"/>
      <c r="K40" s="105"/>
      <c r="L40" s="105"/>
      <c r="M40" s="105"/>
      <c r="N40" s="105"/>
      <c r="O40" s="105"/>
      <c r="P40" s="106"/>
    </row>
    <row r="41" spans="1:16" x14ac:dyDescent="0.3">
      <c r="A41" s="3">
        <v>62</v>
      </c>
      <c r="B41" s="3">
        <v>0</v>
      </c>
      <c r="C41" s="3">
        <v>66</v>
      </c>
    </row>
    <row r="42" spans="1:16" x14ac:dyDescent="0.3">
      <c r="A42" s="3">
        <v>65</v>
      </c>
      <c r="B42" s="3">
        <v>1</v>
      </c>
      <c r="C42" s="3">
        <v>70</v>
      </c>
    </row>
    <row r="43" spans="1:16" x14ac:dyDescent="0.3">
      <c r="A43" s="3">
        <v>65</v>
      </c>
      <c r="B43" s="3">
        <v>0</v>
      </c>
      <c r="C43" s="3">
        <v>66</v>
      </c>
    </row>
    <row r="44" spans="1:16" x14ac:dyDescent="0.3">
      <c r="A44" s="3">
        <v>66</v>
      </c>
      <c r="B44" s="3">
        <v>0</v>
      </c>
      <c r="C44" s="3">
        <v>68</v>
      </c>
    </row>
    <row r="45" spans="1:16" x14ac:dyDescent="0.3">
      <c r="A45" s="3">
        <v>68</v>
      </c>
      <c r="B45" s="3">
        <v>1</v>
      </c>
      <c r="C45" s="3">
        <v>67</v>
      </c>
    </row>
    <row r="46" spans="1:16" x14ac:dyDescent="0.3">
      <c r="A46" s="3">
        <v>68</v>
      </c>
      <c r="B46" s="3">
        <v>0</v>
      </c>
      <c r="C46" s="3">
        <v>73</v>
      </c>
    </row>
    <row r="47" spans="1:16" x14ac:dyDescent="0.3">
      <c r="A47" s="3">
        <v>70</v>
      </c>
      <c r="B47" s="3">
        <v>0</v>
      </c>
      <c r="C47" s="3">
        <v>67</v>
      </c>
    </row>
    <row r="48" spans="1:16" x14ac:dyDescent="0.3">
      <c r="A48" s="3">
        <v>73</v>
      </c>
      <c r="B48" s="3">
        <v>0</v>
      </c>
      <c r="C48" s="3">
        <v>77</v>
      </c>
    </row>
    <row r="49" spans="1:3" x14ac:dyDescent="0.3">
      <c r="A49" s="3">
        <v>74</v>
      </c>
      <c r="B49" s="3">
        <v>0</v>
      </c>
      <c r="C49" s="3">
        <v>78</v>
      </c>
    </row>
    <row r="50" spans="1:3" x14ac:dyDescent="0.3">
      <c r="A50" s="3">
        <v>79</v>
      </c>
      <c r="B50" s="3">
        <v>2</v>
      </c>
      <c r="C50" s="3">
        <v>75</v>
      </c>
    </row>
    <row r="51" spans="1:3" x14ac:dyDescent="0.3">
      <c r="A51" s="3">
        <v>80</v>
      </c>
      <c r="B51" s="3">
        <v>0</v>
      </c>
      <c r="C51" s="3">
        <v>84</v>
      </c>
    </row>
    <row r="52" spans="1:3" x14ac:dyDescent="0.3">
      <c r="A52" s="3">
        <v>80</v>
      </c>
      <c r="B52" s="3">
        <v>2</v>
      </c>
      <c r="C52" s="3">
        <v>77</v>
      </c>
    </row>
    <row r="53" spans="1:3" x14ac:dyDescent="0.3">
      <c r="A53" s="3">
        <v>84</v>
      </c>
      <c r="B53" s="3">
        <v>0</v>
      </c>
      <c r="C53" s="3">
        <v>79</v>
      </c>
    </row>
    <row r="54" spans="1:3" x14ac:dyDescent="0.3">
      <c r="A54" s="3">
        <v>86</v>
      </c>
      <c r="B54" s="3">
        <v>2</v>
      </c>
      <c r="C54" s="3">
        <v>88</v>
      </c>
    </row>
    <row r="55" spans="1:3" x14ac:dyDescent="0.3">
      <c r="A55" s="3">
        <v>86</v>
      </c>
      <c r="B55" s="3">
        <v>1</v>
      </c>
      <c r="C55" s="3">
        <v>86</v>
      </c>
    </row>
    <row r="56" spans="1:3" x14ac:dyDescent="0.3">
      <c r="A56" s="3">
        <v>95</v>
      </c>
      <c r="B56" s="3">
        <v>0</v>
      </c>
      <c r="C56" s="3">
        <v>100</v>
      </c>
    </row>
    <row r="57" spans="1:3" x14ac:dyDescent="0.3">
      <c r="A57" s="3">
        <v>103</v>
      </c>
      <c r="B57" s="3">
        <v>2</v>
      </c>
      <c r="C57" s="3">
        <v>104</v>
      </c>
    </row>
  </sheetData>
  <mergeCells count="5">
    <mergeCell ref="F35:P40"/>
    <mergeCell ref="I2:O2"/>
    <mergeCell ref="G20:I20"/>
    <mergeCell ref="F22:P26"/>
    <mergeCell ref="F28:P33"/>
  </mergeCells>
  <phoneticPr fontId="8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FA0C7-19BE-49C2-9CD5-7D37D147CA28}">
  <sheetPr>
    <tabColor rgb="FF7030A0"/>
  </sheetPr>
  <dimension ref="A1:S57"/>
  <sheetViews>
    <sheetView tabSelected="1" zoomScale="85" zoomScaleNormal="85" workbookViewId="0">
      <selection activeCell="D2" sqref="D2"/>
    </sheetView>
  </sheetViews>
  <sheetFormatPr defaultRowHeight="14.4" x14ac:dyDescent="0.3"/>
  <cols>
    <col min="1" max="1" width="30.77734375" style="1" bestFit="1" customWidth="1"/>
    <col min="2" max="3" width="8.88671875" style="1"/>
    <col min="4" max="4" width="30.5546875" style="1" bestFit="1" customWidth="1"/>
    <col min="5" max="12" width="8.88671875" style="1"/>
    <col min="13" max="13" width="5.77734375" style="1" customWidth="1"/>
    <col min="14" max="16384" width="8.88671875" style="1"/>
  </cols>
  <sheetData>
    <row r="1" spans="1:19" ht="19.8" thickTop="1" thickBot="1" x14ac:dyDescent="0.5">
      <c r="A1" s="12" t="s">
        <v>16</v>
      </c>
      <c r="B1" s="12" t="s">
        <v>60</v>
      </c>
      <c r="D1" s="12" t="s">
        <v>61</v>
      </c>
    </row>
    <row r="2" spans="1:19" ht="15.6" thickTop="1" thickBot="1" x14ac:dyDescent="0.35">
      <c r="A2" s="5">
        <v>5</v>
      </c>
      <c r="B2" s="5">
        <v>1</v>
      </c>
      <c r="D2" s="26">
        <f>_xlfn.FORECAST.LINEAR(160,A2:A57,B2:B57)</f>
        <v>82.393814080656185</v>
      </c>
      <c r="M2" s="27" t="s">
        <v>64</v>
      </c>
      <c r="N2" s="28" cm="1">
        <f t="array" ref="N2:O2">LINEST(A2:A57,B2:B57,TRUE,FALSE)</f>
        <v>0.21537935748462034</v>
      </c>
      <c r="O2" s="29">
        <v>47.933116883116888</v>
      </c>
      <c r="Q2" s="128" t="s">
        <v>63</v>
      </c>
      <c r="R2" s="129"/>
      <c r="S2" s="130"/>
    </row>
    <row r="3" spans="1:19" ht="15" thickTop="1" x14ac:dyDescent="0.3">
      <c r="A3" s="3">
        <v>84</v>
      </c>
      <c r="B3" s="3">
        <v>2</v>
      </c>
      <c r="Q3" s="21" t="s">
        <v>48</v>
      </c>
      <c r="R3" s="131" t="s">
        <v>49</v>
      </c>
      <c r="S3" s="132"/>
    </row>
    <row r="4" spans="1:19" ht="15" thickBot="1" x14ac:dyDescent="0.35">
      <c r="A4" s="3">
        <v>48</v>
      </c>
      <c r="B4" s="3">
        <v>3</v>
      </c>
      <c r="Q4" s="22" t="s">
        <v>50</v>
      </c>
      <c r="R4" s="107" t="s">
        <v>51</v>
      </c>
      <c r="S4" s="109"/>
    </row>
    <row r="5" spans="1:19" ht="15" thickBot="1" x14ac:dyDescent="0.35">
      <c r="A5" s="3">
        <v>50</v>
      </c>
      <c r="B5" s="3">
        <v>4</v>
      </c>
      <c r="M5" s="30" t="s">
        <v>62</v>
      </c>
      <c r="N5" s="31">
        <f>RSQ(A2:A57,B2:B57)</f>
        <v>3.1865408011847535E-2</v>
      </c>
      <c r="O5" s="32">
        <v>3.1865408011847535E-2</v>
      </c>
      <c r="Q5" s="23" t="s">
        <v>52</v>
      </c>
      <c r="R5" s="107" t="s">
        <v>56</v>
      </c>
      <c r="S5" s="109"/>
    </row>
    <row r="6" spans="1:19" x14ac:dyDescent="0.3">
      <c r="A6" s="3">
        <v>70</v>
      </c>
      <c r="B6" s="3">
        <v>5</v>
      </c>
      <c r="Q6" s="24" t="s">
        <v>53</v>
      </c>
      <c r="R6" s="107" t="s">
        <v>57</v>
      </c>
      <c r="S6" s="109"/>
    </row>
    <row r="7" spans="1:19" x14ac:dyDescent="0.3">
      <c r="A7" s="3">
        <v>59</v>
      </c>
      <c r="B7" s="3">
        <v>6</v>
      </c>
      <c r="Q7" s="25" t="s">
        <v>54</v>
      </c>
      <c r="R7" s="107" t="s">
        <v>58</v>
      </c>
      <c r="S7" s="109"/>
    </row>
    <row r="8" spans="1:19" x14ac:dyDescent="0.3">
      <c r="A8" s="3">
        <v>54</v>
      </c>
      <c r="B8" s="3">
        <v>7</v>
      </c>
      <c r="Q8" s="25" t="s">
        <v>55</v>
      </c>
      <c r="R8" s="107" t="s">
        <v>59</v>
      </c>
      <c r="S8" s="109"/>
    </row>
    <row r="9" spans="1:19" x14ac:dyDescent="0.3">
      <c r="A9" s="3">
        <v>39</v>
      </c>
      <c r="B9" s="3">
        <v>8</v>
      </c>
    </row>
    <row r="10" spans="1:19" x14ac:dyDescent="0.3">
      <c r="A10" s="3">
        <v>55</v>
      </c>
      <c r="B10" s="3">
        <v>9</v>
      </c>
    </row>
    <row r="11" spans="1:19" x14ac:dyDescent="0.3">
      <c r="A11" s="3">
        <v>49</v>
      </c>
      <c r="B11" s="3">
        <v>10</v>
      </c>
    </row>
    <row r="12" spans="1:19" x14ac:dyDescent="0.3">
      <c r="A12" s="3">
        <v>44</v>
      </c>
      <c r="B12" s="3">
        <v>11</v>
      </c>
    </row>
    <row r="13" spans="1:19" x14ac:dyDescent="0.3">
      <c r="A13" s="3">
        <v>47</v>
      </c>
      <c r="B13" s="3">
        <v>12</v>
      </c>
    </row>
    <row r="14" spans="1:19" x14ac:dyDescent="0.3">
      <c r="A14" s="3">
        <v>20</v>
      </c>
      <c r="B14" s="3">
        <v>13</v>
      </c>
    </row>
    <row r="15" spans="1:19" x14ac:dyDescent="0.3">
      <c r="A15" s="3">
        <v>41</v>
      </c>
      <c r="B15" s="3">
        <v>14</v>
      </c>
    </row>
    <row r="16" spans="1:19" x14ac:dyDescent="0.3">
      <c r="A16" s="3">
        <v>53</v>
      </c>
      <c r="B16" s="3">
        <v>15</v>
      </c>
    </row>
    <row r="17" spans="1:17" ht="15" thickBot="1" x14ac:dyDescent="0.35">
      <c r="A17" s="3">
        <v>60</v>
      </c>
      <c r="B17" s="3">
        <v>16</v>
      </c>
    </row>
    <row r="18" spans="1:17" ht="16.2" thickBot="1" x14ac:dyDescent="0.35">
      <c r="A18" s="3">
        <v>30</v>
      </c>
      <c r="B18" s="3">
        <v>17</v>
      </c>
      <c r="H18" s="73" t="s">
        <v>45</v>
      </c>
      <c r="I18" s="74"/>
      <c r="J18" s="75"/>
    </row>
    <row r="19" spans="1:17" x14ac:dyDescent="0.3">
      <c r="A19" s="3">
        <v>29</v>
      </c>
      <c r="B19" s="3">
        <v>18</v>
      </c>
    </row>
    <row r="20" spans="1:17" ht="14.4" customHeight="1" x14ac:dyDescent="0.3">
      <c r="A20" s="3">
        <v>20</v>
      </c>
      <c r="B20" s="3">
        <v>19</v>
      </c>
      <c r="D20" s="119" t="s">
        <v>67</v>
      </c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1"/>
    </row>
    <row r="21" spans="1:17" x14ac:dyDescent="0.3">
      <c r="A21" s="3">
        <v>80</v>
      </c>
      <c r="B21" s="3">
        <v>20</v>
      </c>
      <c r="D21" s="122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4"/>
    </row>
    <row r="22" spans="1:17" x14ac:dyDescent="0.3">
      <c r="A22" s="3">
        <v>48</v>
      </c>
      <c r="B22" s="3">
        <v>21</v>
      </c>
      <c r="D22" s="122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4"/>
    </row>
    <row r="23" spans="1:17" x14ac:dyDescent="0.3">
      <c r="A23" s="3">
        <v>73</v>
      </c>
      <c r="B23" s="3">
        <v>22</v>
      </c>
      <c r="D23" s="122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4"/>
    </row>
    <row r="24" spans="1:17" x14ac:dyDescent="0.3">
      <c r="A24" s="3">
        <v>65</v>
      </c>
      <c r="B24" s="3">
        <v>23</v>
      </c>
      <c r="D24" s="122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4"/>
    </row>
    <row r="25" spans="1:17" x14ac:dyDescent="0.3">
      <c r="A25" s="3">
        <v>65</v>
      </c>
      <c r="B25" s="3">
        <v>24</v>
      </c>
      <c r="D25" s="122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4"/>
    </row>
    <row r="26" spans="1:17" x14ac:dyDescent="0.3">
      <c r="A26" s="3">
        <v>54</v>
      </c>
      <c r="B26" s="3">
        <v>25</v>
      </c>
      <c r="D26" s="122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4"/>
    </row>
    <row r="27" spans="1:17" x14ac:dyDescent="0.3">
      <c r="A27" s="3">
        <v>86</v>
      </c>
      <c r="B27" s="3">
        <v>26</v>
      </c>
      <c r="D27" s="122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4"/>
    </row>
    <row r="28" spans="1:17" x14ac:dyDescent="0.3">
      <c r="A28" s="3">
        <v>74</v>
      </c>
      <c r="B28" s="3">
        <v>27</v>
      </c>
      <c r="D28" s="122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4"/>
    </row>
    <row r="29" spans="1:17" x14ac:dyDescent="0.3">
      <c r="A29" s="3">
        <v>61</v>
      </c>
      <c r="B29" s="3">
        <v>28</v>
      </c>
      <c r="D29" s="122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4"/>
    </row>
    <row r="30" spans="1:17" x14ac:dyDescent="0.3">
      <c r="A30" s="3">
        <v>46</v>
      </c>
      <c r="B30" s="3">
        <v>29</v>
      </c>
      <c r="D30" s="122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4"/>
    </row>
    <row r="31" spans="1:17" x14ac:dyDescent="0.3">
      <c r="A31" s="3">
        <v>61</v>
      </c>
      <c r="B31" s="3">
        <v>30</v>
      </c>
      <c r="D31" s="122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4"/>
    </row>
    <row r="32" spans="1:17" x14ac:dyDescent="0.3">
      <c r="A32" s="3">
        <v>19</v>
      </c>
      <c r="B32" s="3">
        <v>31</v>
      </c>
      <c r="D32" s="122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4"/>
    </row>
    <row r="33" spans="1:17" x14ac:dyDescent="0.3">
      <c r="A33" s="3">
        <v>32</v>
      </c>
      <c r="B33" s="3">
        <v>32</v>
      </c>
      <c r="D33" s="122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4"/>
    </row>
    <row r="34" spans="1:17" x14ac:dyDescent="0.3">
      <c r="A34" s="3">
        <v>80</v>
      </c>
      <c r="B34" s="3">
        <v>33</v>
      </c>
      <c r="D34" s="122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4"/>
    </row>
    <row r="35" spans="1:17" x14ac:dyDescent="0.3">
      <c r="A35" s="3">
        <v>49</v>
      </c>
      <c r="B35" s="3">
        <v>34</v>
      </c>
      <c r="D35" s="122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4"/>
    </row>
    <row r="36" spans="1:17" x14ac:dyDescent="0.3">
      <c r="A36" s="3">
        <v>51</v>
      </c>
      <c r="B36" s="3">
        <v>35</v>
      </c>
      <c r="D36" s="125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7"/>
    </row>
    <row r="37" spans="1:17" x14ac:dyDescent="0.3">
      <c r="A37" s="3">
        <v>42</v>
      </c>
      <c r="B37" s="3">
        <v>36</v>
      </c>
    </row>
    <row r="38" spans="1:17" x14ac:dyDescent="0.3">
      <c r="A38" s="3">
        <v>43</v>
      </c>
      <c r="B38" s="3">
        <v>37</v>
      </c>
    </row>
    <row r="39" spans="1:17" x14ac:dyDescent="0.3">
      <c r="A39" s="3">
        <v>68</v>
      </c>
      <c r="B39" s="3">
        <v>38</v>
      </c>
    </row>
    <row r="40" spans="1:17" x14ac:dyDescent="0.3">
      <c r="A40" s="3">
        <v>35</v>
      </c>
      <c r="B40" s="3">
        <v>39</v>
      </c>
    </row>
    <row r="41" spans="1:17" x14ac:dyDescent="0.3">
      <c r="A41" s="3">
        <v>55</v>
      </c>
      <c r="B41" s="3">
        <v>40</v>
      </c>
    </row>
    <row r="42" spans="1:17" x14ac:dyDescent="0.3">
      <c r="A42" s="3">
        <v>79</v>
      </c>
      <c r="B42" s="3">
        <v>41</v>
      </c>
    </row>
    <row r="43" spans="1:17" x14ac:dyDescent="0.3">
      <c r="A43" s="3">
        <v>95</v>
      </c>
      <c r="B43" s="3">
        <v>42</v>
      </c>
    </row>
    <row r="44" spans="1:17" x14ac:dyDescent="0.3">
      <c r="A44" s="3">
        <v>103</v>
      </c>
      <c r="B44" s="3">
        <v>43</v>
      </c>
    </row>
    <row r="45" spans="1:17" x14ac:dyDescent="0.3">
      <c r="A45" s="3">
        <v>39</v>
      </c>
      <c r="B45" s="3">
        <v>44</v>
      </c>
    </row>
    <row r="46" spans="1:17" x14ac:dyDescent="0.3">
      <c r="A46" s="3">
        <v>66</v>
      </c>
      <c r="B46" s="3">
        <v>45</v>
      </c>
    </row>
    <row r="47" spans="1:17" x14ac:dyDescent="0.3">
      <c r="A47" s="3">
        <v>86</v>
      </c>
      <c r="B47" s="3">
        <v>46</v>
      </c>
    </row>
    <row r="48" spans="1:17" x14ac:dyDescent="0.3">
      <c r="A48" s="3">
        <v>62</v>
      </c>
      <c r="B48" s="3">
        <v>47</v>
      </c>
    </row>
    <row r="49" spans="1:2" x14ac:dyDescent="0.3">
      <c r="A49" s="3">
        <v>58</v>
      </c>
      <c r="B49" s="3">
        <v>48</v>
      </c>
    </row>
    <row r="50" spans="1:2" x14ac:dyDescent="0.3">
      <c r="A50" s="3">
        <v>30</v>
      </c>
      <c r="B50" s="3">
        <v>49</v>
      </c>
    </row>
    <row r="51" spans="1:2" x14ac:dyDescent="0.3">
      <c r="A51" s="3">
        <v>52</v>
      </c>
      <c r="B51" s="3">
        <v>50</v>
      </c>
    </row>
    <row r="52" spans="1:2" x14ac:dyDescent="0.3">
      <c r="A52" s="3">
        <v>60</v>
      </c>
      <c r="B52" s="3">
        <v>51</v>
      </c>
    </row>
    <row r="53" spans="1:2" x14ac:dyDescent="0.3">
      <c r="A53" s="3">
        <v>68</v>
      </c>
      <c r="B53" s="3">
        <v>52</v>
      </c>
    </row>
    <row r="54" spans="1:2" x14ac:dyDescent="0.3">
      <c r="A54" s="3">
        <v>45</v>
      </c>
      <c r="B54" s="3">
        <v>53</v>
      </c>
    </row>
    <row r="55" spans="1:2" x14ac:dyDescent="0.3">
      <c r="A55" s="3">
        <v>37</v>
      </c>
      <c r="B55" s="3">
        <v>54</v>
      </c>
    </row>
    <row r="56" spans="1:2" x14ac:dyDescent="0.3">
      <c r="A56" s="3">
        <v>48</v>
      </c>
      <c r="B56" s="3">
        <v>55</v>
      </c>
    </row>
    <row r="57" spans="1:2" x14ac:dyDescent="0.3">
      <c r="A57" s="3">
        <v>56</v>
      </c>
      <c r="B57" s="3">
        <v>56</v>
      </c>
    </row>
  </sheetData>
  <sortState xmlns:xlrd2="http://schemas.microsoft.com/office/spreadsheetml/2017/richdata2" ref="A3:B57">
    <sortCondition ref="B3:B57"/>
  </sortState>
  <mergeCells count="9">
    <mergeCell ref="H18:J18"/>
    <mergeCell ref="D20:Q36"/>
    <mergeCell ref="Q2:S2"/>
    <mergeCell ref="R3:S3"/>
    <mergeCell ref="R4:S4"/>
    <mergeCell ref="R5:S5"/>
    <mergeCell ref="R6:S6"/>
    <mergeCell ref="R7:S7"/>
    <mergeCell ref="R8:S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Parameters</vt:lpstr>
      <vt:lpstr>Data</vt:lpstr>
      <vt:lpstr>Sample</vt:lpstr>
      <vt:lpstr>Statistical Insight</vt:lpstr>
      <vt:lpstr>(Un)correlated Variables</vt:lpstr>
      <vt:lpstr>Linear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Claudio Oliviero</cp:lastModifiedBy>
  <dcterms:created xsi:type="dcterms:W3CDTF">2015-06-05T18:19:34Z</dcterms:created>
  <dcterms:modified xsi:type="dcterms:W3CDTF">2025-07-17T06:30:58Z</dcterms:modified>
</cp:coreProperties>
</file>