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868" documentId="13_ncr:1_{B1905FFE-40A5-1548-B975-09D0200E2583}" xr6:coauthVersionLast="47" xr6:coauthVersionMax="47" xr10:uidLastSave="{EB3A7AB8-C2BC-47E3-9A02-F0B8310E5627}"/>
  <bookViews>
    <workbookView xWindow="16575" yWindow="525" windowWidth="11745" windowHeight="13950" firstSheet="2"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F42" i="4" l="1"/>
  <c r="HF43" i="4"/>
  <c r="HF44" i="4"/>
  <c r="HF41" i="4"/>
  <c r="KP9" i="4"/>
  <c r="KP10" i="4"/>
  <c r="KP11" i="4"/>
  <c r="KP12" i="4"/>
  <c r="KP13" i="4"/>
  <c r="KP14" i="4"/>
  <c r="KP8" i="4"/>
  <c r="KL9" i="4"/>
  <c r="KL10" i="4"/>
  <c r="KL11" i="4"/>
  <c r="KL12" i="4"/>
  <c r="KL13" i="4"/>
  <c r="KL14" i="4"/>
  <c r="KL15" i="4"/>
  <c r="KL16" i="4"/>
  <c r="KL17" i="4"/>
  <c r="KL18" i="4"/>
  <c r="KL19" i="4"/>
  <c r="KL20" i="4"/>
  <c r="KL21" i="4"/>
  <c r="KL22" i="4"/>
  <c r="KL23" i="4"/>
  <c r="KL24" i="4"/>
  <c r="KL25" i="4"/>
  <c r="KL26" i="4"/>
  <c r="KL27" i="4"/>
  <c r="KL28" i="4"/>
  <c r="KL29" i="4"/>
  <c r="KL30" i="4"/>
  <c r="KL8" i="4"/>
  <c r="KE9" i="4"/>
  <c r="KE10" i="4"/>
  <c r="KE11" i="4"/>
  <c r="KE12" i="4"/>
  <c r="KE13" i="4"/>
  <c r="KE14" i="4"/>
  <c r="KE15" i="4"/>
  <c r="KE16" i="4"/>
  <c r="KE17" i="4"/>
  <c r="KE18" i="4"/>
  <c r="KE19" i="4"/>
  <c r="KE20" i="4"/>
  <c r="KE21" i="4"/>
  <c r="KE22" i="4"/>
  <c r="KE23" i="4"/>
  <c r="KE24" i="4"/>
  <c r="KE25" i="4"/>
  <c r="KE26" i="4"/>
  <c r="KE27" i="4"/>
  <c r="KE28" i="4"/>
  <c r="KE29" i="4"/>
  <c r="KE30" i="4"/>
  <c r="KE31" i="4"/>
  <c r="KE32" i="4"/>
  <c r="KE33" i="4"/>
  <c r="KE34" i="4"/>
  <c r="KE35" i="4"/>
  <c r="KE36" i="4"/>
  <c r="KE37" i="4"/>
  <c r="KE38" i="4"/>
  <c r="KE39" i="4"/>
  <c r="KE40" i="4"/>
  <c r="KE41" i="4"/>
  <c r="KE42" i="4"/>
  <c r="KE43" i="4"/>
  <c r="KE44" i="4"/>
  <c r="KE45" i="4"/>
  <c r="KE8" i="4"/>
  <c r="JX15" i="4"/>
  <c r="JX17" i="4"/>
  <c r="JX19" i="4"/>
  <c r="JX27" i="4"/>
  <c r="JX29" i="4"/>
  <c r="JX31" i="4"/>
  <c r="JX39" i="4"/>
  <c r="JX41" i="4"/>
  <c r="JQ9" i="4"/>
  <c r="JQ17" i="4"/>
  <c r="JQ19" i="4"/>
  <c r="JQ21" i="4"/>
  <c r="JQ29" i="4"/>
  <c r="JQ31" i="4"/>
  <c r="JQ33" i="4"/>
  <c r="JJ10" i="4"/>
  <c r="JJ12" i="4"/>
  <c r="JJ14" i="4"/>
  <c r="JJ22" i="4"/>
  <c r="JJ24" i="4"/>
  <c r="JJ26" i="4"/>
  <c r="JJ34" i="4"/>
  <c r="JJ36" i="4"/>
  <c r="JJ38" i="4"/>
  <c r="JC10" i="4"/>
  <c r="JC12" i="4"/>
  <c r="JC14" i="4"/>
  <c r="JC22" i="4"/>
  <c r="JC24" i="4"/>
  <c r="JC26" i="4"/>
  <c r="JC34" i="4"/>
  <c r="JC36" i="4"/>
  <c r="JC38" i="4"/>
  <c r="IV10" i="4"/>
  <c r="IV12" i="4"/>
  <c r="IV13" i="4"/>
  <c r="IV14" i="4"/>
  <c r="IV22" i="4"/>
  <c r="IV24" i="4"/>
  <c r="IV25" i="4"/>
  <c r="IV26" i="4"/>
  <c r="IV34" i="4"/>
  <c r="IV36" i="4"/>
  <c r="IV37" i="4"/>
  <c r="IV38" i="4"/>
  <c r="IV46" i="4"/>
  <c r="IV48" i="4"/>
  <c r="IV8" i="4"/>
  <c r="IO9" i="4"/>
  <c r="IO15" i="4"/>
  <c r="IO17" i="4"/>
  <c r="IO19" i="4"/>
  <c r="IO20" i="4"/>
  <c r="IO21" i="4"/>
  <c r="IO25" i="4"/>
  <c r="IO27" i="4"/>
  <c r="IO29" i="4"/>
  <c r="IO30" i="4"/>
  <c r="IO31" i="4"/>
  <c r="IO32" i="4"/>
  <c r="IO33" i="4"/>
  <c r="IO37" i="4"/>
  <c r="IO39" i="4"/>
  <c r="IH9" i="4"/>
  <c r="IH10" i="4"/>
  <c r="IH11" i="4"/>
  <c r="IH12" i="4"/>
  <c r="IH13" i="4"/>
  <c r="IH17" i="4"/>
  <c r="IH19" i="4"/>
  <c r="IH21" i="4"/>
  <c r="IH22" i="4"/>
  <c r="IH23" i="4"/>
  <c r="IH24" i="4"/>
  <c r="IH25" i="4"/>
  <c r="IH29" i="4"/>
  <c r="IH31" i="4"/>
  <c r="IH33" i="4"/>
  <c r="IH34" i="4"/>
  <c r="IH35" i="4"/>
  <c r="IH36" i="4"/>
  <c r="IH37" i="4"/>
  <c r="IH41" i="4"/>
  <c r="IH43" i="4"/>
  <c r="IH45" i="4"/>
  <c r="IH46" i="4"/>
  <c r="IH47" i="4"/>
  <c r="IH48" i="4"/>
  <c r="IH49" i="4"/>
  <c r="IH53" i="4"/>
  <c r="HT13" i="4"/>
  <c r="HT15" i="4"/>
  <c r="HT17" i="4"/>
  <c r="HT25" i="4"/>
  <c r="HT27" i="4"/>
  <c r="HT29" i="4"/>
  <c r="HT37" i="4"/>
  <c r="HT39" i="4"/>
  <c r="HT41" i="4"/>
  <c r="HM13" i="4"/>
  <c r="HM25" i="4"/>
  <c r="HM37" i="4"/>
  <c r="HF10" i="4"/>
  <c r="HF12" i="4"/>
  <c r="HF14" i="4"/>
  <c r="HF22" i="4"/>
  <c r="HF24" i="4"/>
  <c r="HF26" i="4"/>
  <c r="HF34" i="4"/>
  <c r="HF36" i="4"/>
  <c r="HF38" i="4"/>
  <c r="GX2" i="4"/>
  <c r="GZ9" i="4" s="1"/>
  <c r="HJ2" i="4"/>
  <c r="HM14" i="4" s="1"/>
  <c r="HQ2" i="4"/>
  <c r="HT18" i="4" s="1"/>
  <c r="HX2" i="4"/>
  <c r="IA16" i="4" s="1"/>
  <c r="IE2" i="4"/>
  <c r="IH14" i="4" s="1"/>
  <c r="IL2" i="4"/>
  <c r="IO10" i="4" s="1"/>
  <c r="IS2" i="4"/>
  <c r="IV15" i="4" s="1"/>
  <c r="IZ2" i="4"/>
  <c r="JC15" i="4" s="1"/>
  <c r="JG2" i="4"/>
  <c r="JJ15" i="4" s="1"/>
  <c r="JN2" i="4"/>
  <c r="JQ10" i="4" s="1"/>
  <c r="JU2" i="4"/>
  <c r="JX20" i="4" s="1"/>
  <c r="KB2" i="4"/>
  <c r="KI2" i="4"/>
  <c r="KO2" i="4"/>
  <c r="HC2" i="4"/>
  <c r="HF15" i="4" s="1"/>
  <c r="KM9" i="4"/>
  <c r="KM10" i="4"/>
  <c r="KM11" i="4"/>
  <c r="KM12" i="4"/>
  <c r="KM13" i="4"/>
  <c r="KM14" i="4"/>
  <c r="KM15" i="4"/>
  <c r="KM16" i="4"/>
  <c r="KM17" i="4"/>
  <c r="KM18" i="4"/>
  <c r="KM19" i="4"/>
  <c r="KM20" i="4"/>
  <c r="KM21" i="4"/>
  <c r="KM22" i="4"/>
  <c r="KM23" i="4"/>
  <c r="KM24" i="4"/>
  <c r="KM25" i="4"/>
  <c r="KM26" i="4"/>
  <c r="KM27" i="4"/>
  <c r="KM28" i="4"/>
  <c r="KM29" i="4"/>
  <c r="KM30" i="4"/>
  <c r="KM8" i="4"/>
  <c r="GO8" i="4"/>
  <c r="FU8" i="4"/>
  <c r="HA9" i="4"/>
  <c r="HA10" i="4"/>
  <c r="HA11" i="4"/>
  <c r="HA12" i="4"/>
  <c r="HA13" i="4"/>
  <c r="HA14" i="4"/>
  <c r="HA15" i="4"/>
  <c r="HA16" i="4"/>
  <c r="HA17" i="4"/>
  <c r="HA18" i="4"/>
  <c r="HA19" i="4"/>
  <c r="HA20" i="4"/>
  <c r="HA21" i="4"/>
  <c r="HA22" i="4"/>
  <c r="HA23" i="4"/>
  <c r="HA8" i="4"/>
  <c r="GO9" i="4"/>
  <c r="GO10" i="4"/>
  <c r="GO11" i="4"/>
  <c r="GO12" i="4"/>
  <c r="GO13" i="4"/>
  <c r="GO14" i="4"/>
  <c r="GO15" i="4"/>
  <c r="GJ9" i="4"/>
  <c r="GJ10" i="4"/>
  <c r="GJ11" i="4"/>
  <c r="GJ12" i="4"/>
  <c r="GJ8" i="4"/>
  <c r="GE9" i="4"/>
  <c r="GE10" i="4"/>
  <c r="GE11" i="4"/>
  <c r="GE12" i="4"/>
  <c r="GE13" i="4"/>
  <c r="GE14" i="4"/>
  <c r="GE15" i="4"/>
  <c r="GE8" i="4"/>
  <c r="FZ9" i="4"/>
  <c r="FZ10" i="4"/>
  <c r="FZ11" i="4"/>
  <c r="FZ12" i="4"/>
  <c r="FZ13" i="4"/>
  <c r="FZ14" i="4"/>
  <c r="FZ15" i="4"/>
  <c r="FZ8" i="4"/>
  <c r="FU9" i="4"/>
  <c r="FU10" i="4"/>
  <c r="FU11" i="4"/>
  <c r="FU12" i="4"/>
  <c r="FU13" i="4"/>
  <c r="FU14" i="4"/>
  <c r="FU15" i="4"/>
  <c r="FP9" i="4"/>
  <c r="FP10" i="4"/>
  <c r="FP11" i="4"/>
  <c r="FP12" i="4"/>
  <c r="FP8" i="4"/>
  <c r="FK9" i="4"/>
  <c r="FK10" i="4"/>
  <c r="FK11" i="4"/>
  <c r="FK12" i="4"/>
  <c r="FK13" i="4"/>
  <c r="FK14" i="4"/>
  <c r="FK15" i="4"/>
  <c r="FK8" i="4"/>
  <c r="CS3" i="4"/>
  <c r="FF12" i="4"/>
  <c r="FF11" i="4"/>
  <c r="FF10" i="4"/>
  <c r="FF9" i="4"/>
  <c r="FF8" i="4"/>
  <c r="FA13" i="4"/>
  <c r="FA12" i="4"/>
  <c r="FA11" i="4"/>
  <c r="FA10" i="4"/>
  <c r="FA9" i="4"/>
  <c r="FA8" i="4"/>
  <c r="EV13" i="4"/>
  <c r="EV12" i="4"/>
  <c r="EV11" i="4"/>
  <c r="EV10" i="4"/>
  <c r="EV9" i="4"/>
  <c r="EV8" i="4"/>
  <c r="EQ13" i="4"/>
  <c r="EQ12" i="4"/>
  <c r="EQ11" i="4"/>
  <c r="EQ10" i="4"/>
  <c r="EQ9" i="4"/>
  <c r="EQ8" i="4"/>
  <c r="EL15" i="4"/>
  <c r="EL14" i="4"/>
  <c r="EL13" i="4"/>
  <c r="EL12" i="4"/>
  <c r="EL11" i="4"/>
  <c r="EL10" i="4"/>
  <c r="EL9" i="4"/>
  <c r="EL8" i="4"/>
  <c r="EG13" i="4"/>
  <c r="EG12" i="4"/>
  <c r="EG11" i="4"/>
  <c r="EG10" i="4"/>
  <c r="EG9" i="4"/>
  <c r="EG8" i="4"/>
  <c r="CF3" i="4"/>
  <c r="EE8" i="4" s="1"/>
  <c r="CG3" i="4"/>
  <c r="EJ9" i="4" s="1"/>
  <c r="CH3" i="4"/>
  <c r="EO9" i="4" s="1"/>
  <c r="CI3" i="4"/>
  <c r="ET9" i="4" s="1"/>
  <c r="CJ3" i="4"/>
  <c r="EY9" i="4" s="1"/>
  <c r="CK3" i="4"/>
  <c r="FD9" i="4" s="1"/>
  <c r="CL3" i="4"/>
  <c r="FI14" i="4" s="1"/>
  <c r="CM3" i="4"/>
  <c r="FN12" i="4" s="1"/>
  <c r="CN3" i="4"/>
  <c r="FS11" i="4" s="1"/>
  <c r="CO3" i="4"/>
  <c r="FX11" i="4" s="1"/>
  <c r="CP3" i="4"/>
  <c r="GC8" i="4" s="1"/>
  <c r="CQ3" i="4"/>
  <c r="GH12" i="4" s="1"/>
  <c r="CR3" i="4"/>
  <c r="GM8" i="4" s="1"/>
  <c r="CE3" i="4"/>
  <c r="EB13" i="4"/>
  <c r="EB12" i="4"/>
  <c r="EB11" i="4"/>
  <c r="EB10" i="4"/>
  <c r="EB9" i="4"/>
  <c r="EB8" i="4"/>
  <c r="DW9" i="4"/>
  <c r="DW10" i="4"/>
  <c r="DW11" i="4"/>
  <c r="DW12" i="4"/>
  <c r="DW13" i="4"/>
  <c r="DW14" i="4"/>
  <c r="DW15" i="4"/>
  <c r="DW16" i="4"/>
  <c r="DW17" i="4"/>
  <c r="DW18" i="4"/>
  <c r="DW19" i="4"/>
  <c r="DW20" i="4"/>
  <c r="DW21" i="4"/>
  <c r="DW22" i="4"/>
  <c r="DW23" i="4"/>
  <c r="DW24" i="4"/>
  <c r="DW25" i="4"/>
  <c r="DW26" i="4"/>
  <c r="DW27" i="4"/>
  <c r="DW28" i="4"/>
  <c r="DW29" i="4"/>
  <c r="DW30" i="4"/>
  <c r="DW31" i="4"/>
  <c r="DW32" i="4"/>
  <c r="DW8" i="4"/>
  <c r="DR9" i="4"/>
  <c r="DR10" i="4"/>
  <c r="DR11" i="4"/>
  <c r="DR12" i="4"/>
  <c r="DR13" i="4"/>
  <c r="DR14" i="4"/>
  <c r="DR15" i="4"/>
  <c r="DR16" i="4"/>
  <c r="DR17" i="4"/>
  <c r="DR18" i="4"/>
  <c r="DR19" i="4"/>
  <c r="DR20" i="4"/>
  <c r="DR21" i="4"/>
  <c r="DR22" i="4"/>
  <c r="DR23" i="4"/>
  <c r="DR24" i="4"/>
  <c r="DR25" i="4"/>
  <c r="DR26" i="4"/>
  <c r="DR27" i="4"/>
  <c r="DR28" i="4"/>
  <c r="DR29" i="4"/>
  <c r="DR30" i="4"/>
  <c r="DR31" i="4"/>
  <c r="DR32" i="4"/>
  <c r="DR8" i="4"/>
  <c r="CD3" i="4"/>
  <c r="DU16" i="4" s="1"/>
  <c r="CC3" i="4"/>
  <c r="DP8" i="4" s="1"/>
  <c r="CB3" i="4"/>
  <c r="DL19" i="4" s="1"/>
  <c r="CA3" i="4"/>
  <c r="DH11" i="4" s="1"/>
  <c r="BZ3" i="4"/>
  <c r="DD10" i="4" s="1"/>
  <c r="BY3" i="4"/>
  <c r="BX3" i="4"/>
  <c r="CV23" i="4" s="1"/>
  <c r="BW3" i="4"/>
  <c r="CR12" i="4" s="1"/>
  <c r="BV3" i="4"/>
  <c r="CN20" i="4" s="1"/>
  <c r="BU3" i="4"/>
  <c r="CJ15" i="4" s="1"/>
  <c r="BT3" i="4"/>
  <c r="CF10" i="4" s="1"/>
  <c r="BS3" i="4"/>
  <c r="CB22" i="4" s="1"/>
  <c r="BR3" i="4"/>
  <c r="BX9" i="4" s="1"/>
  <c r="BQ3" i="4"/>
  <c r="BT12" i="4" s="1"/>
  <c r="BP3" i="4"/>
  <c r="BP8" i="4" s="1"/>
  <c r="BO3" i="4"/>
  <c r="BG21" i="4" s="1"/>
  <c r="BN3" i="4"/>
  <c r="AY10" i="4" s="1"/>
  <c r="BM3" i="4"/>
  <c r="AQ16" i="4" s="1"/>
  <c r="BL3" i="4"/>
  <c r="AA13" i="4" s="1"/>
  <c r="BK3" i="4"/>
  <c r="AE12" i="4" s="1"/>
  <c r="BJ3" i="4"/>
  <c r="AI16" i="4" s="1"/>
  <c r="BI3" i="4"/>
  <c r="W15" i="4" s="1"/>
  <c r="BH3" i="4"/>
  <c r="P13" i="4" s="1"/>
  <c r="IA39" i="4" l="1"/>
  <c r="IA27" i="4"/>
  <c r="IA15" i="4"/>
  <c r="HF37" i="4"/>
  <c r="HF25" i="4"/>
  <c r="HF13" i="4"/>
  <c r="HM36" i="4"/>
  <c r="HM24" i="4"/>
  <c r="HM12" i="4"/>
  <c r="HT40" i="4"/>
  <c r="HT28" i="4"/>
  <c r="HT16" i="4"/>
  <c r="IA38" i="4"/>
  <c r="IA26" i="4"/>
  <c r="IA14" i="4"/>
  <c r="JC37" i="4"/>
  <c r="JC25" i="4"/>
  <c r="JC13" i="4"/>
  <c r="JJ37" i="4"/>
  <c r="JJ25" i="4"/>
  <c r="JJ13" i="4"/>
  <c r="JQ32" i="4"/>
  <c r="JQ20" i="4"/>
  <c r="JX8" i="4"/>
  <c r="JX30" i="4"/>
  <c r="JX18" i="4"/>
  <c r="HM23" i="4"/>
  <c r="HF35" i="4"/>
  <c r="HF23" i="4"/>
  <c r="HF11" i="4"/>
  <c r="HM34" i="4"/>
  <c r="HM22" i="4"/>
  <c r="HM10" i="4"/>
  <c r="HT38" i="4"/>
  <c r="HT26" i="4"/>
  <c r="HT14" i="4"/>
  <c r="IA36" i="4"/>
  <c r="IA24" i="4"/>
  <c r="IA12" i="4"/>
  <c r="IO18" i="4"/>
  <c r="IV47" i="4"/>
  <c r="IV35" i="4"/>
  <c r="IV23" i="4"/>
  <c r="IV11" i="4"/>
  <c r="JC35" i="4"/>
  <c r="JC23" i="4"/>
  <c r="JC11" i="4"/>
  <c r="JJ35" i="4"/>
  <c r="JJ23" i="4"/>
  <c r="JJ11" i="4"/>
  <c r="JQ30" i="4"/>
  <c r="JQ18" i="4"/>
  <c r="JX40" i="4"/>
  <c r="JX28" i="4"/>
  <c r="JX16" i="4"/>
  <c r="HM11" i="4"/>
  <c r="IA13" i="4"/>
  <c r="HM9" i="4"/>
  <c r="IA35" i="4"/>
  <c r="IA23" i="4"/>
  <c r="HF33" i="4"/>
  <c r="HF21" i="4"/>
  <c r="HF9" i="4"/>
  <c r="HM32" i="4"/>
  <c r="HM20" i="4"/>
  <c r="HT8" i="4"/>
  <c r="HT36" i="4"/>
  <c r="HT24" i="4"/>
  <c r="HT12" i="4"/>
  <c r="IA34" i="4"/>
  <c r="IA22" i="4"/>
  <c r="IA10" i="4"/>
  <c r="IH44" i="4"/>
  <c r="IH32" i="4"/>
  <c r="IH20" i="4"/>
  <c r="IO8" i="4"/>
  <c r="IO28" i="4"/>
  <c r="IO16" i="4"/>
  <c r="IV45" i="4"/>
  <c r="IV33" i="4"/>
  <c r="IV21" i="4"/>
  <c r="IV9" i="4"/>
  <c r="JC33" i="4"/>
  <c r="JC21" i="4"/>
  <c r="JC9" i="4"/>
  <c r="JJ33" i="4"/>
  <c r="JJ21" i="4"/>
  <c r="JJ9" i="4"/>
  <c r="JQ28" i="4"/>
  <c r="JQ16" i="4"/>
  <c r="JX38" i="4"/>
  <c r="JX26" i="4"/>
  <c r="JX14" i="4"/>
  <c r="IA25" i="4"/>
  <c r="HM33" i="4"/>
  <c r="IA11" i="4"/>
  <c r="HF32" i="4"/>
  <c r="HF20" i="4"/>
  <c r="HM8" i="4"/>
  <c r="HM31" i="4"/>
  <c r="HM19" i="4"/>
  <c r="HT47" i="4"/>
  <c r="HT35" i="4"/>
  <c r="HT23" i="4"/>
  <c r="HT11" i="4"/>
  <c r="IA33" i="4"/>
  <c r="IA21" i="4"/>
  <c r="IA9" i="4"/>
  <c r="IV44" i="4"/>
  <c r="IV32" i="4"/>
  <c r="IV20" i="4"/>
  <c r="JC8" i="4"/>
  <c r="JC32" i="4"/>
  <c r="JC20" i="4"/>
  <c r="JJ8" i="4"/>
  <c r="JJ32" i="4"/>
  <c r="JJ20" i="4"/>
  <c r="JQ8" i="4"/>
  <c r="JQ27" i="4"/>
  <c r="JQ15" i="4"/>
  <c r="JX37" i="4"/>
  <c r="JX25" i="4"/>
  <c r="JX13" i="4"/>
  <c r="HF8" i="4"/>
  <c r="HF31" i="4"/>
  <c r="HF19" i="4"/>
  <c r="HM42" i="4"/>
  <c r="HM30" i="4"/>
  <c r="HM18" i="4"/>
  <c r="HT46" i="4"/>
  <c r="HT34" i="4"/>
  <c r="HT22" i="4"/>
  <c r="HT10" i="4"/>
  <c r="IA32" i="4"/>
  <c r="IA20" i="4"/>
  <c r="IH8" i="4"/>
  <c r="IH42" i="4"/>
  <c r="IH30" i="4"/>
  <c r="IH18" i="4"/>
  <c r="IO38" i="4"/>
  <c r="IO26" i="4"/>
  <c r="IO14" i="4"/>
  <c r="IV43" i="4"/>
  <c r="IV31" i="4"/>
  <c r="IV19" i="4"/>
  <c r="JC43" i="4"/>
  <c r="JC31" i="4"/>
  <c r="JC19" i="4"/>
  <c r="JJ43" i="4"/>
  <c r="JJ31" i="4"/>
  <c r="JJ19" i="4"/>
  <c r="JQ38" i="4"/>
  <c r="JQ26" i="4"/>
  <c r="JQ14" i="4"/>
  <c r="JX36" i="4"/>
  <c r="JX24" i="4"/>
  <c r="JX12" i="4"/>
  <c r="GZ8" i="4"/>
  <c r="HF30" i="4"/>
  <c r="HF18" i="4"/>
  <c r="HM41" i="4"/>
  <c r="HM29" i="4"/>
  <c r="HM17" i="4"/>
  <c r="HT45" i="4"/>
  <c r="HT33" i="4"/>
  <c r="HT21" i="4"/>
  <c r="HT9" i="4"/>
  <c r="IA31" i="4"/>
  <c r="IA19" i="4"/>
  <c r="IO13" i="4"/>
  <c r="IV42" i="4"/>
  <c r="IV30" i="4"/>
  <c r="IV18" i="4"/>
  <c r="JC42" i="4"/>
  <c r="JC30" i="4"/>
  <c r="JC18" i="4"/>
  <c r="JJ42" i="4"/>
  <c r="JJ30" i="4"/>
  <c r="JJ18" i="4"/>
  <c r="JQ37" i="4"/>
  <c r="JQ25" i="4"/>
  <c r="JQ13" i="4"/>
  <c r="JX35" i="4"/>
  <c r="JX23" i="4"/>
  <c r="JX11" i="4"/>
  <c r="HF29" i="4"/>
  <c r="HF17" i="4"/>
  <c r="HM40" i="4"/>
  <c r="HM28" i="4"/>
  <c r="HM16" i="4"/>
  <c r="HT44" i="4"/>
  <c r="HT32" i="4"/>
  <c r="HT20" i="4"/>
  <c r="IA8" i="4"/>
  <c r="IA30" i="4"/>
  <c r="IA18" i="4"/>
  <c r="IH52" i="4"/>
  <c r="IH40" i="4"/>
  <c r="IH28" i="4"/>
  <c r="IH16" i="4"/>
  <c r="IO36" i="4"/>
  <c r="IO24" i="4"/>
  <c r="IO12" i="4"/>
  <c r="IV41" i="4"/>
  <c r="IV29" i="4"/>
  <c r="IV17" i="4"/>
  <c r="JC41" i="4"/>
  <c r="JC29" i="4"/>
  <c r="JC17" i="4"/>
  <c r="JJ41" i="4"/>
  <c r="JJ29" i="4"/>
  <c r="JJ17" i="4"/>
  <c r="JQ36" i="4"/>
  <c r="JQ24" i="4"/>
  <c r="JQ12" i="4"/>
  <c r="JX34" i="4"/>
  <c r="JX22" i="4"/>
  <c r="JX10" i="4"/>
  <c r="IA37" i="4"/>
  <c r="HM21" i="4"/>
  <c r="HF40" i="4"/>
  <c r="HF28" i="4"/>
  <c r="HF16" i="4"/>
  <c r="HM39" i="4"/>
  <c r="HM27" i="4"/>
  <c r="HM15" i="4"/>
  <c r="HT43" i="4"/>
  <c r="HT31" i="4"/>
  <c r="HT19" i="4"/>
  <c r="IA41" i="4"/>
  <c r="IA29" i="4"/>
  <c r="IA17" i="4"/>
  <c r="IH51" i="4"/>
  <c r="IH39" i="4"/>
  <c r="IH27" i="4"/>
  <c r="IH15" i="4"/>
  <c r="IO35" i="4"/>
  <c r="IO23" i="4"/>
  <c r="IO11" i="4"/>
  <c r="IV40" i="4"/>
  <c r="IV28" i="4"/>
  <c r="IV16" i="4"/>
  <c r="JC40" i="4"/>
  <c r="JC28" i="4"/>
  <c r="JC16" i="4"/>
  <c r="JJ40" i="4"/>
  <c r="JJ28" i="4"/>
  <c r="JJ16" i="4"/>
  <c r="JQ35" i="4"/>
  <c r="JQ23" i="4"/>
  <c r="JQ11" i="4"/>
  <c r="JX33" i="4"/>
  <c r="JX21" i="4"/>
  <c r="JX9" i="4"/>
  <c r="HM35" i="4"/>
  <c r="HF39" i="4"/>
  <c r="HF27" i="4"/>
  <c r="HM38" i="4"/>
  <c r="HM26" i="4"/>
  <c r="HT42" i="4"/>
  <c r="HT30" i="4"/>
  <c r="IA40" i="4"/>
  <c r="IA28" i="4"/>
  <c r="IH50" i="4"/>
  <c r="IH38" i="4"/>
  <c r="IH26" i="4"/>
  <c r="IO34" i="4"/>
  <c r="IO22" i="4"/>
  <c r="IV39" i="4"/>
  <c r="IV27" i="4"/>
  <c r="JC39" i="4"/>
  <c r="JC27" i="4"/>
  <c r="JJ39" i="4"/>
  <c r="JJ27" i="4"/>
  <c r="JQ34" i="4"/>
  <c r="JQ22" i="4"/>
  <c r="JX32" i="4"/>
  <c r="GZ18" i="4"/>
  <c r="GZ15" i="4"/>
  <c r="GZ20" i="4"/>
  <c r="GZ19" i="4"/>
  <c r="GZ17" i="4"/>
  <c r="GZ16" i="4"/>
  <c r="GZ14" i="4"/>
  <c r="GZ13" i="4"/>
  <c r="GZ12" i="4"/>
  <c r="GZ23" i="4"/>
  <c r="GZ11" i="4"/>
  <c r="GZ22" i="4"/>
  <c r="GZ10" i="4"/>
  <c r="GZ21" i="4"/>
  <c r="DZ8" i="4"/>
  <c r="DZ9" i="4"/>
  <c r="BP20" i="4"/>
  <c r="BP19" i="4"/>
  <c r="BP18" i="4"/>
  <c r="BP17" i="4"/>
  <c r="BP16" i="4"/>
  <c r="BP15" i="4"/>
  <c r="BP14" i="4"/>
  <c r="BP13" i="4"/>
  <c r="BP12" i="4"/>
  <c r="BP11" i="4"/>
  <c r="BP10" i="4"/>
  <c r="BP9" i="4"/>
  <c r="GQ28" i="4"/>
  <c r="GQ24" i="4"/>
  <c r="GU24" i="4" s="1"/>
  <c r="GV24" i="4" s="1"/>
  <c r="GQ21" i="4"/>
  <c r="GU21" i="4" s="1"/>
  <c r="GV21" i="4" s="1"/>
  <c r="CR8" i="4"/>
  <c r="GQ19" i="4"/>
  <c r="GU19" i="4" s="1"/>
  <c r="GV19" i="4" s="1"/>
  <c r="W20" i="4"/>
  <c r="GQ8" i="4"/>
  <c r="GU8" i="4" s="1"/>
  <c r="GV8" i="4" s="1"/>
  <c r="GQ18" i="4"/>
  <c r="GQ29" i="4"/>
  <c r="GU29" i="4" s="1"/>
  <c r="GV29" i="4" s="1"/>
  <c r="GQ17" i="4"/>
  <c r="GU17" i="4" s="1"/>
  <c r="GV17" i="4" s="1"/>
  <c r="GQ16" i="4"/>
  <c r="GU16" i="4" s="1"/>
  <c r="GV16" i="4" s="1"/>
  <c r="GQ27" i="4"/>
  <c r="GQ15" i="4"/>
  <c r="GQ26" i="4"/>
  <c r="GQ14" i="4"/>
  <c r="GQ25" i="4"/>
  <c r="GQ13" i="4"/>
  <c r="GQ12" i="4"/>
  <c r="GQ23" i="4"/>
  <c r="GQ11" i="4"/>
  <c r="GU11" i="4" s="1"/>
  <c r="GV11" i="4" s="1"/>
  <c r="GQ22" i="4"/>
  <c r="GQ10" i="4"/>
  <c r="GQ9" i="4"/>
  <c r="GU9" i="4" s="1"/>
  <c r="GV9" i="4" s="1"/>
  <c r="W10" i="4"/>
  <c r="GQ20" i="4"/>
  <c r="GU20" i="4" s="1"/>
  <c r="GV20" i="4" s="1"/>
  <c r="DL8" i="4"/>
  <c r="W19" i="4"/>
  <c r="W11" i="4"/>
  <c r="W18" i="4"/>
  <c r="W14" i="4"/>
  <c r="AI15" i="4"/>
  <c r="W13" i="4"/>
  <c r="AI14" i="4"/>
  <c r="W12" i="4"/>
  <c r="AI13" i="4"/>
  <c r="AI12" i="4"/>
  <c r="AI11" i="4"/>
  <c r="W9" i="4"/>
  <c r="AI10" i="4"/>
  <c r="W8" i="4"/>
  <c r="AI9" i="4"/>
  <c r="AA8" i="4"/>
  <c r="W7" i="4"/>
  <c r="AI8" i="4"/>
  <c r="AI7" i="4"/>
  <c r="W17" i="4"/>
  <c r="AE18" i="4"/>
  <c r="AQ8" i="4"/>
  <c r="W16" i="4"/>
  <c r="AI17" i="4"/>
  <c r="BG8" i="4"/>
  <c r="DH8" i="4"/>
  <c r="EJ14" i="4"/>
  <c r="DU15" i="4"/>
  <c r="EJ15" i="4"/>
  <c r="ET10" i="4"/>
  <c r="EE9" i="4"/>
  <c r="DU10" i="4"/>
  <c r="FD8" i="4"/>
  <c r="DU8" i="4"/>
  <c r="FD12" i="4"/>
  <c r="DU32" i="4"/>
  <c r="FD10" i="4"/>
  <c r="DU26" i="4"/>
  <c r="DU24" i="4"/>
  <c r="DU17" i="4"/>
  <c r="EO11" i="4"/>
  <c r="DU14" i="4"/>
  <c r="EE12" i="4"/>
  <c r="EJ13" i="4"/>
  <c r="FD11" i="4"/>
  <c r="FS12" i="4"/>
  <c r="FX14" i="4"/>
  <c r="DU12" i="4"/>
  <c r="DU25" i="4"/>
  <c r="DU11" i="4"/>
  <c r="DZ13" i="4"/>
  <c r="EY13" i="4"/>
  <c r="FN11" i="4"/>
  <c r="DZ10" i="4"/>
  <c r="DU21" i="4"/>
  <c r="ET13" i="4"/>
  <c r="FN10" i="4"/>
  <c r="EY11" i="4"/>
  <c r="ET12" i="4"/>
  <c r="FN9" i="4"/>
  <c r="DU19" i="4"/>
  <c r="ET11" i="4"/>
  <c r="EJ8" i="4"/>
  <c r="DU18" i="4"/>
  <c r="EJ11" i="4"/>
  <c r="EO13" i="4"/>
  <c r="DZ12" i="4"/>
  <c r="FI12" i="4"/>
  <c r="FS10" i="4"/>
  <c r="GC10" i="4"/>
  <c r="GM12" i="4"/>
  <c r="AA16" i="4"/>
  <c r="FI13" i="4"/>
  <c r="DU29" i="4"/>
  <c r="DU22" i="4"/>
  <c r="DZ11" i="4"/>
  <c r="EE13" i="4"/>
  <c r="EJ12" i="4"/>
  <c r="FN8" i="4"/>
  <c r="FS9" i="4"/>
  <c r="FX8" i="4"/>
  <c r="FX10" i="4"/>
  <c r="GH11" i="4"/>
  <c r="GM11" i="4"/>
  <c r="AA15" i="4"/>
  <c r="FI11" i="4"/>
  <c r="FS8" i="4"/>
  <c r="FX9" i="4"/>
  <c r="GC15" i="4"/>
  <c r="GC9" i="4"/>
  <c r="GH10" i="4"/>
  <c r="GM10" i="4"/>
  <c r="AE7" i="4"/>
  <c r="AA14" i="4"/>
  <c r="DU28" i="4"/>
  <c r="EE11" i="4"/>
  <c r="EJ10" i="4"/>
  <c r="FI10" i="4"/>
  <c r="FX15" i="4"/>
  <c r="GH9" i="4"/>
  <c r="GM9" i="4"/>
  <c r="DU27" i="4"/>
  <c r="DU20" i="4"/>
  <c r="DU13" i="4"/>
  <c r="EE10" i="4"/>
  <c r="EO8" i="4"/>
  <c r="ET8" i="4"/>
  <c r="EY8" i="4"/>
  <c r="FI8" i="4"/>
  <c r="FI9" i="4"/>
  <c r="FS15" i="4"/>
  <c r="GC14" i="4"/>
  <c r="AA7" i="4"/>
  <c r="AA12" i="4"/>
  <c r="AA11" i="4"/>
  <c r="EO12" i="4"/>
  <c r="EY12" i="4"/>
  <c r="FI15" i="4"/>
  <c r="FS14" i="4"/>
  <c r="GC13" i="4"/>
  <c r="AA10" i="4"/>
  <c r="EY10" i="4"/>
  <c r="AA9" i="4"/>
  <c r="FX13" i="4"/>
  <c r="EO10" i="4"/>
  <c r="FS13" i="4"/>
  <c r="GC12" i="4"/>
  <c r="GH8" i="4"/>
  <c r="AA20" i="4"/>
  <c r="DU31" i="4"/>
  <c r="DU9" i="4"/>
  <c r="FX12" i="4"/>
  <c r="GM15" i="4"/>
  <c r="AA19" i="4"/>
  <c r="GC11" i="4"/>
  <c r="GM14" i="4"/>
  <c r="AY8" i="4"/>
  <c r="AA18" i="4"/>
  <c r="CN8" i="4"/>
  <c r="DU30" i="4"/>
  <c r="DU23" i="4"/>
  <c r="GM13" i="4"/>
  <c r="AA17" i="4"/>
  <c r="R13" i="4"/>
  <c r="Q13" i="4"/>
  <c r="AQ9" i="4"/>
  <c r="CB9" i="4"/>
  <c r="CZ9" i="4"/>
  <c r="CN11" i="4"/>
  <c r="DL11" i="4"/>
  <c r="AY13" i="4"/>
  <c r="CF13" i="4"/>
  <c r="DD13" i="4"/>
  <c r="BX14" i="4"/>
  <c r="CV14" i="4"/>
  <c r="CN15" i="4"/>
  <c r="DP15" i="4"/>
  <c r="AY16" i="4"/>
  <c r="CJ16" i="4"/>
  <c r="DL16" i="4"/>
  <c r="AQ17" i="4"/>
  <c r="CF17" i="4"/>
  <c r="DD17" i="4"/>
  <c r="AQ18" i="4"/>
  <c r="CF18" i="4"/>
  <c r="DD18" i="4"/>
  <c r="AQ19" i="4"/>
  <c r="CF19" i="4"/>
  <c r="DP19" i="4"/>
  <c r="CV20" i="4"/>
  <c r="BX21" i="4"/>
  <c r="DL21" i="4"/>
  <c r="CF22" i="4"/>
  <c r="AY23" i="4"/>
  <c r="CZ23" i="4"/>
  <c r="DP24" i="4"/>
  <c r="AY27" i="4"/>
  <c r="AY30" i="4"/>
  <c r="BX8" i="4"/>
  <c r="CV8" i="4"/>
  <c r="P9" i="4"/>
  <c r="BG10" i="4"/>
  <c r="CJ10" i="4"/>
  <c r="DH10" i="4"/>
  <c r="BX12" i="4"/>
  <c r="CV12" i="4"/>
  <c r="AY9" i="4"/>
  <c r="CF9" i="4"/>
  <c r="DD9" i="4"/>
  <c r="AE11" i="4"/>
  <c r="BT11" i="4"/>
  <c r="CR11" i="4"/>
  <c r="DP11" i="4"/>
  <c r="BG13" i="4"/>
  <c r="CJ13" i="4"/>
  <c r="DL13" i="4"/>
  <c r="AQ14" i="4"/>
  <c r="CB14" i="4"/>
  <c r="CZ14" i="4"/>
  <c r="AE15" i="4"/>
  <c r="BT15" i="4"/>
  <c r="CR15" i="4"/>
  <c r="BG16" i="4"/>
  <c r="CN16" i="4"/>
  <c r="DP16" i="4"/>
  <c r="AY17" i="4"/>
  <c r="CJ17" i="4"/>
  <c r="DL17" i="4"/>
  <c r="AY18" i="4"/>
  <c r="CJ18" i="4"/>
  <c r="DL18" i="4"/>
  <c r="AY19" i="4"/>
  <c r="CJ19" i="4"/>
  <c r="BX20" i="4"/>
  <c r="CZ20" i="4"/>
  <c r="CB21" i="4"/>
  <c r="DP21" i="4"/>
  <c r="CN22" i="4"/>
  <c r="BG23" i="4"/>
  <c r="DL23" i="4"/>
  <c r="AY25" i="4"/>
  <c r="DP27" i="4"/>
  <c r="DP30" i="4"/>
  <c r="CB8" i="4"/>
  <c r="CZ8" i="4"/>
  <c r="CN10" i="4"/>
  <c r="DL10" i="4"/>
  <c r="AQ12" i="4"/>
  <c r="CB12" i="4"/>
  <c r="CZ12" i="4"/>
  <c r="P8" i="4"/>
  <c r="BG9" i="4"/>
  <c r="CJ9" i="4"/>
  <c r="DH9" i="4"/>
  <c r="BX11" i="4"/>
  <c r="CV11" i="4"/>
  <c r="P12" i="4"/>
  <c r="CN13" i="4"/>
  <c r="DP13" i="4"/>
  <c r="AY14" i="4"/>
  <c r="CF14" i="4"/>
  <c r="DD14" i="4"/>
  <c r="BX15" i="4"/>
  <c r="CV15" i="4"/>
  <c r="CR16" i="4"/>
  <c r="BG17" i="4"/>
  <c r="CN17" i="4"/>
  <c r="DP17" i="4"/>
  <c r="BG18" i="4"/>
  <c r="CN18" i="4"/>
  <c r="DP18" i="4"/>
  <c r="BG19" i="4"/>
  <c r="CN19" i="4"/>
  <c r="CB20" i="4"/>
  <c r="DL20" i="4"/>
  <c r="CF21" i="4"/>
  <c r="AY22" i="4"/>
  <c r="CV22" i="4"/>
  <c r="BX23" i="4"/>
  <c r="DP23" i="4"/>
  <c r="CF25" i="4"/>
  <c r="AY28" i="4"/>
  <c r="AY31" i="4"/>
  <c r="P7" i="4"/>
  <c r="CF8" i="4"/>
  <c r="DD8" i="4"/>
  <c r="AE10" i="4"/>
  <c r="BT10" i="4"/>
  <c r="CR10" i="4"/>
  <c r="DP10" i="4"/>
  <c r="AY12" i="4"/>
  <c r="CF12" i="4"/>
  <c r="DD12" i="4"/>
  <c r="CN9" i="4"/>
  <c r="DL9" i="4"/>
  <c r="AQ11" i="4"/>
  <c r="CB11" i="4"/>
  <c r="CZ11" i="4"/>
  <c r="AE13" i="4"/>
  <c r="BT13" i="4"/>
  <c r="CR13" i="4"/>
  <c r="BG14" i="4"/>
  <c r="CJ14" i="4"/>
  <c r="DL14" i="4"/>
  <c r="AQ15" i="4"/>
  <c r="CB15" i="4"/>
  <c r="CZ15" i="4"/>
  <c r="AE16" i="4"/>
  <c r="BX16" i="4"/>
  <c r="CV16" i="4"/>
  <c r="CR17" i="4"/>
  <c r="CR18" i="4"/>
  <c r="CV19" i="4"/>
  <c r="AE20" i="4"/>
  <c r="CF20" i="4"/>
  <c r="DP20" i="4"/>
  <c r="CN21" i="4"/>
  <c r="BG22" i="4"/>
  <c r="CZ22" i="4"/>
  <c r="CB23" i="4"/>
  <c r="AY24" i="4"/>
  <c r="DP25" i="4"/>
  <c r="DP28" i="4"/>
  <c r="DP31" i="4"/>
  <c r="CJ8" i="4"/>
  <c r="BX10" i="4"/>
  <c r="CV10" i="4"/>
  <c r="P11" i="4"/>
  <c r="BG12" i="4"/>
  <c r="CJ12" i="4"/>
  <c r="DL12" i="4"/>
  <c r="AE9" i="4"/>
  <c r="BT9" i="4"/>
  <c r="CR9" i="4"/>
  <c r="DP9" i="4"/>
  <c r="AY11" i="4"/>
  <c r="CF11" i="4"/>
  <c r="DD11" i="4"/>
  <c r="BX13" i="4"/>
  <c r="CV13" i="4"/>
  <c r="CN14" i="4"/>
  <c r="DP14" i="4"/>
  <c r="AY15" i="4"/>
  <c r="CF15" i="4"/>
  <c r="DD15" i="4"/>
  <c r="CB16" i="4"/>
  <c r="CZ16" i="4"/>
  <c r="AE17" i="4"/>
  <c r="BX17" i="4"/>
  <c r="CV17" i="4"/>
  <c r="BX18" i="4"/>
  <c r="CV18" i="4"/>
  <c r="BX19" i="4"/>
  <c r="CZ19" i="4"/>
  <c r="AY20" i="4"/>
  <c r="CJ20" i="4"/>
  <c r="AY21" i="4"/>
  <c r="CV21" i="4"/>
  <c r="BX22" i="4"/>
  <c r="DL22" i="4"/>
  <c r="CF23" i="4"/>
  <c r="BX24" i="4"/>
  <c r="AY26" i="4"/>
  <c r="AY29" i="4"/>
  <c r="AY32" i="4"/>
  <c r="AQ10" i="4"/>
  <c r="CB10" i="4"/>
  <c r="CZ10" i="4"/>
  <c r="CN12" i="4"/>
  <c r="DP12" i="4"/>
  <c r="CV9" i="4"/>
  <c r="P10" i="4"/>
  <c r="BG11" i="4"/>
  <c r="CJ11" i="4"/>
  <c r="AQ13" i="4"/>
  <c r="CB13" i="4"/>
  <c r="CZ13" i="4"/>
  <c r="AE14" i="4"/>
  <c r="BT14" i="4"/>
  <c r="CR14" i="4"/>
  <c r="BG15" i="4"/>
  <c r="DL15" i="4"/>
  <c r="CF16" i="4"/>
  <c r="DD16" i="4"/>
  <c r="CB17" i="4"/>
  <c r="CZ17" i="4"/>
  <c r="CB18" i="4"/>
  <c r="CZ18" i="4"/>
  <c r="AE19" i="4"/>
  <c r="CB19" i="4"/>
  <c r="BG20" i="4"/>
  <c r="DP22" i="4"/>
  <c r="CF24" i="4"/>
  <c r="DP26" i="4"/>
  <c r="DP29" i="4"/>
  <c r="DP32" i="4"/>
  <c r="AE8" i="4"/>
  <c r="BT8" i="4"/>
  <c r="GS16" i="4" l="1"/>
  <c r="GS29" i="4"/>
  <c r="GS17" i="4"/>
  <c r="GS8" i="4"/>
  <c r="GS19" i="4"/>
  <c r="GU26" i="4"/>
  <c r="GV26" i="4" s="1"/>
  <c r="GS26" i="4"/>
  <c r="GS10" i="4"/>
  <c r="GU10" i="4"/>
  <c r="GV10" i="4" s="1"/>
  <c r="GS22" i="4"/>
  <c r="GU22" i="4"/>
  <c r="GV22" i="4" s="1"/>
  <c r="GU18" i="4"/>
  <c r="GV18" i="4" s="1"/>
  <c r="GS18" i="4"/>
  <c r="GU15" i="4"/>
  <c r="GV15" i="4" s="1"/>
  <c r="GS15" i="4"/>
  <c r="GS20" i="4"/>
  <c r="GS12" i="4"/>
  <c r="GU12" i="4"/>
  <c r="GV12" i="4" s="1"/>
  <c r="GU28" i="4"/>
  <c r="GV28" i="4" s="1"/>
  <c r="GS28" i="4"/>
  <c r="GS23" i="4"/>
  <c r="GU23" i="4"/>
  <c r="GV23" i="4" s="1"/>
  <c r="GS13" i="4"/>
  <c r="GU13" i="4"/>
  <c r="GV13" i="4" s="1"/>
  <c r="GS9" i="4"/>
  <c r="GU27" i="4"/>
  <c r="GV27" i="4" s="1"/>
  <c r="GS27" i="4"/>
  <c r="GS25" i="4"/>
  <c r="GU25" i="4"/>
  <c r="GV25" i="4" s="1"/>
  <c r="GS21" i="4"/>
  <c r="GU14" i="4"/>
  <c r="GV14" i="4" s="1"/>
  <c r="GS14" i="4"/>
  <c r="GS24" i="4"/>
  <c r="GS11" i="4"/>
  <c r="Q10" i="4"/>
  <c r="R10" i="4"/>
  <c r="R7" i="4"/>
  <c r="Q7" i="4"/>
  <c r="R8" i="4"/>
  <c r="Q8" i="4"/>
  <c r="R12" i="4"/>
  <c r="Q12" i="4"/>
  <c r="R9" i="4"/>
  <c r="Q9" i="4"/>
  <c r="R11" i="4"/>
  <c r="Q11" i="4"/>
</calcChain>
</file>

<file path=xl/sharedStrings.xml><?xml version="1.0" encoding="utf-8"?>
<sst xmlns="http://schemas.openxmlformats.org/spreadsheetml/2006/main" count="716" uniqueCount="454">
  <si>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</si>
  <si>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</si>
  <si>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</si>
  <si>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</si>
  <si>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</si>
  <si>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</si>
  <si>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</si>
  <si>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</si>
  <si>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</si>
  <si>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</si>
  <si>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</si>
  <si>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</si>
  <si>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</si>
  <si>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</si>
  <si>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</si>
  <si>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</si>
  <si>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</si>
  <si>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</si>
  <si>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</si>
  <si>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</si>
  <si>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</si>
  <si>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</si>
  <si>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</si>
  <si>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</si>
  <si>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</si>
  <si>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</si>
  <si>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</si>
  <si>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</si>
  <si>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</si>
  <si>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</si>
  <si>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</si>
  <si>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</si>
  <si>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</si>
  <si>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</si>
  <si>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</si>
  <si>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</si>
  <si>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</si>
  <si>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</si>
  <si>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</si>
  <si>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</si>
  <si>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</si>
  <si>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</si>
  <si>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</si>
  <si>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</si>
  <si>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</si>
  <si>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</si>
  <si>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</si>
  <si>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</si>
  <si>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</si>
  <si>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</si>
  <si>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</si>
  <si>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</si>
  <si>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</si>
  <si>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</si>
  <si>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</si>
  <si>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</si>
  <si>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</si>
  <si>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</si>
  <si>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</si>
  <si>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</si>
  <si>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</si>
  <si>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</si>
  <si>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</si>
  <si>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</si>
  <si>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</si>
  <si>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</si>
  <si>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</si>
  <si>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</si>
  <si>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</si>
  <si>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</si>
  <si>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</si>
  <si>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</si>
  <si>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</si>
  <si>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</si>
  <si>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</si>
  <si>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</si>
  <si>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</si>
  <si>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</si>
  <si>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</si>
  <si>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</si>
  <si>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</si>
  <si>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</si>
  <si>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</si>
  <si>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</si>
  <si>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</si>
  <si>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</si>
  <si>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</si>
  <si>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</si>
  <si>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</si>
  <si>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</si>
  <si>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</si>
  <si>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</si>
  <si>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</si>
  <si>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</si>
  <si>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</si>
  <si>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</si>
  <si>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</si>
  <si>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</si>
  <si>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</si>
  <si>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</si>
  <si>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</si>
  <si>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</si>
  <si>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</si>
  <si>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</si>
  <si>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</si>
  <si>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</si>
  <si>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</si>
  <si>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</si>
  <si>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</si>
  <si>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</si>
  <si>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</si>
  <si>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</si>
  <si>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</si>
  <si>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</si>
  <si>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</si>
  <si>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</si>
  <si>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</si>
  <si>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</si>
  <si>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</si>
  <si>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</si>
  <si>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</si>
  <si>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</si>
  <si>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</si>
  <si>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</si>
  <si>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</si>
  <si>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</si>
  <si>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</si>
  <si>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</si>
  <si>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</si>
  <si>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</si>
  <si>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</si>
  <si>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</si>
  <si>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</si>
  <si>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</si>
  <si>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</si>
  <si>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</si>
  <si>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</si>
  <si>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</si>
  <si>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</si>
  <si>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</si>
  <si>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</si>
  <si>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</si>
  <si>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</si>
  <si>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</si>
  <si>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</si>
  <si>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</si>
  <si>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</si>
  <si>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</si>
  <si>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</si>
  <si>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</si>
  <si>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</si>
  <si>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</si>
  <si>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</si>
  <si>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</si>
  <si>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</si>
  <si>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</si>
  <si>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</si>
  <si>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</si>
  <si>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</si>
  <si>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</si>
  <si>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</si>
  <si>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</si>
  <si>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</si>
  <si>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</si>
  <si>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</si>
  <si>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</si>
  <si>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</si>
  <si>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</si>
  <si>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</si>
  <si>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</si>
  <si>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</si>
  <si>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</si>
  <si>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</si>
  <si>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</si>
  <si>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</si>
  <si>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</si>
  <si>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</si>
  <si>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</si>
  <si>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</si>
  <si>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</si>
  <si>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</si>
  <si>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</si>
  <si>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</si>
  <si>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</si>
  <si>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</si>
  <si>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</si>
  <si>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</si>
  <si>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</si>
  <si>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</si>
  <si>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</si>
  <si>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</si>
  <si>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</si>
  <si>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</si>
  <si>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</si>
  <si>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</si>
  <si>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</si>
  <si>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</si>
  <si>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</si>
  <si>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</si>
  <si>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</si>
  <si>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</si>
  <si>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</si>
  <si>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</si>
  <si>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</si>
  <si>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</si>
  <si>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</si>
  <si>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</si>
  <si>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</si>
  <si>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</si>
  <si>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</si>
  <si>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</si>
  <si>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</si>
  <si>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</si>
  <si>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</si>
  <si>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</si>
  <si>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</si>
  <si>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</si>
  <si>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</si>
  <si>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</si>
  <si>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</si>
  <si>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</si>
  <si>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</si>
  <si>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</si>
  <si>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</si>
  <si>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</si>
  <si>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</si>
  <si>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</si>
  <si>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</si>
  <si>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</si>
  <si>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</si>
  <si>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</si>
  <si>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</si>
  <si>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</si>
  <si>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</si>
  <si>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</si>
  <si>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</si>
  <si>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</si>
  <si>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</si>
  <si>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</si>
  <si>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</si>
  <si>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</si>
  <si>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</si>
  <si>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</si>
  <si>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</si>
  <si>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</si>
  <si>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</si>
  <si>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</si>
  <si>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</si>
  <si>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</si>
  <si>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</si>
  <si>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</si>
  <si>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</si>
  <si>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</si>
  <si>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</si>
  <si>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</si>
  <si>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</si>
  <si>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</si>
  <si>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</si>
  <si>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</si>
  <si>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</si>
  <si>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</si>
  <si>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</si>
  <si>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</si>
  <si>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</si>
  <si>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</si>
  <si>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</si>
  <si>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</si>
  <si>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</si>
  <si>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</si>
  <si>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</si>
  <si>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</si>
  <si>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</si>
  <si>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</si>
  <si>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</si>
  <si>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</si>
  <si>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</si>
  <si>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</si>
  <si>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</si>
  <si>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</si>
  <si>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</si>
  <si>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</si>
  <si>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</si>
  <si>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</si>
  <si>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</si>
  <si>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</si>
  <si>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</si>
  <si>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</si>
  <si>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</si>
  <si>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</si>
  <si>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</si>
  <si>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</si>
  <si>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</si>
  <si>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</si>
  <si>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</si>
  <si>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</si>
  <si>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</si>
  <si>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</si>
  <si>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</si>
  <si>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</si>
  <si>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</si>
  <si>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</si>
  <si>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</si>
  <si>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</si>
  <si>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</si>
  <si>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</si>
  <si>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</si>
  <si>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</si>
  <si>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</si>
  <si>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</si>
  <si>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</si>
  <si>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</si>
  <si>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</si>
  <si>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</si>
  <si>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</si>
  <si>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</si>
  <si>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</si>
  <si>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</si>
  <si>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</si>
  <si>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</si>
  <si>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</si>
  <si>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</si>
  <si>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</si>
  <si>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</si>
  <si>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</si>
  <si>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</si>
  <si>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</si>
  <si>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</si>
  <si>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</si>
  <si>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</si>
  <si>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</si>
  <si>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</si>
  <si>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</si>
  <si>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</si>
  <si>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</si>
  <si>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</si>
  <si>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</si>
  <si>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</si>
  <si>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</si>
  <si>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</si>
  <si>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</si>
  <si>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</si>
  <si>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</si>
  <si>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</si>
  <si>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</si>
  <si>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</si>
  <si>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</si>
  <si>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</si>
  <si>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</si>
  <si>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</si>
  <si>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</si>
  <si>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</si>
  <si>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</si>
  <si>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</si>
  <si>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</si>
  <si>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</si>
  <si>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</si>
  <si>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</si>
  <si>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</si>
  <si>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</si>
  <si>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</si>
  <si>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</si>
  <si>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</si>
  <si>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</si>
  <si>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</si>
  <si>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</si>
  <si>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</si>
  <si>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</si>
  <si>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</si>
  <si>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</si>
  <si>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</si>
  <si>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</si>
  <si>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</si>
  <si>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</si>
  <si>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</si>
  <si>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</si>
  <si>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</si>
  <si>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</si>
  <si>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</si>
  <si>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</si>
  <si>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</si>
  <si>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</si>
  <si>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</si>
  <si>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</si>
  <si>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</si>
  <si>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</si>
  <si>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</si>
  <si>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</si>
  <si>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</si>
  <si>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</si>
  <si>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</si>
  <si>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</si>
  <si>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</si>
  <si>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</si>
  <si>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</si>
  <si>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</si>
  <si>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</si>
  <si>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</si>
  <si>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</si>
  <si>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</si>
  <si>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</si>
  <si>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</si>
  <si>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</si>
  <si>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</si>
  <si>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</si>
  <si>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</si>
  <si>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</si>
  <si>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</si>
  <si>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</si>
  <si>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</si>
  <si>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</si>
  <si>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</si>
  <si>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</si>
  <si>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</si>
  <si>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</si>
  <si>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</si>
  <si>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</si>
  <si>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</si>
  <si>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</si>
  <si>
    <t>m_molkg</t>
  </si>
  <si>
    <t>gamma</t>
  </si>
  <si>
    <t>phi</t>
  </si>
  <si>
    <t>DeltaGex_Jkg</t>
  </si>
  <si>
    <t>Paper 20  (NH42)HPO4</t>
  </si>
  <si>
    <t>Paper 20  (NH4)2B10H10</t>
  </si>
  <si>
    <t>Paper 20  (Li2C6H4S2O6)</t>
  </si>
  <si>
    <t>m</t>
  </si>
  <si>
    <t>osm. Coeff. Phi</t>
  </si>
  <si>
    <t>Paper 6 (NH4ClO4)</t>
  </si>
  <si>
    <t>m (mol/kg)</t>
  </si>
  <si>
    <t>deltaG_ex (J/kg)</t>
  </si>
  <si>
    <t>m/mol·kg⁻¹</t>
  </si>
  <si>
    <t>γ</t>
  </si>
  <si>
    <t>ΔGex/J·kg⁻¹</t>
  </si>
  <si>
    <t>Paper 20  (Na2S2O3)</t>
  </si>
  <si>
    <t>aw​</t>
  </si>
  <si>
    <t>Paper 20  (Na2C4H2O4)</t>
  </si>
  <si>
    <t>Paper 20  (Na2C6H4S2O6)</t>
  </si>
  <si>
    <t>m / mol·kg⁻¹</t>
  </si>
  <si>
    <t>ΔGex / J·kg⁻¹</t>
  </si>
  <si>
    <t>Paper 20  (Na2B12H12)</t>
  </si>
  <si>
    <t>Paper 20  (Na2WO4)</t>
  </si>
  <si>
    <t>Paper 20  (K2CrO4)</t>
  </si>
  <si>
    <t>NH4Br</t>
  </si>
  <si>
    <t>Mean Activity Coefficients and Osmotic Coefficients in Aqueous Solutions of Salts of Ammonium Ions with Univalent Anions at 25</t>
  </si>
  <si>
    <t>Paper 21 (NH4Br)</t>
  </si>
  <si>
    <t>Water Activity in Aqueous Solutionsof Homogeneous Electrolytes:The Effect of Ions on the Structureof Water</t>
  </si>
  <si>
    <t>MgClO4</t>
  </si>
  <si>
    <t>Paper 22 (Mg(ClO4)2)</t>
  </si>
  <si>
    <t>Molar Mass</t>
  </si>
  <si>
    <t>Paper 20  (CN3H6)2CO3</t>
  </si>
  <si>
    <t>Paper 20  (C2H6S2O6)</t>
  </si>
  <si>
    <t>Paper 20  (C6H6S2O6)</t>
  </si>
  <si>
    <t>mass frac</t>
  </si>
  <si>
    <t>NOT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</si>
</sst>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184710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164284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108280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240385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108362</xdr:colOff>
      <xdr:row>19</xdr:row>
      <xdr:rowOff>107865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2578125" defaultRowHeight="15" x14ac:dyDescent="0.25"/>
  <cols>
    <col min="1" max="4" width="25.42578125" style="2" customWidth="1"/>
    <col min="5" max="8" width="13.140625" style="2" customWidth="1"/>
    <col min="9" max="9" width="25.42578125" style="2" customWidth="1"/>
    <col min="10" max="16384" width="25.42578125" style="2"/>
  </cols>
  <sheetData>
    <row r="1" spans="1:10" ht="32.1" customHeight="1" x14ac:dyDescent="0.25">
      <c r="A1" s="1" t="s">
        <v>0</v>
      </c>
      <c r="B1" s="1" t="s">
        <v>1</v>
      </c>
      <c r="C1" s="1" t="s">
        <v>2</v>
      </c>
      <c r="D1" s="1" t="s">
        <v>3</v>
      </c>
      <c r="E1" s="1" t="s">
        <v>4</v>
      </c>
      <c r="F1" s="1" t="s">
        <v>5</v>
      </c>
      <c r="G1" s="1" t="s">
        <v>6</v>
      </c>
      <c r="H1" s="1" t="s">
        <v>7</v>
      </c>
      <c r="I1" s="1" t="s">
        <v>8</v>
      </c>
      <c r="J1" s="1" t="s">
        <v>9</v>
      </c>
    </row>
    <row r="2" spans="1:10" ht="96" customHeight="1" x14ac:dyDescent="0.25">
      <c r="A2" s="4" t="s">
        <v>10</v>
      </c>
      <c r="B2" s="2" t="s">
        <v>11</v>
      </c>
      <c r="C2" s="2" t="s">
        <v>12</v>
      </c>
      <c r="D2" s="2" t="s">
        <v>13</v>
      </c>
      <c r="E2" s="2" t="s">
        <v>14</v>
      </c>
      <c r="F2" s="2" t="s">
        <v>15</v>
      </c>
      <c r="G2" s="2">
        <v>2004</v>
      </c>
      <c r="H2" s="2" t="s">
        <v>16</v>
      </c>
      <c r="I2" s="2" t="s">
        <v>17</v>
      </c>
      <c r="J2" s="2" t="s">
        <v>18</v>
      </c>
    </row>
    <row r="3" spans="1:10" ht="80.099999999999994" customHeight="1" x14ac:dyDescent="0.25">
      <c r="A3" s="4" t="s">
        <v>19</v>
      </c>
      <c r="B3" s="2" t="s">
        <v>20</v>
      </c>
      <c r="C3" s="2" t="s">
        <v>21</v>
      </c>
      <c r="E3" s="2" t="s">
        <v>22</v>
      </c>
      <c r="F3" s="2" t="s">
        <v>23</v>
      </c>
      <c r="G3" s="2">
        <v>1969</v>
      </c>
      <c r="H3" s="2" t="s">
        <v>24</v>
      </c>
      <c r="I3" s="2" t="s">
        <v>25</v>
      </c>
      <c r="J3" s="2" t="s">
        <v>26</v>
      </c>
    </row>
    <row r="4" spans="1:10" ht="80.099999999999994" customHeight="1" x14ac:dyDescent="0.25">
      <c r="A4" s="4" t="s">
        <v>27</v>
      </c>
      <c r="B4" s="2" t="s">
        <v>28</v>
      </c>
      <c r="C4" s="2" t="s">
        <v>29</v>
      </c>
      <c r="D4" s="2" t="s">
        <v>30</v>
      </c>
      <c r="F4" s="2" t="s">
        <v>31</v>
      </c>
      <c r="G4" s="2">
        <v>2010</v>
      </c>
    </row>
    <row r="5" spans="1:10" ht="80.099999999999994" customHeight="1" x14ac:dyDescent="0.25">
      <c r="A5" s="4" t="s">
        <v>32</v>
      </c>
      <c r="B5" s="2" t="s">
        <v>33</v>
      </c>
      <c r="C5" s="2" t="s">
        <v>34</v>
      </c>
      <c r="D5" s="2" t="s">
        <v>35</v>
      </c>
      <c r="F5" s="2" t="s">
        <v>36</v>
      </c>
      <c r="G5" s="2">
        <v>1990</v>
      </c>
      <c r="J5" s="2" t="s">
        <v>37</v>
      </c>
    </row>
    <row r="6" spans="1:10" ht="48" customHeight="1" x14ac:dyDescent="0.25">
      <c r="A6" s="4" t="s">
        <v>38</v>
      </c>
      <c r="B6" s="2" t="s">
        <v>39</v>
      </c>
      <c r="F6" s="2" t="s">
        <v>40</v>
      </c>
      <c r="G6" s="2">
        <v>2010</v>
      </c>
    </row>
    <row r="7" spans="1:10" ht="80.099999999999994" customHeight="1" x14ac:dyDescent="0.25">
      <c r="A7" s="4" t="s">
        <v>41</v>
      </c>
      <c r="B7" s="2" t="s">
        <v>42</v>
      </c>
      <c r="G7" s="2">
        <v>1985</v>
      </c>
    </row>
    <row r="8" spans="1:10" ht="48" customHeight="1" x14ac:dyDescent="0.25">
      <c r="A8" s="4" t="s">
        <v>43</v>
      </c>
      <c r="B8" s="2" t="s">
        <v>44</v>
      </c>
      <c r="F8" s="2" t="s">
        <v>23</v>
      </c>
      <c r="G8" s="2">
        <v>1940</v>
      </c>
      <c r="J8" s="2" t="s">
        <v>45</v>
      </c>
    </row>
    <row r="9" spans="1:10" ht="48" customHeight="1" x14ac:dyDescent="0.25">
      <c r="A9" s="4" t="s">
        <v>46</v>
      </c>
      <c r="B9" s="2" t="s">
        <v>47</v>
      </c>
      <c r="C9" s="2" t="s">
        <v>48</v>
      </c>
      <c r="D9" s="2" t="s">
        <v>49</v>
      </c>
      <c r="E9" s="2" t="s">
        <v>50</v>
      </c>
      <c r="F9" s="2" t="s">
        <v>51</v>
      </c>
      <c r="G9" s="2">
        <v>1979</v>
      </c>
      <c r="H9" s="2" t="s">
        <v>52</v>
      </c>
    </row>
    <row r="10" spans="1:10" ht="159.94999999999999" customHeight="1" x14ac:dyDescent="0.25">
      <c r="A10" s="4" t="s">
        <v>53</v>
      </c>
      <c r="B10" s="2" t="s">
        <v>54</v>
      </c>
      <c r="C10" s="2" t="s">
        <v>55</v>
      </c>
      <c r="D10" s="2" t="s">
        <v>56</v>
      </c>
      <c r="E10" s="2" t="s">
        <v>57</v>
      </c>
      <c r="F10" s="2" t="s">
        <v>23</v>
      </c>
      <c r="G10" s="2">
        <v>1981</v>
      </c>
      <c r="H10" s="2" t="s">
        <v>58</v>
      </c>
      <c r="I10" s="2" t="s">
        <v>59</v>
      </c>
    </row>
    <row r="11" spans="1:10" ht="80.099999999999994" customHeight="1" x14ac:dyDescent="0.25">
      <c r="A11" s="4" t="s">
        <v>60</v>
      </c>
      <c r="B11" s="2" t="s">
        <v>61</v>
      </c>
      <c r="C11" s="2" t="s">
        <v>62</v>
      </c>
      <c r="F11" s="2" t="s">
        <v>63</v>
      </c>
      <c r="G11" s="2">
        <v>2005</v>
      </c>
      <c r="H11" s="2" t="s">
        <v>64</v>
      </c>
      <c r="I11" s="2" t="s">
        <v>59</v>
      </c>
    </row>
    <row r="12" spans="1:10" x14ac:dyDescent="0.25">
      <c r="A12" s="4"/>
    </row>
    <row r="13" spans="1:10" ht="15.95" customHeight="1" x14ac:dyDescent="0.25">
      <c r="A13" s="2" t="s">
        <v>65</v>
      </c>
      <c r="B13" s="2" t="s">
        <v>66</v>
      </c>
      <c r="E13" s="2">
        <v>130</v>
      </c>
      <c r="F13" s="2" t="s">
        <v>67</v>
      </c>
    </row>
    <row r="14" spans="1:10" ht="48" customHeight="1" x14ac:dyDescent="0.25">
      <c r="A14" s="4" t="s">
        <v>68</v>
      </c>
      <c r="C14" s="2" t="s">
        <v>69</v>
      </c>
      <c r="D14" s="2" t="s">
        <v>70</v>
      </c>
      <c r="E14" s="2" t="s">
        <v>71</v>
      </c>
      <c r="F14" s="2" t="s">
        <v>67</v>
      </c>
      <c r="H14" s="2" t="s">
        <v>72</v>
      </c>
      <c r="I14" s="4"/>
    </row>
    <row r="15" spans="1:10" ht="15.95" customHeight="1" x14ac:dyDescent="0.25">
      <c r="A15" s="4" t="s">
        <v>73</v>
      </c>
      <c r="B15" s="2" t="s">
        <v>68</v>
      </c>
      <c r="I15" s="4"/>
    </row>
    <row r="16" spans="1:10" ht="15.95" customHeight="1" x14ac:dyDescent="0.25">
      <c r="A16" s="4" t="s">
        <v>74</v>
      </c>
      <c r="B16" s="2" t="s">
        <v>73</v>
      </c>
    </row>
    <row r="24" spans="1:10" ht="15.95" customHeight="1" x14ac:dyDescent="0.25">
      <c r="C24" s="2" t="s">
        <v>75</v>
      </c>
    </row>
    <row r="25" spans="1:10" ht="48" customHeight="1" x14ac:dyDescent="0.25">
      <c r="A25" s="4" t="s">
        <v>76</v>
      </c>
      <c r="B25" s="3" t="s">
        <v>77</v>
      </c>
      <c r="C25" s="2" t="s">
        <v>78</v>
      </c>
      <c r="D25" s="3" t="s">
        <v>79</v>
      </c>
      <c r="E25" s="3" t="s">
        <v>80</v>
      </c>
      <c r="F25" s="2" t="s">
        <v>81</v>
      </c>
      <c r="H25" s="3" t="s">
        <v>82</v>
      </c>
    </row>
    <row r="26" spans="1:10" ht="96" customHeight="1" x14ac:dyDescent="0.25">
      <c r="A26" s="2" t="s">
        <v>83</v>
      </c>
      <c r="B26" s="3" t="s">
        <v>77</v>
      </c>
      <c r="C26" s="2" t="s">
        <v>84</v>
      </c>
      <c r="D26" s="2" t="s">
        <v>85</v>
      </c>
      <c r="E26" s="2" t="s">
        <v>86</v>
      </c>
      <c r="F26" s="2" t="s">
        <v>51</v>
      </c>
      <c r="G26" s="2" t="s">
        <v>87</v>
      </c>
      <c r="H26" s="2" t="s">
        <v>88</v>
      </c>
      <c r="J26" s="2" t="s">
        <v>89</v>
      </c>
    </row>
    <row r="32" spans="1:10" x14ac:dyDescent="0.25">
      <c r="A32" s="1"/>
    </row>
    <row r="34" spans="1:2" x14ac:dyDescent="0.25">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2578125" defaultRowHeight="15" x14ac:dyDescent="0.25"/>
  <cols>
    <col min="1" max="3" width="25.42578125" style="2" customWidth="1"/>
    <col min="4" max="4" width="10.42578125" style="2" customWidth="1"/>
    <col min="5" max="5" width="25.42578125" style="2" customWidth="1"/>
    <col min="6" max="6" width="10.42578125" style="2" customWidth="1"/>
    <col min="7" max="9" width="13.140625" style="2" customWidth="1"/>
    <col min="10" max="10" width="25.42578125" style="2" customWidth="1"/>
    <col min="11" max="16384" width="25.42578125" style="2"/>
  </cols>
  <sheetData>
    <row r="1" spans="1:9" ht="32.1" customHeight="1" x14ac:dyDescent="0.25">
      <c r="A1" s="1" t="s">
        <v>90</v>
      </c>
      <c r="B1" s="1" t="s">
        <v>3</v>
      </c>
      <c r="C1" s="1" t="s">
        <v>91</v>
      </c>
      <c r="D1" s="1" t="s">
        <v>92</v>
      </c>
      <c r="E1" s="1" t="s">
        <v>9</v>
      </c>
      <c r="F1" s="1" t="s">
        <v>93</v>
      </c>
      <c r="G1" s="1" t="s">
        <v>94</v>
      </c>
    </row>
    <row r="2" spans="1:9" ht="48" customHeight="1" x14ac:dyDescent="0.25">
      <c r="A2" s="4" t="s">
        <v>95</v>
      </c>
      <c r="B2" s="2" t="s">
        <v>96</v>
      </c>
      <c r="C2" s="2" t="s">
        <v>97</v>
      </c>
      <c r="D2" s="2">
        <v>1</v>
      </c>
      <c r="F2" s="2">
        <v>2019</v>
      </c>
    </row>
    <row r="3" spans="1:9" ht="48" customHeight="1" x14ac:dyDescent="0.25">
      <c r="A3" s="4" t="s">
        <v>98</v>
      </c>
      <c r="B3" s="2" t="s">
        <v>99</v>
      </c>
      <c r="C3" s="2" t="s">
        <v>100</v>
      </c>
      <c r="D3" s="2">
        <v>2</v>
      </c>
      <c r="F3" s="2">
        <v>2017</v>
      </c>
    </row>
    <row r="4" spans="1:9" ht="63.95" customHeight="1" x14ac:dyDescent="0.25">
      <c r="A4" s="4" t="s">
        <v>101</v>
      </c>
      <c r="B4" s="2" t="s">
        <v>102</v>
      </c>
      <c r="C4" s="2" t="s">
        <v>97</v>
      </c>
      <c r="D4" s="2">
        <v>1</v>
      </c>
      <c r="E4" s="2" t="s">
        <v>103</v>
      </c>
      <c r="F4" s="2">
        <v>2024</v>
      </c>
    </row>
    <row r="5" spans="1:9" ht="63.95" customHeight="1" x14ac:dyDescent="0.25">
      <c r="A5" s="4" t="s">
        <v>104</v>
      </c>
      <c r="B5" s="2" t="s">
        <v>105</v>
      </c>
      <c r="C5" s="2" t="s">
        <v>106</v>
      </c>
      <c r="D5" s="2">
        <v>1</v>
      </c>
      <c r="F5" s="2">
        <v>2023</v>
      </c>
    </row>
    <row r="6" spans="1:9" ht="320.10000000000002" customHeight="1" x14ac:dyDescent="0.25">
      <c r="A6" s="4" t="s">
        <v>107</v>
      </c>
      <c r="B6" s="2" t="s">
        <v>99</v>
      </c>
      <c r="C6" s="2" t="s">
        <v>108</v>
      </c>
      <c r="D6" s="2">
        <v>3</v>
      </c>
      <c r="E6" s="2" t="s">
        <v>109</v>
      </c>
      <c r="F6" s="2">
        <v>2023</v>
      </c>
    </row>
    <row r="7" spans="1:9" ht="80.099999999999994" customHeight="1" x14ac:dyDescent="0.25">
      <c r="A7" s="4" t="s">
        <v>110</v>
      </c>
      <c r="B7" s="2" t="s">
        <v>111</v>
      </c>
      <c r="C7" s="2" t="s">
        <v>112</v>
      </c>
      <c r="D7" s="2">
        <v>3</v>
      </c>
      <c r="F7" s="2">
        <v>2023</v>
      </c>
    </row>
    <row r="8" spans="1:9" x14ac:dyDescent="0.25">
      <c r="A8" s="4"/>
    </row>
    <row r="9" spans="1:9" ht="63.95" customHeight="1" x14ac:dyDescent="0.25">
      <c r="A9" s="4" t="s">
        <v>113</v>
      </c>
      <c r="B9" s="2" t="s">
        <v>114</v>
      </c>
      <c r="C9" s="3" t="s">
        <v>115</v>
      </c>
      <c r="D9" s="2">
        <v>3</v>
      </c>
      <c r="F9" s="2">
        <v>2010</v>
      </c>
    </row>
    <row r="10" spans="1:9" ht="63.95" customHeight="1" x14ac:dyDescent="0.25">
      <c r="A10" s="4" t="s">
        <v>116</v>
      </c>
      <c r="B10" s="2" t="s">
        <v>117</v>
      </c>
      <c r="C10" s="2" t="s">
        <v>118</v>
      </c>
      <c r="D10" s="2">
        <v>3</v>
      </c>
      <c r="E10" s="2" t="s">
        <v>119</v>
      </c>
      <c r="F10" s="2">
        <v>2017</v>
      </c>
      <c r="G10" s="4" t="s">
        <v>120</v>
      </c>
    </row>
    <row r="11" spans="1:9" ht="63.95" customHeight="1" x14ac:dyDescent="0.25">
      <c r="A11" s="4" t="s">
        <v>121</v>
      </c>
      <c r="B11" s="2" t="s">
        <v>114</v>
      </c>
      <c r="C11" s="3" t="s">
        <v>115</v>
      </c>
      <c r="D11" s="2">
        <v>3</v>
      </c>
      <c r="E11" s="2" t="s">
        <v>122</v>
      </c>
      <c r="F11" s="2">
        <v>2020</v>
      </c>
      <c r="G11" s="4" t="s">
        <v>123</v>
      </c>
      <c r="H11" s="4" t="s">
        <v>124</v>
      </c>
      <c r="I11" s="4" t="s">
        <v>125</v>
      </c>
    </row>
    <row r="12" spans="1:9" ht="80.099999999999994" customHeight="1" x14ac:dyDescent="0.25">
      <c r="A12" s="4" t="s">
        <v>126</v>
      </c>
      <c r="B12" s="2" t="s">
        <v>117</v>
      </c>
      <c r="C12" s="3" t="s">
        <v>115</v>
      </c>
      <c r="D12" s="2">
        <v>3</v>
      </c>
      <c r="E12" s="2" t="s">
        <v>127</v>
      </c>
      <c r="F12" s="2">
        <v>2022</v>
      </c>
      <c r="G12" s="4" t="s">
        <v>128</v>
      </c>
    </row>
    <row r="13" spans="1:9" ht="120" x14ac:dyDescent="0.25">
      <c r="A13" s="4" t="s">
        <v>405</v>
      </c>
      <c r="B13" s="2" t="s">
        <v>407</v>
      </c>
      <c r="D13" s="2">
        <v>2</v>
      </c>
      <c r="E13" s="2" t="s">
        <v>406</v>
      </c>
      <c r="F13" s="2">
        <v>2025</v>
      </c>
    </row>
    <row r="14" spans="1:9" ht="60" x14ac:dyDescent="0.25">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defaultColWidth="25.42578125" defaultRowHeight="15" x14ac:dyDescent="0.25"/>
  <cols>
    <col min="1" max="2" width="25.42578125" style="2" customWidth="1"/>
    <col min="3" max="3" width="13.140625" style="2" customWidth="1"/>
    <col min="4" max="4" width="25.42578125" style="2" customWidth="1"/>
    <col min="5" max="16384" width="25.42578125" style="2"/>
  </cols>
  <sheetData>
    <row r="1" spans="1:4" s="1" customFormat="1" ht="15.95" customHeight="1" x14ac:dyDescent="0.25">
      <c r="A1" s="1" t="s">
        <v>90</v>
      </c>
      <c r="B1" s="1" t="s">
        <v>129</v>
      </c>
      <c r="C1" s="1" t="s">
        <v>93</v>
      </c>
    </row>
    <row r="2" spans="1:4" ht="32.1" customHeight="1" x14ac:dyDescent="0.25">
      <c r="A2" s="4" t="s">
        <v>130</v>
      </c>
      <c r="C2" s="2">
        <v>1972</v>
      </c>
    </row>
    <row r="3" spans="1:4" ht="111.95" customHeight="1" x14ac:dyDescent="0.25">
      <c r="A3" s="4" t="s">
        <v>131</v>
      </c>
      <c r="B3" s="2" t="s">
        <v>390</v>
      </c>
      <c r="C3" s="2">
        <v>1992</v>
      </c>
    </row>
    <row r="4" spans="1:4" ht="48" customHeight="1" x14ac:dyDescent="0.25">
      <c r="A4" s="4" t="s">
        <v>132</v>
      </c>
      <c r="B4" s="2" t="s">
        <v>391</v>
      </c>
      <c r="C4" s="2">
        <v>2024</v>
      </c>
    </row>
    <row r="6" spans="1:4" ht="48" customHeight="1" x14ac:dyDescent="0.25">
      <c r="A6" s="9" t="s">
        <v>404</v>
      </c>
      <c r="B6" s="2" t="s">
        <v>389</v>
      </c>
      <c r="C6" s="2">
        <v>2017</v>
      </c>
    </row>
    <row r="7" spans="1:4" ht="75" x14ac:dyDescent="0.25">
      <c r="A7" s="4" t="s">
        <v>386</v>
      </c>
      <c r="B7" s="2" t="s">
        <v>387</v>
      </c>
      <c r="C7" s="2">
        <v>2009</v>
      </c>
    </row>
    <row r="8" spans="1:4" ht="60" x14ac:dyDescent="0.25">
      <c r="A8" s="4" t="s">
        <v>388</v>
      </c>
      <c r="B8" s="2" t="s">
        <v>389</v>
      </c>
      <c r="C8" s="2">
        <v>2025</v>
      </c>
    </row>
    <row r="9" spans="1:4" ht="90" x14ac:dyDescent="0.25">
      <c r="A9" s="4" t="s">
        <v>392</v>
      </c>
      <c r="B9" s="2" t="s">
        <v>393</v>
      </c>
      <c r="C9" s="2">
        <v>2019</v>
      </c>
    </row>
    <row r="10" spans="1:4" ht="75" x14ac:dyDescent="0.25">
      <c r="A10" s="4" t="s">
        <v>394</v>
      </c>
      <c r="B10" s="2" t="s">
        <v>395</v>
      </c>
      <c r="C10" s="2">
        <v>2014</v>
      </c>
    </row>
    <row r="11" spans="1:4" ht="75" x14ac:dyDescent="0.25">
      <c r="A11" s="4" t="s">
        <v>396</v>
      </c>
      <c r="B11" s="2" t="s">
        <v>389</v>
      </c>
      <c r="C11" s="2">
        <v>2025</v>
      </c>
    </row>
    <row r="12" spans="1:4" ht="45" x14ac:dyDescent="0.25">
      <c r="A12" s="9" t="s">
        <v>397</v>
      </c>
      <c r="B12" s="2" t="s">
        <v>398</v>
      </c>
      <c r="C12" s="2">
        <v>2018</v>
      </c>
    </row>
    <row r="13" spans="1:4" ht="30" x14ac:dyDescent="0.25">
      <c r="A13" s="9" t="s">
        <v>399</v>
      </c>
      <c r="B13" s="2" t="s">
        <v>400</v>
      </c>
      <c r="C13" s="2">
        <v>2014</v>
      </c>
    </row>
    <row r="14" spans="1:4" ht="30" x14ac:dyDescent="0.25">
      <c r="A14" s="9" t="s">
        <v>401</v>
      </c>
      <c r="B14" s="2" t="s">
        <v>402</v>
      </c>
      <c r="C14" s="2">
        <v>2023</v>
      </c>
      <c r="D14" s="2" t="s">
        <v>403</v>
      </c>
    </row>
    <row r="15" spans="1:4" ht="30" x14ac:dyDescent="0.25">
      <c r="A15" s="9" t="s">
        <v>405</v>
      </c>
      <c r="B15" s="2" t="s">
        <v>406</v>
      </c>
      <c r="C15" s="2">
        <v>2025</v>
      </c>
    </row>
    <row r="16" spans="1:4" ht="30" x14ac:dyDescent="0.25">
      <c r="A16" s="9" t="s">
        <v>410</v>
      </c>
      <c r="B16" s="2" t="s">
        <v>411</v>
      </c>
      <c r="C16" s="2">
        <v>2023</v>
      </c>
    </row>
    <row r="17" spans="1:3" ht="60" x14ac:dyDescent="0.25">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Q53"/>
  <sheetViews>
    <sheetView tabSelected="1" topLeftCell="KE1" zoomScale="74" zoomScaleNormal="32" workbookViewId="0">
      <selection activeCell="KQ6" sqref="KQ6"/>
    </sheetView>
  </sheetViews>
  <sheetFormatPr defaultColWidth="20.42578125" defaultRowHeight="48.95" customHeight="1" x14ac:dyDescent="0.25"/>
  <cols>
    <col min="1" max="1" width="20.42578125" style="2" customWidth="1"/>
    <col min="2" max="3" width="7.42578125" style="2" customWidth="1"/>
    <col min="4" max="4" width="10.42578125" style="2" customWidth="1"/>
    <col min="5" max="6" width="20.42578125" style="2" customWidth="1"/>
    <col min="7" max="7" width="7.42578125" style="2" customWidth="1"/>
    <col min="8" max="13" width="8.42578125" style="2" customWidth="1"/>
    <col min="14" max="14" width="8.42578125" style="6" customWidth="1"/>
    <col min="15" max="312" width="8.42578125" style="2" customWidth="1"/>
    <col min="313" max="16384" width="20.42578125" style="2"/>
  </cols>
  <sheetData>
    <row r="1" spans="1:303" s="1" customFormat="1" ht="48.95" customHeight="1" x14ac:dyDescent="0.25">
      <c r="A1" t="s">
        <v>133</v>
      </c>
      <c r="N1" s="5"/>
      <c r="BG1" s="4" t="s">
        <v>134</v>
      </c>
      <c r="BH1" s="2" t="s">
        <v>135</v>
      </c>
      <c r="BI1" s="2" t="s">
        <v>136</v>
      </c>
      <c r="BJ1" s="2" t="s">
        <v>137</v>
      </c>
      <c r="BK1" s="2" t="s">
        <v>138</v>
      </c>
      <c r="BL1" s="2" t="s">
        <v>139</v>
      </c>
      <c r="BM1" s="2" t="s">
        <v>140</v>
      </c>
      <c r="BN1" s="2" t="s">
        <v>141</v>
      </c>
      <c r="BO1" s="2" t="s">
        <v>142</v>
      </c>
      <c r="BP1" s="2" t="s">
        <v>143</v>
      </c>
      <c r="BQ1" s="2" t="s">
        <v>144</v>
      </c>
      <c r="BR1" s="2" t="s">
        <v>145</v>
      </c>
      <c r="BS1" s="2" t="s">
        <v>146</v>
      </c>
      <c r="BT1" s="2" t="s">
        <v>147</v>
      </c>
      <c r="BU1" s="2" t="s">
        <v>148</v>
      </c>
      <c r="BV1" s="2" t="s">
        <v>149</v>
      </c>
      <c r="BW1" s="2" t="s">
        <v>150</v>
      </c>
      <c r="BX1" s="2" t="s">
        <v>151</v>
      </c>
      <c r="BY1" s="8" t="s">
        <v>152</v>
      </c>
      <c r="BZ1" s="8" t="s">
        <v>153</v>
      </c>
      <c r="CA1" s="8" t="s">
        <v>154</v>
      </c>
      <c r="CB1" s="8" t="s">
        <v>155</v>
      </c>
      <c r="CC1" s="8" t="s">
        <v>156</v>
      </c>
      <c r="CD1" s="8" t="s">
        <v>157</v>
      </c>
      <c r="CE1" s="8" t="s">
        <v>351</v>
      </c>
      <c r="CF1" s="8" t="s">
        <v>354</v>
      </c>
      <c r="CG1" s="8" t="s">
        <v>355</v>
      </c>
      <c r="CH1" s="8" t="s">
        <v>356</v>
      </c>
      <c r="CI1" s="8" t="s">
        <v>357</v>
      </c>
      <c r="CJ1" s="8" t="s">
        <v>358</v>
      </c>
      <c r="CK1" s="8" t="s">
        <v>359</v>
      </c>
      <c r="CL1" s="8" t="s">
        <v>360</v>
      </c>
      <c r="CM1" s="8" t="s">
        <v>361</v>
      </c>
      <c r="CN1" s="8" t="s">
        <v>362</v>
      </c>
      <c r="CO1" s="8" t="s">
        <v>363</v>
      </c>
      <c r="CP1" s="8" t="s">
        <v>364</v>
      </c>
      <c r="CQ1" s="8" t="s">
        <v>365</v>
      </c>
      <c r="CR1" s="8" t="s">
        <v>366</v>
      </c>
      <c r="CS1" s="8" t="s">
        <v>381</v>
      </c>
      <c r="DC1" s="4" t="s">
        <v>158</v>
      </c>
      <c r="DD1" s="2" t="s">
        <v>136</v>
      </c>
      <c r="DE1" s="2" t="s">
        <v>137</v>
      </c>
      <c r="DF1" s="2" t="s">
        <v>138</v>
      </c>
      <c r="DG1" s="2" t="s">
        <v>139</v>
      </c>
      <c r="DH1" s="2" t="s">
        <v>140</v>
      </c>
      <c r="DI1" s="2" t="s">
        <v>141</v>
      </c>
      <c r="DJ1" s="2" t="s">
        <v>142</v>
      </c>
      <c r="DK1" s="2" t="s">
        <v>143</v>
      </c>
      <c r="DL1" s="2" t="s">
        <v>144</v>
      </c>
      <c r="DM1" s="2" t="s">
        <v>145</v>
      </c>
      <c r="DN1" s="2" t="s">
        <v>146</v>
      </c>
      <c r="DO1" s="2" t="s">
        <v>147</v>
      </c>
      <c r="DP1" s="2" t="s">
        <v>148</v>
      </c>
      <c r="DQ1" s="2" t="s">
        <v>149</v>
      </c>
      <c r="DR1" s="2" t="s">
        <v>150</v>
      </c>
      <c r="DS1" s="2" t="s">
        <v>151</v>
      </c>
      <c r="DT1" s="8" t="s">
        <v>152</v>
      </c>
      <c r="DU1" s="8" t="s">
        <v>153</v>
      </c>
      <c r="DV1" s="8" t="s">
        <v>154</v>
      </c>
      <c r="DW1" s="8" t="s">
        <v>155</v>
      </c>
      <c r="DY1" s="1" t="s">
        <v>416</v>
      </c>
      <c r="GW1" s="1" t="s">
        <v>448</v>
      </c>
      <c r="GX1" s="2">
        <v>117.48902</v>
      </c>
      <c r="HC1" s="2">
        <v>132.05625000000001</v>
      </c>
      <c r="HD1" s="2"/>
      <c r="HE1" s="2"/>
      <c r="HF1" s="2"/>
      <c r="HG1" s="2"/>
      <c r="HH1" s="2"/>
      <c r="HI1" s="2"/>
      <c r="HJ1" s="2">
        <v>180.16593</v>
      </c>
      <c r="HK1" s="2"/>
      <c r="HL1" s="2"/>
      <c r="HM1" s="2"/>
      <c r="HN1" s="2"/>
      <c r="HO1" s="2"/>
      <c r="HP1" s="2"/>
      <c r="HQ1" s="2">
        <v>154.26661999999999</v>
      </c>
      <c r="HR1" s="2"/>
      <c r="HS1" s="2"/>
      <c r="HT1" s="2"/>
      <c r="HU1" s="2"/>
      <c r="HX1" s="1">
        <v>190.05117000000001</v>
      </c>
      <c r="IE1" s="1">
        <v>190.19772</v>
      </c>
      <c r="IL1" s="1">
        <v>238.24065999999999</v>
      </c>
      <c r="IS1" s="1">
        <v>158.10991999999999</v>
      </c>
      <c r="IZ1" s="1">
        <v>160.03598</v>
      </c>
      <c r="JG1" s="1">
        <v>282.20432</v>
      </c>
      <c r="JN1" s="1">
        <v>187.80716000000001</v>
      </c>
      <c r="JU1" s="1">
        <v>293.81894</v>
      </c>
      <c r="KB1" s="1">
        <v>194.19036</v>
      </c>
      <c r="KI1" s="1">
        <v>97.941990000000004</v>
      </c>
      <c r="KO1" s="1">
        <v>223.20616999999999</v>
      </c>
    </row>
    <row r="2" spans="1:303" ht="48.95" customHeight="1" x14ac:dyDescent="0.25">
      <c r="A2" s="1" t="s">
        <v>90</v>
      </c>
      <c r="B2" s="1" t="s">
        <v>159</v>
      </c>
      <c r="C2" s="1" t="s">
        <v>93</v>
      </c>
      <c r="D2" s="1" t="s">
        <v>160</v>
      </c>
      <c r="E2" s="1" t="s">
        <v>3</v>
      </c>
      <c r="F2" s="1" t="s">
        <v>161</v>
      </c>
      <c r="G2" s="1" t="s">
        <v>162</v>
      </c>
      <c r="H2" s="1"/>
      <c r="I2" s="1"/>
      <c r="J2" s="1"/>
      <c r="K2" s="1"/>
      <c r="L2" s="1"/>
      <c r="M2" s="1"/>
      <c r="BH2" s="2">
        <v>18.015000000000001</v>
      </c>
      <c r="BI2" s="2">
        <v>58.442999999999998</v>
      </c>
      <c r="BJ2" s="2">
        <v>74.551000000000002</v>
      </c>
      <c r="BK2" s="2">
        <v>53.491</v>
      </c>
      <c r="BL2" s="2">
        <v>168.363</v>
      </c>
      <c r="BM2" s="2">
        <v>84.994</v>
      </c>
      <c r="BN2" s="2">
        <v>169.87</v>
      </c>
      <c r="BO2" s="2">
        <v>165.99799999999999</v>
      </c>
      <c r="BP2" s="2">
        <v>142.04499999999999</v>
      </c>
      <c r="BQ2" s="2">
        <v>174.25899999999999</v>
      </c>
      <c r="BR2" s="2">
        <v>132.1395</v>
      </c>
      <c r="BS2" s="2">
        <v>120.3676</v>
      </c>
      <c r="BT2" s="2">
        <v>151.00059999999999</v>
      </c>
      <c r="BU2" s="2">
        <v>109.94459999999999</v>
      </c>
      <c r="BV2" s="2">
        <v>154.756</v>
      </c>
      <c r="BW2" s="2">
        <v>159.6086</v>
      </c>
      <c r="BX2" s="2">
        <v>161.4426</v>
      </c>
      <c r="BY2" s="8">
        <v>68.959999999999994</v>
      </c>
      <c r="BZ2" s="8">
        <v>101.1</v>
      </c>
      <c r="CA2" s="8">
        <v>261.33999999999997</v>
      </c>
      <c r="CB2" s="8">
        <v>164.1</v>
      </c>
      <c r="CC2" s="8">
        <v>106.39</v>
      </c>
      <c r="CD2" s="8">
        <v>122.44</v>
      </c>
      <c r="CE2" s="8">
        <v>122.55</v>
      </c>
      <c r="CF2" s="8">
        <v>102.89</v>
      </c>
      <c r="CG2" s="8">
        <v>149.88999999999999</v>
      </c>
      <c r="CH2" s="2">
        <v>119</v>
      </c>
      <c r="CI2" s="2">
        <v>120.92</v>
      </c>
      <c r="CJ2" s="2">
        <v>212.81</v>
      </c>
      <c r="CK2" s="2">
        <v>259.81</v>
      </c>
      <c r="CL2" s="2">
        <v>199.89</v>
      </c>
      <c r="CM2" s="2">
        <v>293.88</v>
      </c>
      <c r="CN2" s="2">
        <v>158.53</v>
      </c>
      <c r="CO2" s="2">
        <v>247.43</v>
      </c>
      <c r="CP2" s="2">
        <v>341.43</v>
      </c>
      <c r="CQ2" s="2">
        <v>208.23</v>
      </c>
      <c r="CR2" s="2">
        <v>297.14</v>
      </c>
      <c r="CS2" s="2">
        <v>80.043000000000006</v>
      </c>
      <c r="DD2" s="2" t="s">
        <v>163</v>
      </c>
      <c r="DE2" s="2" t="s">
        <v>164</v>
      </c>
      <c r="DF2" s="2" t="s">
        <v>165</v>
      </c>
      <c r="DG2" s="2" t="s">
        <v>166</v>
      </c>
      <c r="DH2" s="2" t="s">
        <v>167</v>
      </c>
      <c r="DI2" s="2" t="s">
        <v>168</v>
      </c>
      <c r="DJ2" s="2" t="s">
        <v>169</v>
      </c>
      <c r="DK2" s="2" t="s">
        <v>170</v>
      </c>
      <c r="DL2" s="2" t="s">
        <v>171</v>
      </c>
      <c r="DM2" s="2" t="s">
        <v>172</v>
      </c>
      <c r="DN2" s="2" t="s">
        <v>173</v>
      </c>
      <c r="DO2" s="2" t="s">
        <v>168</v>
      </c>
      <c r="DP2" s="2" t="s">
        <v>174</v>
      </c>
      <c r="DQ2" s="2" t="s">
        <v>168</v>
      </c>
      <c r="DR2" s="2" t="s">
        <v>168</v>
      </c>
      <c r="DS2" s="2" t="s">
        <v>168</v>
      </c>
      <c r="GX2" s="2">
        <f t="shared" ref="GX2" si="0">GX1/1000</f>
        <v>0.11748902</v>
      </c>
      <c r="HC2" s="2">
        <f>HC1/1000</f>
        <v>0.13205625000000001</v>
      </c>
      <c r="HJ2" s="2">
        <f t="shared" ref="HJ2:JN2" si="1">HJ1/1000</f>
        <v>0.18016593</v>
      </c>
      <c r="HQ2" s="2">
        <f t="shared" si="1"/>
        <v>0.15426661999999999</v>
      </c>
      <c r="HX2" s="2">
        <f t="shared" si="1"/>
        <v>0.19005117000000002</v>
      </c>
      <c r="IE2" s="2">
        <f t="shared" si="1"/>
        <v>0.19019772000000001</v>
      </c>
      <c r="IL2" s="2">
        <f t="shared" si="1"/>
        <v>0.23824065999999999</v>
      </c>
      <c r="IS2" s="2">
        <f t="shared" si="1"/>
        <v>0.15810991999999999</v>
      </c>
      <c r="IZ2" s="2">
        <f t="shared" si="1"/>
        <v>0.16003597999999999</v>
      </c>
      <c r="JG2" s="2">
        <f t="shared" si="1"/>
        <v>0.28220432000000001</v>
      </c>
      <c r="JN2" s="2">
        <f t="shared" si="1"/>
        <v>0.18780716</v>
      </c>
      <c r="JU2" s="2">
        <f>JU1/1000</f>
        <v>0.29381893999999997</v>
      </c>
      <c r="KB2" s="2">
        <f t="shared" ref="KB2:KO2" si="2">KB1/1000</f>
        <v>0.19419036000000001</v>
      </c>
      <c r="KI2" s="2">
        <f t="shared" si="2"/>
        <v>9.7941990000000007E-2</v>
      </c>
      <c r="KO2" s="2">
        <f t="shared" si="2"/>
        <v>0.22320616999999998</v>
      </c>
    </row>
    <row r="3" spans="1:303" ht="48.95" customHeight="1" x14ac:dyDescent="0.25">
      <c r="A3" s="4" t="s">
        <v>175</v>
      </c>
      <c r="B3" s="2" t="s">
        <v>136</v>
      </c>
      <c r="C3" s="2">
        <v>2024</v>
      </c>
      <c r="D3" s="2" t="s">
        <v>176</v>
      </c>
      <c r="E3" s="2" t="s">
        <v>177</v>
      </c>
      <c r="F3" s="2" t="s">
        <v>178</v>
      </c>
      <c r="G3" s="2" t="s">
        <v>179</v>
      </c>
      <c r="J3" s="1"/>
      <c r="K3" s="1"/>
      <c r="BH3" s="2">
        <f t="shared" ref="BH3:CS3" si="3">BH2/1000</f>
        <v>1.8015E-2</v>
      </c>
      <c r="BI3" s="2">
        <f t="shared" si="3"/>
        <v>5.8442999999999995E-2</v>
      </c>
      <c r="BJ3" s="2">
        <f t="shared" si="3"/>
        <v>7.4551000000000006E-2</v>
      </c>
      <c r="BK3" s="2">
        <f t="shared" si="3"/>
        <v>5.3490999999999997E-2</v>
      </c>
      <c r="BL3" s="2">
        <f t="shared" si="3"/>
        <v>0.16836300000000001</v>
      </c>
      <c r="BM3" s="2">
        <f t="shared" si="3"/>
        <v>8.4994E-2</v>
      </c>
      <c r="BN3" s="2">
        <f t="shared" si="3"/>
        <v>0.16986999999999999</v>
      </c>
      <c r="BO3" s="2">
        <f t="shared" si="3"/>
        <v>0.16599799999999998</v>
      </c>
      <c r="BP3" s="2">
        <f t="shared" si="3"/>
        <v>0.14204499999999998</v>
      </c>
      <c r="BQ3" s="2">
        <f t="shared" si="3"/>
        <v>0.174259</v>
      </c>
      <c r="BR3" s="2">
        <f t="shared" si="3"/>
        <v>0.13213949999999999</v>
      </c>
      <c r="BS3" s="2">
        <f t="shared" si="3"/>
        <v>0.12036759999999999</v>
      </c>
      <c r="BT3" s="2">
        <f t="shared" si="3"/>
        <v>0.15100059999999998</v>
      </c>
      <c r="BU3" s="2">
        <f t="shared" si="3"/>
        <v>0.10994459999999999</v>
      </c>
      <c r="BV3" s="2">
        <f t="shared" si="3"/>
        <v>0.154756</v>
      </c>
      <c r="BW3" s="2">
        <f t="shared" si="3"/>
        <v>0.15960859999999999</v>
      </c>
      <c r="BX3" s="2">
        <f t="shared" si="3"/>
        <v>0.16144259999999999</v>
      </c>
      <c r="BY3" s="2">
        <f t="shared" si="3"/>
        <v>6.8959999999999994E-2</v>
      </c>
      <c r="BZ3" s="2">
        <f t="shared" si="3"/>
        <v>0.1011</v>
      </c>
      <c r="CA3" s="2">
        <f t="shared" si="3"/>
        <v>0.26133999999999996</v>
      </c>
      <c r="CB3" s="2">
        <f t="shared" si="3"/>
        <v>0.1641</v>
      </c>
      <c r="CC3" s="2">
        <f t="shared" si="3"/>
        <v>0.10639</v>
      </c>
      <c r="CD3" s="2">
        <f t="shared" si="3"/>
        <v>0.12243999999999999</v>
      </c>
      <c r="CE3" s="2">
        <f t="shared" si="3"/>
        <v>0.12254999999999999</v>
      </c>
      <c r="CF3" s="2">
        <f t="shared" si="3"/>
        <v>0.10289</v>
      </c>
      <c r="CG3" s="2">
        <f t="shared" si="3"/>
        <v>0.14989</v>
      </c>
      <c r="CH3" s="2">
        <f t="shared" si="3"/>
        <v>0.11899999999999999</v>
      </c>
      <c r="CI3" s="2">
        <f t="shared" si="3"/>
        <v>0.12092</v>
      </c>
      <c r="CJ3" s="2">
        <f t="shared" si="3"/>
        <v>0.21281</v>
      </c>
      <c r="CK3" s="2">
        <f t="shared" si="3"/>
        <v>0.25980999999999999</v>
      </c>
      <c r="CL3" s="2">
        <f t="shared" si="3"/>
        <v>0.19988999999999998</v>
      </c>
      <c r="CM3" s="2">
        <f t="shared" si="3"/>
        <v>0.29387999999999997</v>
      </c>
      <c r="CN3" s="2">
        <f t="shared" si="3"/>
        <v>0.15853</v>
      </c>
      <c r="CO3" s="2">
        <f t="shared" si="3"/>
        <v>0.24743000000000001</v>
      </c>
      <c r="CP3" s="2">
        <f t="shared" si="3"/>
        <v>0.34143000000000001</v>
      </c>
      <c r="CQ3" s="2">
        <f t="shared" si="3"/>
        <v>0.20823</v>
      </c>
      <c r="CR3" s="2">
        <f t="shared" si="3"/>
        <v>0.29713999999999996</v>
      </c>
      <c r="CS3" s="2">
        <f t="shared" si="3"/>
        <v>8.0043000000000003E-2</v>
      </c>
    </row>
    <row r="4" spans="1:303" ht="48.95" customHeight="1" x14ac:dyDescent="0.25">
      <c r="A4" s="4" t="s">
        <v>180</v>
      </c>
      <c r="B4" s="2" t="s">
        <v>136</v>
      </c>
      <c r="C4" s="2">
        <v>2007</v>
      </c>
      <c r="D4" s="2" t="s">
        <v>181</v>
      </c>
      <c r="F4" s="2" t="s">
        <v>182</v>
      </c>
      <c r="G4" s="2" t="s">
        <v>183</v>
      </c>
      <c r="O4" s="1" t="s">
        <v>184</v>
      </c>
      <c r="P4" s="1"/>
      <c r="V4" s="1" t="s">
        <v>185</v>
      </c>
      <c r="Z4" s="1" t="s">
        <v>186</v>
      </c>
      <c r="AD4" s="1" t="s">
        <v>187</v>
      </c>
      <c r="AH4" s="1" t="s">
        <v>188</v>
      </c>
      <c r="AL4" s="1" t="s">
        <v>189</v>
      </c>
      <c r="AP4" s="1" t="s">
        <v>190</v>
      </c>
      <c r="AV4" s="7"/>
      <c r="AW4" s="1" t="s">
        <v>191</v>
      </c>
      <c r="BF4" s="1" t="s">
        <v>192</v>
      </c>
      <c r="BO4" s="1" t="s">
        <v>193</v>
      </c>
      <c r="BS4" s="1" t="s">
        <v>194</v>
      </c>
      <c r="BW4" s="1" t="s">
        <v>195</v>
      </c>
      <c r="BZ4" s="2" t="s">
        <v>145</v>
      </c>
      <c r="CA4" s="2" t="s">
        <v>146</v>
      </c>
      <c r="CC4" s="2" t="s">
        <v>148</v>
      </c>
      <c r="CD4" s="2" t="s">
        <v>149</v>
      </c>
      <c r="CE4" s="2" t="s">
        <v>150</v>
      </c>
      <c r="CF4" s="2" t="s">
        <v>151</v>
      </c>
      <c r="CI4" s="1" t="s">
        <v>198</v>
      </c>
      <c r="CM4" s="1" t="s">
        <v>199</v>
      </c>
      <c r="CQ4" s="1" t="s">
        <v>200</v>
      </c>
      <c r="CU4" s="1" t="s">
        <v>201</v>
      </c>
      <c r="CY4" s="1" t="s">
        <v>202</v>
      </c>
      <c r="DC4" s="1" t="s">
        <v>203</v>
      </c>
      <c r="DG4" s="1" t="s">
        <v>204</v>
      </c>
      <c r="DK4" s="1" t="s">
        <v>205</v>
      </c>
      <c r="DO4" s="1" t="s">
        <v>206</v>
      </c>
      <c r="DT4" s="1" t="s">
        <v>348</v>
      </c>
      <c r="DY4" s="1" t="s">
        <v>349</v>
      </c>
      <c r="ED4" s="1" t="s">
        <v>367</v>
      </c>
      <c r="EI4" s="1" t="s">
        <v>369</v>
      </c>
      <c r="EN4" s="1" t="s">
        <v>370</v>
      </c>
      <c r="ES4" s="1" t="s">
        <v>371</v>
      </c>
      <c r="EX4" s="1" t="s">
        <v>372</v>
      </c>
      <c r="FC4" s="1" t="s">
        <v>373</v>
      </c>
      <c r="FH4" s="1" t="s">
        <v>374</v>
      </c>
      <c r="FM4" s="1" t="s">
        <v>375</v>
      </c>
      <c r="FR4" s="1" t="s">
        <v>376</v>
      </c>
      <c r="FW4" s="1" t="s">
        <v>377</v>
      </c>
      <c r="GB4" s="1" t="s">
        <v>378</v>
      </c>
      <c r="GG4" s="1" t="s">
        <v>379</v>
      </c>
      <c r="GL4" s="1" t="s">
        <v>380</v>
      </c>
      <c r="GQ4" s="10" t="s">
        <v>384</v>
      </c>
      <c r="GX4" s="1" t="s">
        <v>427</v>
      </c>
      <c r="HC4" s="1" t="s">
        <v>422</v>
      </c>
      <c r="HJ4" s="1" t="s">
        <v>449</v>
      </c>
      <c r="HQ4" s="1" t="s">
        <v>423</v>
      </c>
      <c r="HX4" s="1" t="s">
        <v>424</v>
      </c>
      <c r="IE4" s="1" t="s">
        <v>450</v>
      </c>
      <c r="IL4" s="1" t="s">
        <v>451</v>
      </c>
      <c r="IS4" s="1" t="s">
        <v>433</v>
      </c>
      <c r="IZ4" s="1" t="s">
        <v>435</v>
      </c>
      <c r="JG4" s="1" t="s">
        <v>436</v>
      </c>
      <c r="JN4" s="1" t="s">
        <v>439</v>
      </c>
      <c r="JU4" s="1" t="s">
        <v>440</v>
      </c>
      <c r="KB4" s="1" t="s">
        <v>441</v>
      </c>
      <c r="KI4" s="1" t="s">
        <v>444</v>
      </c>
      <c r="KO4" s="1" t="s">
        <v>447</v>
      </c>
      <c r="KP4" s="1" t="s">
        <v>453</v>
      </c>
    </row>
    <row r="5" spans="1:303" ht="48.95" customHeight="1" x14ac:dyDescent="0.25">
      <c r="S5" s="2" t="s">
        <v>207</v>
      </c>
      <c r="T5" s="2" t="s">
        <v>208</v>
      </c>
      <c r="X5" s="2" t="s">
        <v>207</v>
      </c>
      <c r="AB5" s="2" t="s">
        <v>207</v>
      </c>
      <c r="AF5" s="2" t="s">
        <v>207</v>
      </c>
      <c r="AJ5" s="2" t="s">
        <v>207</v>
      </c>
      <c r="CA5" s="1" t="s">
        <v>196</v>
      </c>
      <c r="CE5" s="1" t="s">
        <v>197</v>
      </c>
    </row>
    <row r="6" spans="1:303" ht="48.95" customHeight="1" x14ac:dyDescent="0.25">
      <c r="A6" s="2" t="s">
        <v>209</v>
      </c>
      <c r="B6" s="2" t="s">
        <v>210</v>
      </c>
      <c r="C6" s="2">
        <v>2001</v>
      </c>
      <c r="D6" s="2" t="s">
        <v>211</v>
      </c>
      <c r="E6" s="2" t="s">
        <v>212</v>
      </c>
      <c r="F6" s="2" t="s">
        <v>213</v>
      </c>
      <c r="O6" s="2" t="s">
        <v>214</v>
      </c>
      <c r="P6" s="2" t="s">
        <v>215</v>
      </c>
      <c r="Q6" s="2" t="s">
        <v>215</v>
      </c>
      <c r="R6" s="2" t="s">
        <v>414</v>
      </c>
      <c r="S6" s="2" t="s">
        <v>216</v>
      </c>
      <c r="T6" s="2" t="s">
        <v>216</v>
      </c>
      <c r="V6" s="2" t="s">
        <v>214</v>
      </c>
      <c r="W6" s="2" t="s">
        <v>215</v>
      </c>
      <c r="X6" s="2" t="s">
        <v>217</v>
      </c>
      <c r="Z6" s="2" t="s">
        <v>218</v>
      </c>
      <c r="AA6" s="2" t="s">
        <v>219</v>
      </c>
      <c r="AB6" s="2" t="s">
        <v>217</v>
      </c>
      <c r="AD6" s="2" t="s">
        <v>220</v>
      </c>
      <c r="AE6" s="2" t="s">
        <v>221</v>
      </c>
      <c r="AF6" s="2" t="s">
        <v>217</v>
      </c>
      <c r="AH6" s="2" t="s">
        <v>222</v>
      </c>
      <c r="AI6" s="2" t="s">
        <v>223</v>
      </c>
      <c r="AJ6" s="2" t="s">
        <v>217</v>
      </c>
      <c r="AL6" s="2" t="s">
        <v>224</v>
      </c>
      <c r="AM6" s="2" t="s">
        <v>225</v>
      </c>
      <c r="AN6" s="2" t="s">
        <v>226</v>
      </c>
      <c r="AR6" s="2" t="s">
        <v>227</v>
      </c>
      <c r="AX6" s="2" t="s">
        <v>227</v>
      </c>
      <c r="AZ6" s="2" t="s">
        <v>227</v>
      </c>
      <c r="BA6" s="2" t="s">
        <v>227</v>
      </c>
      <c r="BB6" s="2" t="s">
        <v>228</v>
      </c>
      <c r="BC6" s="2" t="s">
        <v>228</v>
      </c>
      <c r="BD6" s="2" t="s">
        <v>228</v>
      </c>
      <c r="BH6" s="2" t="s">
        <v>207</v>
      </c>
      <c r="KO6" s="2" t="s">
        <v>453</v>
      </c>
    </row>
    <row r="7" spans="1:303" ht="48.95" customHeight="1" x14ac:dyDescent="0.25">
      <c r="O7" s="2">
        <v>0.1</v>
      </c>
      <c r="P7" s="2">
        <f t="shared" ref="P7:P13" si="4">$BH$3*O7/(1+$BH$3*O7)</f>
        <v>1.7982604338284581E-3</v>
      </c>
      <c r="Q7" s="2">
        <f t="shared" ref="Q7:Q13" si="5">P7*$BI$3/(P7*$BI$3+(1-P7)*$BH$3)</f>
        <v>5.810342614657159E-3</v>
      </c>
      <c r="R7" s="2">
        <f t="shared" ref="R7:R13" si="6">1-P7</f>
        <v>0.99820173956617153</v>
      </c>
      <c r="S7" s="2">
        <v>0.77749999999999997</v>
      </c>
      <c r="T7" s="2">
        <v>0.82850000000000001</v>
      </c>
      <c r="V7" s="2">
        <v>0.2</v>
      </c>
      <c r="W7" s="2">
        <f>$BI$3*V7/(1+$BI$3*V7)</f>
        <v>1.1553555115674921E-2</v>
      </c>
      <c r="X7" s="2">
        <v>0.99339999999999995</v>
      </c>
      <c r="Z7" s="2">
        <v>0.2</v>
      </c>
      <c r="AA7" s="2">
        <f>Z7/(Z7+1/$BH$3)</f>
        <v>3.5900649958200605E-3</v>
      </c>
      <c r="AB7" s="2">
        <v>0.99299999999999999</v>
      </c>
      <c r="AD7" s="2">
        <v>0.2</v>
      </c>
      <c r="AE7" s="2">
        <f t="shared" ref="AE7:AE20" si="7">$BK$3*AD7/(1+$BK$3*AD7)</f>
        <v>1.0584959981129877E-2</v>
      </c>
      <c r="AF7" s="2">
        <v>0.99299999999999999</v>
      </c>
      <c r="AH7" s="2">
        <v>0.2</v>
      </c>
      <c r="AI7" s="2">
        <f>$BJ$3*AH7/(1+$BJ$3*AH7)</f>
        <v>1.4691151985663363E-2</v>
      </c>
      <c r="AJ7" s="2">
        <v>0.99350000000000005</v>
      </c>
      <c r="AL7" s="2">
        <v>0.99329999999999996</v>
      </c>
      <c r="AM7" s="2" t="s">
        <v>229</v>
      </c>
      <c r="AN7" s="2" t="s">
        <v>230</v>
      </c>
      <c r="AP7" s="2" t="s">
        <v>231</v>
      </c>
      <c r="AQ7" s="2" t="s">
        <v>232</v>
      </c>
      <c r="AR7" s="2" t="s">
        <v>217</v>
      </c>
      <c r="AS7" s="2" t="s">
        <v>233</v>
      </c>
      <c r="AT7" s="2" t="s">
        <v>234</v>
      </c>
      <c r="AU7" s="2" t="s">
        <v>235</v>
      </c>
      <c r="AX7" s="2" t="s">
        <v>236</v>
      </c>
      <c r="AY7" s="2" t="s">
        <v>237</v>
      </c>
      <c r="AZ7" s="2" t="s">
        <v>238</v>
      </c>
      <c r="BA7" s="2" t="s">
        <v>239</v>
      </c>
      <c r="BB7" s="2" t="s">
        <v>236</v>
      </c>
      <c r="BC7" s="2" t="s">
        <v>238</v>
      </c>
      <c r="BD7" s="2" t="s">
        <v>239</v>
      </c>
      <c r="BF7" s="2" t="s">
        <v>240</v>
      </c>
      <c r="BG7" s="2" t="s">
        <v>241</v>
      </c>
      <c r="BH7" s="2" t="s">
        <v>238</v>
      </c>
      <c r="BI7" s="2" t="s">
        <v>242</v>
      </c>
      <c r="BJ7" s="2" t="s">
        <v>243</v>
      </c>
      <c r="BK7" s="2" t="s">
        <v>244</v>
      </c>
      <c r="BL7" s="2" t="s">
        <v>245</v>
      </c>
      <c r="BM7" s="2" t="s">
        <v>246</v>
      </c>
      <c r="BO7" s="2" t="s">
        <v>236</v>
      </c>
      <c r="BP7" s="2" t="s">
        <v>247</v>
      </c>
      <c r="BQ7" s="2" t="s">
        <v>238</v>
      </c>
      <c r="BS7" s="2" t="s">
        <v>236</v>
      </c>
      <c r="BT7" s="2" t="s">
        <v>248</v>
      </c>
      <c r="BU7" s="2" t="s">
        <v>238</v>
      </c>
      <c r="BW7" s="2" t="s">
        <v>236</v>
      </c>
      <c r="BX7" s="2" t="s">
        <v>249</v>
      </c>
      <c r="BY7" s="2" t="s">
        <v>238</v>
      </c>
      <c r="CA7" s="2" t="s">
        <v>236</v>
      </c>
      <c r="CB7" s="2" t="s">
        <v>249</v>
      </c>
      <c r="CC7" s="2" t="s">
        <v>238</v>
      </c>
      <c r="CE7" s="2" t="s">
        <v>236</v>
      </c>
      <c r="CF7" s="2" t="s">
        <v>249</v>
      </c>
      <c r="CG7" s="2" t="s">
        <v>238</v>
      </c>
      <c r="CI7" s="2" t="s">
        <v>236</v>
      </c>
      <c r="CJ7" s="2" t="s">
        <v>249</v>
      </c>
      <c r="CK7" s="2" t="s">
        <v>238</v>
      </c>
      <c r="CM7" s="2" t="s">
        <v>236</v>
      </c>
      <c r="CN7" s="2" t="s">
        <v>249</v>
      </c>
      <c r="CO7" s="2" t="s">
        <v>238</v>
      </c>
      <c r="CQ7" s="2" t="s">
        <v>236</v>
      </c>
      <c r="CR7" s="2" t="s">
        <v>249</v>
      </c>
      <c r="CS7" s="2" t="s">
        <v>238</v>
      </c>
      <c r="CU7" s="2" t="s">
        <v>236</v>
      </c>
      <c r="CV7" s="2" t="s">
        <v>249</v>
      </c>
      <c r="CW7" s="2" t="s">
        <v>238</v>
      </c>
      <c r="CY7" s="2" t="s">
        <v>236</v>
      </c>
      <c r="CZ7" s="2" t="s">
        <v>249</v>
      </c>
      <c r="DA7" s="2" t="s">
        <v>238</v>
      </c>
      <c r="DC7" s="2" t="s">
        <v>236</v>
      </c>
      <c r="DD7" s="2" t="s">
        <v>249</v>
      </c>
      <c r="DE7" s="2" t="s">
        <v>238</v>
      </c>
      <c r="DG7" s="2" t="s">
        <v>236</v>
      </c>
      <c r="DH7" s="2" t="s">
        <v>249</v>
      </c>
      <c r="DI7" s="2" t="s">
        <v>238</v>
      </c>
      <c r="DK7" s="2" t="s">
        <v>236</v>
      </c>
      <c r="DL7" s="2" t="s">
        <v>249</v>
      </c>
      <c r="DM7" s="2" t="s">
        <v>238</v>
      </c>
      <c r="DO7" s="2" t="s">
        <v>236</v>
      </c>
      <c r="DP7" s="2" t="s">
        <v>249</v>
      </c>
      <c r="DQ7" s="2" t="s">
        <v>250</v>
      </c>
      <c r="DR7" s="2" t="s">
        <v>238</v>
      </c>
      <c r="DT7" s="2" t="s">
        <v>236</v>
      </c>
      <c r="DU7" s="2" t="s">
        <v>249</v>
      </c>
      <c r="DV7" s="2" t="s">
        <v>250</v>
      </c>
      <c r="DW7" s="2" t="s">
        <v>238</v>
      </c>
      <c r="DY7" s="2" t="s">
        <v>236</v>
      </c>
      <c r="DZ7" s="2" t="s">
        <v>249</v>
      </c>
      <c r="EA7" s="2" t="s">
        <v>250</v>
      </c>
      <c r="EB7" s="2" t="s">
        <v>238</v>
      </c>
      <c r="ED7" s="2" t="s">
        <v>236</v>
      </c>
      <c r="EE7" s="2" t="s">
        <v>249</v>
      </c>
      <c r="EF7" s="2" t="s">
        <v>250</v>
      </c>
      <c r="EG7" s="2" t="s">
        <v>238</v>
      </c>
      <c r="EI7" s="2" t="s">
        <v>236</v>
      </c>
      <c r="EJ7" s="2" t="s">
        <v>249</v>
      </c>
      <c r="EK7" s="2" t="s">
        <v>250</v>
      </c>
      <c r="EL7" s="2" t="s">
        <v>238</v>
      </c>
      <c r="EN7" s="2" t="s">
        <v>236</v>
      </c>
      <c r="EO7" s="2" t="s">
        <v>249</v>
      </c>
      <c r="EP7" s="2" t="s">
        <v>250</v>
      </c>
      <c r="EQ7" s="2" t="s">
        <v>238</v>
      </c>
      <c r="ES7" s="2" t="s">
        <v>236</v>
      </c>
      <c r="ET7" s="2" t="s">
        <v>249</v>
      </c>
      <c r="EU7" s="2" t="s">
        <v>250</v>
      </c>
      <c r="EV7" s="2" t="s">
        <v>238</v>
      </c>
      <c r="EX7" s="2" t="s">
        <v>236</v>
      </c>
      <c r="EY7" s="2" t="s">
        <v>249</v>
      </c>
      <c r="EZ7" s="2" t="s">
        <v>250</v>
      </c>
      <c r="FA7" s="2" t="s">
        <v>238</v>
      </c>
      <c r="FC7" s="2" t="s">
        <v>236</v>
      </c>
      <c r="FD7" s="2" t="s">
        <v>249</v>
      </c>
      <c r="FE7" s="2" t="s">
        <v>250</v>
      </c>
      <c r="FF7" s="2" t="s">
        <v>238</v>
      </c>
      <c r="FH7" s="2" t="s">
        <v>236</v>
      </c>
      <c r="FI7" s="2" t="s">
        <v>249</v>
      </c>
      <c r="FJ7" s="2" t="s">
        <v>250</v>
      </c>
      <c r="FK7" s="2" t="s">
        <v>238</v>
      </c>
      <c r="FM7" s="2" t="s">
        <v>236</v>
      </c>
      <c r="FN7" s="2" t="s">
        <v>249</v>
      </c>
      <c r="FO7" s="2" t="s">
        <v>250</v>
      </c>
      <c r="FP7" s="2" t="s">
        <v>238</v>
      </c>
      <c r="FR7" s="2" t="s">
        <v>236</v>
      </c>
      <c r="FS7" s="2" t="s">
        <v>249</v>
      </c>
      <c r="FT7" s="2" t="s">
        <v>250</v>
      </c>
      <c r="FU7" s="2" t="s">
        <v>238</v>
      </c>
      <c r="FW7" s="2" t="s">
        <v>236</v>
      </c>
      <c r="FX7" s="2" t="s">
        <v>249</v>
      </c>
      <c r="FY7" s="2" t="s">
        <v>250</v>
      </c>
      <c r="FZ7" s="2" t="s">
        <v>238</v>
      </c>
      <c r="GB7" s="2" t="s">
        <v>236</v>
      </c>
      <c r="GC7" s="2" t="s">
        <v>249</v>
      </c>
      <c r="GD7" s="2" t="s">
        <v>250</v>
      </c>
      <c r="GE7" s="2" t="s">
        <v>238</v>
      </c>
      <c r="GG7" s="2" t="s">
        <v>236</v>
      </c>
      <c r="GH7" s="2" t="s">
        <v>249</v>
      </c>
      <c r="GI7" s="2" t="s">
        <v>250</v>
      </c>
      <c r="GJ7" s="2" t="s">
        <v>238</v>
      </c>
      <c r="GL7" s="2" t="s">
        <v>236</v>
      </c>
      <c r="GM7" s="2" t="s">
        <v>249</v>
      </c>
      <c r="GN7" s="2" t="s">
        <v>250</v>
      </c>
      <c r="GO7" s="2" t="s">
        <v>238</v>
      </c>
      <c r="GQ7" s="2" t="s">
        <v>236</v>
      </c>
      <c r="GR7" s="2" t="s">
        <v>385</v>
      </c>
      <c r="GS7" s="2" t="s">
        <v>417</v>
      </c>
      <c r="GT7" s="2" t="s">
        <v>238</v>
      </c>
      <c r="GX7" s="2" t="s">
        <v>425</v>
      </c>
      <c r="GY7" s="2" t="s">
        <v>426</v>
      </c>
      <c r="GZ7" s="2" t="s">
        <v>452</v>
      </c>
      <c r="HA7" s="2" t="s">
        <v>238</v>
      </c>
      <c r="HC7" s="2" t="s">
        <v>418</v>
      </c>
      <c r="HD7" s="2" t="s">
        <v>419</v>
      </c>
      <c r="HE7" s="2" t="s">
        <v>420</v>
      </c>
      <c r="HF7" s="2" t="s">
        <v>452</v>
      </c>
      <c r="HG7" s="2" t="s">
        <v>217</v>
      </c>
      <c r="HH7" s="2" t="s">
        <v>421</v>
      </c>
      <c r="HJ7" s="2" t="s">
        <v>418</v>
      </c>
      <c r="HK7" s="2" t="s">
        <v>419</v>
      </c>
      <c r="HL7" s="2" t="s">
        <v>420</v>
      </c>
      <c r="HM7" s="2" t="s">
        <v>452</v>
      </c>
      <c r="HN7" s="2" t="s">
        <v>217</v>
      </c>
      <c r="HO7" s="2" t="s">
        <v>421</v>
      </c>
      <c r="HQ7" s="2" t="s">
        <v>418</v>
      </c>
      <c r="HR7" s="2" t="s">
        <v>419</v>
      </c>
      <c r="HS7" s="2" t="s">
        <v>420</v>
      </c>
      <c r="HT7" s="2" t="s">
        <v>452</v>
      </c>
      <c r="HU7" s="2" t="s">
        <v>217</v>
      </c>
      <c r="HV7" s="2" t="s">
        <v>421</v>
      </c>
      <c r="HX7" s="2" t="s">
        <v>418</v>
      </c>
      <c r="HY7" s="2" t="s">
        <v>419</v>
      </c>
      <c r="HZ7" s="2" t="s">
        <v>420</v>
      </c>
      <c r="IA7" s="2" t="s">
        <v>452</v>
      </c>
      <c r="IB7" s="2" t="s">
        <v>217</v>
      </c>
      <c r="IC7" s="2" t="s">
        <v>421</v>
      </c>
      <c r="IE7" s="2" t="s">
        <v>428</v>
      </c>
      <c r="IF7" s="2" t="s">
        <v>419</v>
      </c>
      <c r="IG7" s="2" t="s">
        <v>420</v>
      </c>
      <c r="IH7" s="2" t="s">
        <v>452</v>
      </c>
      <c r="II7" s="2" t="s">
        <v>217</v>
      </c>
      <c r="IJ7" s="2" t="s">
        <v>429</v>
      </c>
      <c r="IL7" s="2" t="s">
        <v>428</v>
      </c>
      <c r="IM7" s="2" t="s">
        <v>419</v>
      </c>
      <c r="IN7" s="2" t="s">
        <v>420</v>
      </c>
      <c r="IO7" s="2" t="s">
        <v>452</v>
      </c>
      <c r="IP7" s="2" t="s">
        <v>217</v>
      </c>
      <c r="IQ7" s="2" t="s">
        <v>429</v>
      </c>
      <c r="IS7" s="2" t="s">
        <v>430</v>
      </c>
      <c r="IT7" s="2" t="s">
        <v>431</v>
      </c>
      <c r="IU7" s="2" t="s">
        <v>239</v>
      </c>
      <c r="IV7" s="2" t="s">
        <v>452</v>
      </c>
      <c r="IW7" s="2" t="s">
        <v>434</v>
      </c>
      <c r="IX7" s="2" t="s">
        <v>432</v>
      </c>
      <c r="IZ7" s="2" t="s">
        <v>430</v>
      </c>
      <c r="JA7" s="2" t="s">
        <v>431</v>
      </c>
      <c r="JB7" s="2" t="s">
        <v>239</v>
      </c>
      <c r="JC7" s="2" t="s">
        <v>452</v>
      </c>
      <c r="JD7" s="2" t="s">
        <v>434</v>
      </c>
      <c r="JE7" s="2" t="s">
        <v>432</v>
      </c>
      <c r="JG7" s="2" t="s">
        <v>437</v>
      </c>
      <c r="JH7" s="2" t="s">
        <v>431</v>
      </c>
      <c r="JI7" s="2" t="s">
        <v>239</v>
      </c>
      <c r="JJ7" s="2" t="s">
        <v>452</v>
      </c>
      <c r="JK7" s="2" t="s">
        <v>434</v>
      </c>
      <c r="JL7" s="2" t="s">
        <v>438</v>
      </c>
      <c r="JN7" s="2" t="s">
        <v>430</v>
      </c>
      <c r="JO7" s="2" t="s">
        <v>431</v>
      </c>
      <c r="JP7" s="2" t="s">
        <v>239</v>
      </c>
      <c r="JQ7" s="2" t="s">
        <v>452</v>
      </c>
      <c r="JR7" s="2" t="s">
        <v>434</v>
      </c>
      <c r="JS7" s="2" t="s">
        <v>432</v>
      </c>
      <c r="JU7" s="2" t="s">
        <v>437</v>
      </c>
      <c r="JV7" s="2" t="s">
        <v>431</v>
      </c>
      <c r="JW7" s="2" t="s">
        <v>239</v>
      </c>
      <c r="JX7" s="2" t="s">
        <v>452</v>
      </c>
      <c r="JY7" s="2" t="s">
        <v>434</v>
      </c>
      <c r="JZ7" s="2" t="s">
        <v>438</v>
      </c>
      <c r="KB7" s="2" t="s">
        <v>437</v>
      </c>
      <c r="KC7" s="2" t="s">
        <v>431</v>
      </c>
      <c r="KD7" s="2" t="s">
        <v>239</v>
      </c>
      <c r="KE7" s="2" t="s">
        <v>452</v>
      </c>
      <c r="KF7" s="2" t="s">
        <v>434</v>
      </c>
      <c r="KG7" s="2" t="s">
        <v>438</v>
      </c>
      <c r="KI7" s="2" t="s">
        <v>437</v>
      </c>
      <c r="KJ7" s="2" t="s">
        <v>431</v>
      </c>
      <c r="KK7" s="2" t="s">
        <v>239</v>
      </c>
      <c r="KL7" s="2" t="s">
        <v>452</v>
      </c>
      <c r="KM7" s="2" t="s">
        <v>217</v>
      </c>
      <c r="KO7" s="2" t="s">
        <v>425</v>
      </c>
      <c r="KP7" s="2" t="s">
        <v>452</v>
      </c>
      <c r="KQ7" s="2" t="s">
        <v>217</v>
      </c>
    </row>
    <row r="8" spans="1:303" ht="48.95" customHeight="1" x14ac:dyDescent="0.25">
      <c r="A8" s="4" t="s">
        <v>251</v>
      </c>
      <c r="B8" s="2" t="s">
        <v>252</v>
      </c>
      <c r="C8" s="2">
        <v>2002</v>
      </c>
      <c r="D8" s="2" t="s">
        <v>253</v>
      </c>
      <c r="F8" s="2" t="s">
        <v>254</v>
      </c>
      <c r="O8" s="2">
        <v>1</v>
      </c>
      <c r="P8" s="2">
        <f t="shared" si="4"/>
        <v>1.7696202904672331E-2</v>
      </c>
      <c r="Q8" s="2">
        <f t="shared" si="5"/>
        <v>5.5216010687396497E-2</v>
      </c>
      <c r="R8" s="2">
        <f t="shared" si="6"/>
        <v>0.98230379709532767</v>
      </c>
      <c r="S8" s="2">
        <v>0.65810000000000002</v>
      </c>
      <c r="T8" s="2">
        <v>0.71199999999999997</v>
      </c>
      <c r="V8" s="2">
        <v>0.3</v>
      </c>
      <c r="W8" s="2">
        <f t="shared" ref="W8:W20" si="8">$BI$3*V8/(1+$BI$3*V8)</f>
        <v>1.7230794208226582E-2</v>
      </c>
      <c r="X8" s="2">
        <v>0.99</v>
      </c>
      <c r="Z8" s="2">
        <v>0.3</v>
      </c>
      <c r="AA8" s="2">
        <f t="shared" ref="AA8:AA20" si="9">$BL$3*Z8/(1+$BL$3*Z8)</f>
        <v>4.8080411313031236E-2</v>
      </c>
      <c r="AB8" s="2">
        <v>0.99</v>
      </c>
      <c r="AD8" s="2">
        <v>0.3</v>
      </c>
      <c r="AE8" s="2">
        <f t="shared" si="7"/>
        <v>1.5793851329559162E-2</v>
      </c>
      <c r="AF8" s="2">
        <v>0.99</v>
      </c>
      <c r="AH8" s="2">
        <v>0.3</v>
      </c>
      <c r="AI8" s="2">
        <f t="shared" ref="AI8:AI16" si="10">$BJ$3*AH8/(1+$BJ$3*AH8)</f>
        <v>2.1876035894410738E-2</v>
      </c>
      <c r="AJ8" s="2">
        <v>0.99029999999999996</v>
      </c>
      <c r="AL8" s="2">
        <v>0.98980000000000001</v>
      </c>
      <c r="AM8" s="2" t="s">
        <v>255</v>
      </c>
      <c r="AN8" s="2" t="s">
        <v>256</v>
      </c>
      <c r="AP8" s="2">
        <v>1.0200000000000001E-2</v>
      </c>
      <c r="AQ8" s="2">
        <f t="shared" ref="AQ8:AQ19" si="11">$BM$3*AP8/(1+$BM$3*AP8)</f>
        <v>8.6618786812902974E-4</v>
      </c>
      <c r="AR8" s="2">
        <v>0.99960000000000004</v>
      </c>
      <c r="AS8" s="2">
        <v>0.79800000000000004</v>
      </c>
      <c r="AT8" s="2">
        <v>0.96589999999999998</v>
      </c>
      <c r="AU8" s="2" t="s">
        <v>257</v>
      </c>
      <c r="AX8" s="2">
        <v>0.499</v>
      </c>
      <c r="AY8" s="2">
        <f t="shared" ref="AY8:AY32" si="12">$BN$3*AX8/(1+$BN$3*AX8)</f>
        <v>7.8141459064046417E-2</v>
      </c>
      <c r="AZ8" s="2">
        <v>0.98599999999999999</v>
      </c>
      <c r="BA8" s="2">
        <v>0.78200000000000003</v>
      </c>
      <c r="BB8" s="2">
        <v>0.5</v>
      </c>
      <c r="BC8" s="2">
        <v>0.98299999999999998</v>
      </c>
      <c r="BD8" s="2">
        <v>0.95099999999999996</v>
      </c>
      <c r="BF8" s="2">
        <v>1E-3</v>
      </c>
      <c r="BG8" s="2">
        <f t="shared" ref="BG8:BG23" si="13">$BO$3*BF8/(1+$BO$3*BF8)</f>
        <v>1.6597044923736751E-4</v>
      </c>
      <c r="BH8" s="2">
        <v>1</v>
      </c>
      <c r="BI8" s="2">
        <v>1</v>
      </c>
      <c r="BJ8" s="2">
        <v>0.98799999999999999</v>
      </c>
      <c r="BK8" s="2">
        <v>0.98799999999999999</v>
      </c>
      <c r="BL8" s="2">
        <v>0</v>
      </c>
      <c r="BM8" s="2">
        <v>0</v>
      </c>
      <c r="BO8" s="2">
        <v>0.1</v>
      </c>
      <c r="BP8" s="2">
        <f t="shared" ref="BP8:BP20" si="14">$BP$3*BO8/(1+$BP$3*BO8)</f>
        <v>1.4005558050669267E-2</v>
      </c>
      <c r="BQ8" s="2">
        <v>0.99570000000000003</v>
      </c>
      <c r="BS8" s="2">
        <v>0.1</v>
      </c>
      <c r="BT8" s="2">
        <f t="shared" ref="BT8:BT15" si="15">$BQ$3*BS8/(1+$BQ$3*BS8)</f>
        <v>1.7127438961402494E-2</v>
      </c>
      <c r="BU8" s="2">
        <v>0.99580000000000002</v>
      </c>
      <c r="BW8" s="2">
        <v>0.1</v>
      </c>
      <c r="BX8" s="2">
        <f t="shared" ref="BX8:BX24" si="16">$BR$3*BW8/(1+$BR$3*BW8)</f>
        <v>1.3041618702545501E-2</v>
      </c>
      <c r="BY8" s="2">
        <v>0.99590000000000001</v>
      </c>
      <c r="CA8" s="2">
        <v>0.2</v>
      </c>
      <c r="CB8" s="2">
        <f t="shared" ref="CB8:CB23" si="17">$BS$3*CA8/(1+$BS$3*CA8)</f>
        <v>2.3507609102127746E-2</v>
      </c>
      <c r="CC8" s="2">
        <v>0.996</v>
      </c>
      <c r="CE8" s="2">
        <v>0.2</v>
      </c>
      <c r="CF8" s="2">
        <f t="shared" ref="CF8:CF25" si="18">$BT$3*CE8/(1+$BT$3*CE8)</f>
        <v>2.9314809243081819E-2</v>
      </c>
      <c r="CG8" s="2">
        <v>0.99609999999999999</v>
      </c>
      <c r="CI8" s="2">
        <v>0.1</v>
      </c>
      <c r="CJ8" s="2">
        <f t="shared" ref="CJ8:CJ20" si="19">$BU$3*CI8/(1+$BU$3*CI8)</f>
        <v>1.0874896386672583E-2</v>
      </c>
      <c r="CK8" s="2">
        <v>0.99560000000000004</v>
      </c>
      <c r="CM8" s="2">
        <v>0.2</v>
      </c>
      <c r="CN8" s="2">
        <f t="shared" ref="CN8:CN22" si="20">$BV$3*CM8/(1+$BV$3*CM8)</f>
        <v>3.0021983581764101E-2</v>
      </c>
      <c r="CO8" s="2">
        <v>0.99619999999999997</v>
      </c>
      <c r="CQ8" s="2">
        <v>0.2</v>
      </c>
      <c r="CR8" s="2">
        <f>$BW$3*CQ8/(1+$BW$3*CQ8)</f>
        <v>3.0934245671270493E-2</v>
      </c>
      <c r="CS8" s="2">
        <v>0.99629999999999996</v>
      </c>
      <c r="CU8" s="2">
        <v>0.2</v>
      </c>
      <c r="CV8" s="2">
        <f t="shared" ref="CV8:CV23" si="21">$BX$3*CU8/(1+$BX$3*CU8)</f>
        <v>3.1278580914568345E-2</v>
      </c>
      <c r="CW8" s="2">
        <v>0.99619999999999997</v>
      </c>
      <c r="CY8" s="2">
        <v>0.1</v>
      </c>
      <c r="CZ8" s="2">
        <f t="shared" ref="CZ8:CZ20" si="22">$BY$3*CY8/(1+$BY$3*CY8)</f>
        <v>6.8487708760388358E-3</v>
      </c>
      <c r="DA8" s="2">
        <v>0.99670000000000003</v>
      </c>
      <c r="DC8" s="2">
        <v>0.1</v>
      </c>
      <c r="DD8" s="2">
        <f t="shared" ref="DD8:DD18" si="23">$BZ$3*DC8/(1+$BZ$3*DC8)</f>
        <v>1.0008810921582798E-2</v>
      </c>
      <c r="DE8" s="2">
        <v>0.99670000000000003</v>
      </c>
      <c r="DG8" s="2">
        <v>0.1</v>
      </c>
      <c r="DH8" s="2">
        <f>$CA$3*DG8/(1+$CA$3*DG8)</f>
        <v>2.5468408609401885E-2</v>
      </c>
      <c r="DI8" s="2">
        <v>0.99580000000000002</v>
      </c>
      <c r="DK8" s="2">
        <v>0.1</v>
      </c>
      <c r="DL8" s="2">
        <f>$CB$3*DK8/(1+$CB$3*DK8)</f>
        <v>1.6145059572416642E-2</v>
      </c>
      <c r="DM8" s="2">
        <v>0.99550000000000005</v>
      </c>
      <c r="DO8" s="2">
        <v>0.2</v>
      </c>
      <c r="DP8" s="2">
        <f>$CC$3*DO8/(1+$CC$3*DO8)</f>
        <v>2.0834679685648769E-2</v>
      </c>
      <c r="DQ8" s="2">
        <v>0.91900000000000004</v>
      </c>
      <c r="DR8">
        <f t="shared" ref="DR8:DR32" si="24">EXP(-2*DO8*DQ8/55.51)</f>
        <v>0.9933996484160329</v>
      </c>
      <c r="DS8"/>
      <c r="DT8" s="2">
        <v>0.2</v>
      </c>
      <c r="DU8" s="2">
        <f t="shared" ref="DU8:DU32" si="25">$CD$3*DT8/(1+$CD$3*DT8)</f>
        <v>2.3902671383168955E-2</v>
      </c>
      <c r="DV8" s="2">
        <v>0.95750000000000002</v>
      </c>
      <c r="DW8">
        <f t="shared" ref="DW8:DW32" si="26">EXP(-2*DT8*DV8/55.51)</f>
        <v>0.99312409026993709</v>
      </c>
      <c r="DY8" s="2">
        <v>0.2</v>
      </c>
      <c r="DZ8" s="2">
        <f>$CE$3*DY8/(1+$CE$3*DY8)</f>
        <v>2.3923631784950855E-2</v>
      </c>
      <c r="EA8" s="2">
        <v>0.88759999999999994</v>
      </c>
      <c r="EB8">
        <f t="shared" ref="EB8:EB13" si="27">EXP(-2*DY8*EA8/55.51)</f>
        <v>0.99362444595268207</v>
      </c>
      <c r="ED8" s="2">
        <v>2.0030000000000001</v>
      </c>
      <c r="EE8" s="2">
        <f t="shared" ref="EE8:EE13" si="28">$CF$3*ED8/(1+$CF$3*ED8)</f>
        <v>0.17087356437897722</v>
      </c>
      <c r="EF8" s="2">
        <v>1.02</v>
      </c>
      <c r="EG8">
        <f t="shared" ref="EG8:EG13" si="29">EXP(-2*ED8*EF8/55.51)</f>
        <v>0.92903346275659915</v>
      </c>
      <c r="EI8" s="2">
        <v>1.004</v>
      </c>
      <c r="EJ8" s="2">
        <f t="shared" ref="EJ8:EJ15" si="30">$CG$3*EI8/(1+$CG$3*EI8)</f>
        <v>0.13080480278326037</v>
      </c>
      <c r="EK8" s="2">
        <v>0.93</v>
      </c>
      <c r="EL8">
        <f t="shared" ref="EL8:EL15" si="31">EXP(-2*EI8*EK8/55.51)</f>
        <v>0.96691807680701369</v>
      </c>
      <c r="EN8" s="2">
        <v>1.2549999999999999</v>
      </c>
      <c r="EO8" s="2">
        <f t="shared" ref="EO8:EO13" si="32">$CH$3*EN8/(1+$CH$3*EN8)</f>
        <v>0.12993922625495388</v>
      </c>
      <c r="EP8" s="2">
        <v>1.07</v>
      </c>
      <c r="EQ8">
        <f t="shared" ref="EQ8:EQ13" si="33">EXP(-2*EN8*EP8/55.51)</f>
        <v>0.95276949895611107</v>
      </c>
      <c r="ES8" s="2">
        <v>1.4930000000000001</v>
      </c>
      <c r="ET8" s="2">
        <f t="shared" ref="ET8:ET13" si="34">$CI$3*ES8/(1+$CI$3*ES8)</f>
        <v>0.15292539417515585</v>
      </c>
      <c r="EU8" s="2">
        <v>0.9</v>
      </c>
      <c r="EV8">
        <f t="shared" ref="EV8:EV13" si="35">EXP(-2*ES8*EU8/55.51)</f>
        <v>0.95274032072972648</v>
      </c>
      <c r="EX8" s="2">
        <v>1.57</v>
      </c>
      <c r="EY8" s="2">
        <f t="shared" ref="EY8:EY13" si="36">$CJ$3*EX8/(1+$CJ$3*EX8)</f>
        <v>0.25043757580418491</v>
      </c>
      <c r="EZ8" s="2">
        <v>0.94</v>
      </c>
      <c r="FA8">
        <f t="shared" ref="FA8:FA13" si="37">EXP(-2*EX8*EZ8/55.51)</f>
        <v>0.9482165245628732</v>
      </c>
      <c r="FC8" s="2">
        <v>1.345</v>
      </c>
      <c r="FD8" s="2">
        <f>$CK$3*FC8/(1+$CK$3*FC8)</f>
        <v>0.25895430523279411</v>
      </c>
      <c r="FE8" s="2">
        <v>0.79</v>
      </c>
      <c r="FF8">
        <f>EXP(-2*FC8*FE8/55.51)</f>
        <v>0.96244034667864009</v>
      </c>
      <c r="FH8" s="2">
        <v>1.006</v>
      </c>
      <c r="FI8" s="2">
        <f t="shared" ref="FI8:FI15" si="38">$CL$3*FH8/(1+$CL$3*FH8)</f>
        <v>0.16742246667512675</v>
      </c>
      <c r="FJ8" s="2">
        <v>1.3</v>
      </c>
      <c r="FK8">
        <f>EXP(-3*FH8*FJ8/55.51)</f>
        <v>0.93176079318812899</v>
      </c>
      <c r="FM8" s="2">
        <v>1.1379999999999999</v>
      </c>
      <c r="FN8" s="2">
        <f>$CM$3*FM8/(1+$CM$3*FM8)</f>
        <v>0.2506194229973388</v>
      </c>
      <c r="FO8" s="2">
        <v>1.19</v>
      </c>
      <c r="FP8">
        <f>EXP(-3*FM8*FO8/55.51)</f>
        <v>0.92942617994781596</v>
      </c>
      <c r="FR8" s="2">
        <v>0.66200000000000003</v>
      </c>
      <c r="FS8" s="2">
        <f t="shared" ref="FS8:FS15" si="39">$CN$3*FR8/(1+$CN$3*FR8)</f>
        <v>9.4979101528918766E-2</v>
      </c>
      <c r="FT8" s="2">
        <v>0.94</v>
      </c>
      <c r="FU8">
        <f>EXP(-3*FR8*FT8/55.51)</f>
        <v>0.96692852814878061</v>
      </c>
      <c r="FW8" s="2">
        <v>0.8</v>
      </c>
      <c r="FX8" s="2">
        <f t="shared" ref="FX8:FX15" si="40">$CO$3*FW8/(1+$CO$3*FW8)</f>
        <v>0.16523643843117874</v>
      </c>
      <c r="FY8" s="2">
        <v>1.52</v>
      </c>
      <c r="FZ8">
        <f>EXP(-3*FW8*FY8/55.51)</f>
        <v>0.93639499467134213</v>
      </c>
      <c r="GB8" s="2">
        <v>0.97</v>
      </c>
      <c r="GC8" s="2">
        <f t="shared" ref="GC8:GC15" si="41">$CP$3*GB8/(1+$CP$3*GB8)</f>
        <v>0.24879079732668685</v>
      </c>
      <c r="GD8" s="2">
        <v>1.26</v>
      </c>
      <c r="GE8">
        <f>EXP(-3*GB8*GD8/55.51)</f>
        <v>0.93608128490306408</v>
      </c>
      <c r="GG8" s="2">
        <v>0.504</v>
      </c>
      <c r="GH8" s="2">
        <f>$CQ$3*GG8/(1+$CQ$3*GG8)</f>
        <v>9.4979969734682146E-2</v>
      </c>
      <c r="GI8" s="2">
        <v>1.5</v>
      </c>
      <c r="GJ8">
        <f>EXP(-3*GG8*GI8/55.51)</f>
        <v>0.9599659123181703</v>
      </c>
      <c r="GL8" s="2">
        <v>1.0009999999999999</v>
      </c>
      <c r="GM8" s="2">
        <f t="shared" ref="GM8:GM15" si="42">$CR$3*GL8/(1+$CR$3*GL8)</f>
        <v>0.22924975001101011</v>
      </c>
      <c r="GN8" s="2">
        <v>1.17</v>
      </c>
      <c r="GO8">
        <f>EXP(-3*GL8*GN8/55.51)</f>
        <v>0.93866644927627962</v>
      </c>
      <c r="GQ8" s="2">
        <f>(1/GR8)/$BH$3</f>
        <v>1.8140293401105472</v>
      </c>
      <c r="GR8" s="2">
        <v>30.6</v>
      </c>
      <c r="GS8" s="2">
        <f>$CS$3*GQ8/(1+$CS$3*GQ8)</f>
        <v>0.12679034756740831</v>
      </c>
      <c r="GT8" s="2">
        <v>0.95</v>
      </c>
      <c r="GU8" s="2">
        <f>1-(GQ8/(55.51))/(GQ8/(55.51) +1)</f>
        <v>0.96835481802321177</v>
      </c>
      <c r="GV8" s="2">
        <f>GT8/GU8</f>
        <v>0.98104535891019662</v>
      </c>
      <c r="GX8" s="2">
        <v>0.1</v>
      </c>
      <c r="GY8" s="2">
        <v>0.90100000000000002</v>
      </c>
      <c r="GZ8" s="2">
        <f>$GX$2*GX8/(1+$GX$2*GX8)</f>
        <v>1.1612468248569447E-2</v>
      </c>
      <c r="HA8" s="2">
        <f>EXP(-2*GX8*GY8/55.51)</f>
        <v>0.99675900147647711</v>
      </c>
      <c r="HC8" s="2">
        <v>1E-3</v>
      </c>
      <c r="HD8" s="2">
        <v>0.88229999999999997</v>
      </c>
      <c r="HE8" s="2">
        <v>0.95879999999999999</v>
      </c>
      <c r="HF8" s="2">
        <f>$HC$2*HC8/(1+$HC$2*HC8)</f>
        <v>1.3203881344944144E-4</v>
      </c>
      <c r="HG8" s="2">
        <v>0.99994799999999995</v>
      </c>
      <c r="HH8" s="2">
        <v>-1</v>
      </c>
      <c r="HJ8" s="2">
        <v>1E-3</v>
      </c>
      <c r="HK8" s="2">
        <v>0.88370000000000004</v>
      </c>
      <c r="HL8" s="2">
        <v>0.95960000000000001</v>
      </c>
      <c r="HM8" s="2">
        <f>$HJ$2*HJ8/(1+$HJ$2*HJ8)</f>
        <v>1.8013347608475706E-4</v>
      </c>
      <c r="HN8" s="2">
        <v>0.99994799999999995</v>
      </c>
      <c r="HO8" s="2">
        <v>-1</v>
      </c>
      <c r="HQ8" s="2">
        <v>1E-3</v>
      </c>
      <c r="HR8" s="2">
        <v>0.88670000000000004</v>
      </c>
      <c r="HS8" s="2">
        <v>0.96130000000000004</v>
      </c>
      <c r="HT8" s="2">
        <f>$HQ$2*HQ8/(1+$HQ$2*HQ8)</f>
        <v>1.5424282548065385E-4</v>
      </c>
      <c r="HU8" s="2">
        <v>0.99994799999999995</v>
      </c>
      <c r="HV8" s="2">
        <v>-1</v>
      </c>
      <c r="HX8" s="2">
        <v>1E-3</v>
      </c>
      <c r="HY8" s="2">
        <v>0.88959999999999995</v>
      </c>
      <c r="HZ8" s="2">
        <v>0.96289999999999998</v>
      </c>
      <c r="IA8" s="2">
        <f>$HX$2*HX8/(1+$HX$2*HX8)</f>
        <v>1.9001505741602051E-4</v>
      </c>
      <c r="IB8" s="2">
        <v>0.99994799999999995</v>
      </c>
      <c r="IC8" s="2">
        <v>-1</v>
      </c>
      <c r="IE8" s="2">
        <v>1E-3</v>
      </c>
      <c r="IF8" s="2">
        <v>0.88959999999999995</v>
      </c>
      <c r="IG8" s="2">
        <v>0.96289999999999998</v>
      </c>
      <c r="IH8" s="2">
        <f>$IE$2*IE8/(1+$IE$2*IE8)</f>
        <v>1.9016155170643379E-4</v>
      </c>
      <c r="II8" s="2">
        <v>0.99994799999999995</v>
      </c>
      <c r="IJ8" s="2">
        <v>-1</v>
      </c>
      <c r="IL8" s="2">
        <v>1E-3</v>
      </c>
      <c r="IM8" s="2">
        <v>0.88970000000000005</v>
      </c>
      <c r="IN8" s="2">
        <v>0.96289999999999998</v>
      </c>
      <c r="IO8" s="2">
        <f>$IL$2*IL8/(1+$IL$2*IL8)</f>
        <v>2.3818391490691116E-4</v>
      </c>
      <c r="IP8" s="2">
        <v>0.99994799999999995</v>
      </c>
      <c r="IQ8" s="2">
        <v>-1</v>
      </c>
      <c r="IS8" s="2">
        <v>1E-3</v>
      </c>
      <c r="IT8" s="2">
        <v>0.88670000000000004</v>
      </c>
      <c r="IU8" s="2">
        <v>0.96130000000000004</v>
      </c>
      <c r="IV8" s="2">
        <f>$IS$2*IS8/(1+$IS$2*IS8)</f>
        <v>1.5808492520512257E-4</v>
      </c>
      <c r="IW8" s="2">
        <v>0.99994799999999995</v>
      </c>
      <c r="IX8" s="2">
        <v>-1</v>
      </c>
      <c r="IZ8" s="2">
        <v>1E-3</v>
      </c>
      <c r="JA8" s="2">
        <v>0.88460000000000005</v>
      </c>
      <c r="JB8" s="2">
        <v>0.96020000000000005</v>
      </c>
      <c r="JC8" s="2">
        <f>$IZ$2*IZ8/(1+$IZ$2*IZ8)</f>
        <v>1.6001037258321348E-4</v>
      </c>
      <c r="JD8" s="2">
        <v>0.99994799999999995</v>
      </c>
      <c r="JE8" s="2">
        <v>-1</v>
      </c>
      <c r="JG8" s="2">
        <v>1E-3</v>
      </c>
      <c r="JH8" s="2">
        <v>0.88990000000000002</v>
      </c>
      <c r="JI8" s="2">
        <v>0.96299999999999997</v>
      </c>
      <c r="JJ8" s="2">
        <f>$JG$2*JG8/(1+$JG$2*JG8)</f>
        <v>2.821247031899811E-4</v>
      </c>
      <c r="JK8" s="2">
        <v>0.99994799999999995</v>
      </c>
      <c r="JL8" s="2">
        <v>-1</v>
      </c>
      <c r="JN8" s="2">
        <v>1E-3</v>
      </c>
      <c r="JO8" s="2">
        <v>0.88980000000000004</v>
      </c>
      <c r="JP8" s="2">
        <v>0.96299999999999997</v>
      </c>
      <c r="JQ8" s="2">
        <f>$JN$2*JN8/(1+$JN$2*JN8)</f>
        <v>1.8777189509365462E-4</v>
      </c>
      <c r="JR8" s="2">
        <v>0.99994799999999995</v>
      </c>
      <c r="JS8" s="2">
        <v>-1</v>
      </c>
      <c r="JU8" s="2">
        <v>1E-3</v>
      </c>
      <c r="JV8" s="2">
        <v>0.88580000000000003</v>
      </c>
      <c r="JW8" s="2">
        <v>0.96079999999999999</v>
      </c>
      <c r="JX8" s="2">
        <f t="shared" ref="JX8:JX41" si="43">$JU$2*JU8/(1+$JU$2*JU8)</f>
        <v>2.9373263578830926E-4</v>
      </c>
      <c r="JY8" s="2">
        <v>0.99994799999999995</v>
      </c>
      <c r="JZ8" s="2">
        <v>-1</v>
      </c>
      <c r="KB8" s="2">
        <v>1E-3</v>
      </c>
      <c r="KC8" s="2">
        <v>0.88649999999999995</v>
      </c>
      <c r="KD8" s="2">
        <v>0.96120000000000005</v>
      </c>
      <c r="KE8" s="2">
        <f>$KB$2*KB8/(1+$KB$2*KB8)</f>
        <v>1.9415265742555958E-4</v>
      </c>
      <c r="KF8" s="2">
        <v>0.99994799999999995</v>
      </c>
      <c r="KG8" s="2">
        <v>-1</v>
      </c>
      <c r="KI8" s="2">
        <v>0.1</v>
      </c>
      <c r="KJ8" s="2">
        <v>0.77200000000000002</v>
      </c>
      <c r="KK8" s="2">
        <v>0.92900000000000005</v>
      </c>
      <c r="KL8" s="2">
        <f>$KI$2*KI8/(1+$KI$2*KI8)</f>
        <v>9.6992030749426025E-3</v>
      </c>
      <c r="KM8" s="2">
        <f>EXP(-2*KI8*KK8/55.51)</f>
        <v>0.99665845078540172</v>
      </c>
      <c r="KO8" s="2">
        <v>0</v>
      </c>
      <c r="KP8" s="2">
        <f>$KO$2*KO8/(1+$KO$2*KO8)</f>
        <v>0</v>
      </c>
      <c r="KQ8" s="2">
        <v>1</v>
      </c>
    </row>
    <row r="9" spans="1:303" ht="48.95" customHeight="1" x14ac:dyDescent="0.25">
      <c r="A9" s="4" t="s">
        <v>258</v>
      </c>
      <c r="B9" s="2" t="s">
        <v>259</v>
      </c>
      <c r="C9" s="2">
        <v>1937</v>
      </c>
      <c r="O9" s="2">
        <v>2</v>
      </c>
      <c r="P9" s="2">
        <f t="shared" si="4"/>
        <v>3.4776985222435643E-2</v>
      </c>
      <c r="Q9" s="2">
        <f t="shared" si="5"/>
        <v>0.10465347403405539</v>
      </c>
      <c r="R9" s="2">
        <f t="shared" si="6"/>
        <v>0.96522301477756434</v>
      </c>
      <c r="S9" s="2">
        <v>0.66839999999999999</v>
      </c>
      <c r="T9" s="2">
        <v>0.72199999999999998</v>
      </c>
      <c r="V9" s="2">
        <v>0.5</v>
      </c>
      <c r="W9" s="2">
        <f t="shared" si="8"/>
        <v>2.8391847624636677E-2</v>
      </c>
      <c r="X9" s="2">
        <v>0.98350000000000004</v>
      </c>
      <c r="Z9" s="2">
        <v>0.5</v>
      </c>
      <c r="AA9" s="2">
        <f t="shared" si="9"/>
        <v>7.7645209773455834E-2</v>
      </c>
      <c r="AB9" s="2">
        <v>0.98399999999999999</v>
      </c>
      <c r="AD9" s="2">
        <v>0.5</v>
      </c>
      <c r="AE9" s="2">
        <f t="shared" si="7"/>
        <v>2.6048811511713465E-2</v>
      </c>
      <c r="AF9" s="2">
        <v>0.98399999999999999</v>
      </c>
      <c r="AH9" s="2">
        <v>0.5</v>
      </c>
      <c r="AI9" s="2">
        <f t="shared" si="10"/>
        <v>3.5935968795175438E-2</v>
      </c>
      <c r="AJ9" s="2">
        <v>0.9839</v>
      </c>
      <c r="AL9" s="2">
        <v>0.98270000000000002</v>
      </c>
      <c r="AM9" s="2" t="s">
        <v>260</v>
      </c>
      <c r="AN9" s="2" t="s">
        <v>261</v>
      </c>
      <c r="AP9" s="2">
        <v>5.0099999999999999E-2</v>
      </c>
      <c r="AQ9" s="2">
        <f t="shared" si="11"/>
        <v>4.2401440212727036E-3</v>
      </c>
      <c r="AR9" s="2">
        <v>0.99829999999999997</v>
      </c>
      <c r="AS9" s="2">
        <v>0.62919999999999998</v>
      </c>
      <c r="AT9" s="2">
        <v>0.9355</v>
      </c>
      <c r="AU9" s="2" t="s">
        <v>262</v>
      </c>
      <c r="AX9" s="2">
        <v>0.999</v>
      </c>
      <c r="AY9" s="2">
        <f t="shared" si="12"/>
        <v>0.14508003004154577</v>
      </c>
      <c r="AZ9" s="2">
        <v>0.97399999999999998</v>
      </c>
      <c r="BA9" s="2">
        <v>0.73099999999999998</v>
      </c>
      <c r="BB9" s="2">
        <v>0.998</v>
      </c>
      <c r="BC9" s="2">
        <v>0.97299999999999998</v>
      </c>
      <c r="BD9" s="2">
        <v>0.76</v>
      </c>
      <c r="BF9" s="2">
        <v>2E-3</v>
      </c>
      <c r="BG9" s="2">
        <f t="shared" si="13"/>
        <v>3.3188581523688464E-4</v>
      </c>
      <c r="BH9" s="2">
        <v>0.99990000000000001</v>
      </c>
      <c r="BI9" s="2">
        <v>0.99990000000000001</v>
      </c>
      <c r="BJ9" s="2">
        <v>0.98399999999999999</v>
      </c>
      <c r="BK9" s="2">
        <v>0.98299999999999998</v>
      </c>
      <c r="BL9" s="2">
        <v>0</v>
      </c>
      <c r="BM9" s="2">
        <v>0</v>
      </c>
      <c r="BO9" s="2">
        <v>0.2</v>
      </c>
      <c r="BP9" s="2">
        <f t="shared" si="14"/>
        <v>2.762422343639544E-2</v>
      </c>
      <c r="BQ9" s="2">
        <v>0.99199999999999999</v>
      </c>
      <c r="BS9" s="2">
        <v>0.2</v>
      </c>
      <c r="BT9" s="2">
        <f t="shared" si="15"/>
        <v>3.3678059022557626E-2</v>
      </c>
      <c r="BU9" s="2">
        <v>0.99199999999999999</v>
      </c>
      <c r="BW9" s="2">
        <v>0.2</v>
      </c>
      <c r="BX9" s="2">
        <f t="shared" si="16"/>
        <v>2.5747448992764127E-2</v>
      </c>
      <c r="BY9" s="2">
        <v>0.99209999999999998</v>
      </c>
      <c r="CA9" s="2">
        <v>0.3</v>
      </c>
      <c r="CB9" s="2">
        <f t="shared" si="17"/>
        <v>3.4851772728285255E-2</v>
      </c>
      <c r="CC9" s="2">
        <v>0.99409999999999998</v>
      </c>
      <c r="CE9" s="2">
        <v>0.3</v>
      </c>
      <c r="CF9" s="2">
        <f t="shared" si="18"/>
        <v>4.3337005835012869E-2</v>
      </c>
      <c r="CG9" s="2">
        <v>0.99450000000000005</v>
      </c>
      <c r="CI9" s="2">
        <v>0.2</v>
      </c>
      <c r="CJ9" s="2">
        <f t="shared" si="19"/>
        <v>2.1515810562799446E-2</v>
      </c>
      <c r="CK9" s="2">
        <v>0.99150000000000005</v>
      </c>
      <c r="CM9" s="2">
        <v>0.3</v>
      </c>
      <c r="CN9" s="2">
        <f t="shared" si="20"/>
        <v>4.4366982955711752E-2</v>
      </c>
      <c r="CO9" s="2">
        <v>0.99460000000000004</v>
      </c>
      <c r="CQ9" s="2">
        <v>0.3</v>
      </c>
      <c r="CR9" s="2">
        <f t="shared" ref="CR9:CR18" si="44">$BW$3*CQ9/(1+$BW$3*CQ9)</f>
        <v>4.5694604446998244E-2</v>
      </c>
      <c r="CS9" s="2">
        <v>0.99470000000000003</v>
      </c>
      <c r="CU9" s="2">
        <v>0.3</v>
      </c>
      <c r="CV9" s="2">
        <f t="shared" si="21"/>
        <v>4.6195407968835159E-2</v>
      </c>
      <c r="CW9" s="2">
        <v>0.99460000000000004</v>
      </c>
      <c r="CY9" s="2">
        <v>0.2</v>
      </c>
      <c r="CZ9" s="2">
        <f t="shared" si="22"/>
        <v>1.3604368548972569E-2</v>
      </c>
      <c r="DA9" s="2">
        <v>0.99339999999999995</v>
      </c>
      <c r="DC9" s="2">
        <v>0.2</v>
      </c>
      <c r="DD9" s="2">
        <f t="shared" si="23"/>
        <v>1.9819254670561254E-2</v>
      </c>
      <c r="DE9" s="2">
        <v>0.99380000000000002</v>
      </c>
      <c r="DG9" s="2">
        <v>0.2</v>
      </c>
      <c r="DH9" s="2">
        <f>$CA$3*DG9/(1+$CA$3*DG9)</f>
        <v>4.9671756624738182E-2</v>
      </c>
      <c r="DI9" s="2">
        <v>0.99229999999999996</v>
      </c>
      <c r="DK9" s="2">
        <v>0.2</v>
      </c>
      <c r="DL9" s="2">
        <f t="shared" ref="DL9:DL23" si="45">$CB$3*DK9/(1+$CB$3*DK9)</f>
        <v>3.1777076354059755E-2</v>
      </c>
      <c r="DM9" s="2">
        <v>0.99109999999999998</v>
      </c>
      <c r="DO9" s="2">
        <v>0.3</v>
      </c>
      <c r="DP9" s="2">
        <f>$CC$3*DO8/(1+$CC$3*DO8)</f>
        <v>2.0834679685648769E-2</v>
      </c>
      <c r="DQ9" s="2">
        <v>0.91420000000000001</v>
      </c>
      <c r="DR9">
        <f t="shared" si="24"/>
        <v>0.99016719844072409</v>
      </c>
      <c r="DT9" s="2">
        <v>0.3</v>
      </c>
      <c r="DU9" s="2">
        <f t="shared" si="25"/>
        <v>3.5430564504616423E-2</v>
      </c>
      <c r="DV9" s="2">
        <v>0.97099999999999997</v>
      </c>
      <c r="DW9">
        <f t="shared" si="26"/>
        <v>0.98955947836302427</v>
      </c>
      <c r="DY9" s="2">
        <v>0.3</v>
      </c>
      <c r="DZ9" s="2">
        <f>$CE$3*DY9/(1+$CE$3*DY9)</f>
        <v>3.5461266535810915E-2</v>
      </c>
      <c r="EA9" s="2">
        <v>0.86770000000000003</v>
      </c>
      <c r="EB9">
        <f t="shared" si="27"/>
        <v>0.99066499358569005</v>
      </c>
      <c r="ED9" s="2">
        <v>2.9940000000000002</v>
      </c>
      <c r="EE9" s="2">
        <f t="shared" si="28"/>
        <v>0.23550478464681998</v>
      </c>
      <c r="EF9" s="2">
        <v>1.19</v>
      </c>
      <c r="EG9">
        <f t="shared" si="29"/>
        <v>0.87952945746590139</v>
      </c>
      <c r="EI9" s="2">
        <v>1.673</v>
      </c>
      <c r="EJ9" s="2">
        <f t="shared" si="30"/>
        <v>0.20048992058842152</v>
      </c>
      <c r="EK9" s="2">
        <v>1.01</v>
      </c>
      <c r="EL9">
        <f t="shared" si="31"/>
        <v>0.94093595549059772</v>
      </c>
      <c r="EN9" s="2">
        <v>1.6080000000000001</v>
      </c>
      <c r="EO9" s="2">
        <f t="shared" si="32"/>
        <v>0.16061751690516321</v>
      </c>
      <c r="EP9" s="2">
        <v>0.96</v>
      </c>
      <c r="EQ9">
        <f t="shared" si="33"/>
        <v>0.94590031870385338</v>
      </c>
      <c r="ES9" s="2">
        <v>2.968</v>
      </c>
      <c r="ET9" s="2">
        <f t="shared" si="34"/>
        <v>0.26410556564614002</v>
      </c>
      <c r="EU9" s="2">
        <v>0.95</v>
      </c>
      <c r="EV9">
        <f t="shared" si="35"/>
        <v>0.90340086081526783</v>
      </c>
      <c r="EX9" s="2">
        <v>2.2440000000000002</v>
      </c>
      <c r="EY9" s="2">
        <f t="shared" si="36"/>
        <v>0.32320195537242424</v>
      </c>
      <c r="EZ9" s="2">
        <v>0.88</v>
      </c>
      <c r="FA9">
        <f t="shared" si="37"/>
        <v>0.93132380235784307</v>
      </c>
      <c r="FC9" s="2">
        <v>1.546</v>
      </c>
      <c r="FD9" s="2">
        <f>$CK$3*FC9/(1+$CK$3*FC9)</f>
        <v>0.28656340775442507</v>
      </c>
      <c r="FE9" s="2">
        <v>0.82</v>
      </c>
      <c r="FF9">
        <f>EXP(-2*FC9*FE9/55.51)</f>
        <v>0.95535204415515373</v>
      </c>
      <c r="FH9" s="2">
        <v>1.238</v>
      </c>
      <c r="FI9" s="2">
        <f t="shared" si="38"/>
        <v>0.19837354481350811</v>
      </c>
      <c r="FJ9" s="2">
        <v>1.37</v>
      </c>
      <c r="FK9">
        <f t="shared" ref="FK9:FK15" si="46">EXP(-3*FH9*FJ9/55.51)</f>
        <v>0.91241312533455632</v>
      </c>
      <c r="FM9" s="2">
        <v>1.464</v>
      </c>
      <c r="FN9" s="2">
        <f>$CM$3*FM9/(1+$CM$3*FM9)</f>
        <v>0.3008168025916092</v>
      </c>
      <c r="FO9" s="2">
        <v>1.25</v>
      </c>
      <c r="FP9">
        <f t="shared" ref="FP9:FP12" si="47">EXP(-3*FM9*FO9/55.51)</f>
        <v>0.90583229140256794</v>
      </c>
      <c r="FR9" s="2">
        <v>0.871</v>
      </c>
      <c r="FS9" s="2">
        <f t="shared" si="39"/>
        <v>0.12132686181194545</v>
      </c>
      <c r="FT9" s="2">
        <v>0.82</v>
      </c>
      <c r="FU9">
        <f t="shared" ref="FU9:FU15" si="48">EXP(-3*FR9*FT9/55.51)</f>
        <v>0.96213593702938704</v>
      </c>
      <c r="FW9" s="2">
        <v>1.0129999999999999</v>
      </c>
      <c r="FX9" s="2">
        <f t="shared" si="40"/>
        <v>0.20041360365441047</v>
      </c>
      <c r="FY9" s="2">
        <v>1.29</v>
      </c>
      <c r="FZ9">
        <f t="shared" ref="FZ9:FZ15" si="49">EXP(-3*FW9*FY9/55.51)</f>
        <v>0.9318126616980742</v>
      </c>
      <c r="GB9" s="2">
        <v>1.264</v>
      </c>
      <c r="GC9" s="2">
        <f t="shared" si="41"/>
        <v>0.3014650122824804</v>
      </c>
      <c r="GD9" s="2">
        <v>1.37</v>
      </c>
      <c r="GE9">
        <f t="shared" ref="GE9:GE15" si="50">EXP(-3*GB9*GD9/55.51)</f>
        <v>0.91065836619725982</v>
      </c>
      <c r="GG9" s="2">
        <v>0.73799999999999999</v>
      </c>
      <c r="GH9" s="2">
        <f>$CQ$3*GG9/(1+$CQ$3*GG9)</f>
        <v>0.13320381202401296</v>
      </c>
      <c r="GI9" s="2">
        <v>1.27</v>
      </c>
      <c r="GJ9">
        <f t="shared" ref="GJ9:GJ12" si="51">EXP(-3*GG9*GI9/55.51)</f>
        <v>0.95060792696283825</v>
      </c>
      <c r="GL9" s="2">
        <v>1.2649999999999999</v>
      </c>
      <c r="GM9" s="2">
        <f t="shared" si="42"/>
        <v>0.27319353889406656</v>
      </c>
      <c r="GN9" s="2">
        <v>1.19</v>
      </c>
      <c r="GO9">
        <f t="shared" ref="GO9:GO15" si="52">EXP(-3*GL9*GN9/55.51)</f>
        <v>0.92186580697230458</v>
      </c>
      <c r="GQ9" s="2">
        <f t="shared" ref="GQ9:GQ29" si="53">(1/GR9)/$BH$3</f>
        <v>2.6432998955896538</v>
      </c>
      <c r="GR9" s="2">
        <v>21</v>
      </c>
      <c r="GS9" s="2">
        <f t="shared" ref="GS9:GS29" si="54">$CS$3*GQ9/(1+$CS$3*GQ9)</f>
        <v>0.17462987446493788</v>
      </c>
      <c r="GT9" s="2">
        <v>0.93</v>
      </c>
      <c r="GU9" s="2">
        <f t="shared" ref="GU9:GU28" si="55">1-(GQ9/(55.51))/(GQ9/(55.51) +1)</f>
        <v>0.95454600340246343</v>
      </c>
      <c r="GV9" s="2">
        <f t="shared" ref="GV9:GV29" si="56">GT9/GU9</f>
        <v>0.97428515407851524</v>
      </c>
      <c r="GX9" s="2">
        <v>0.2</v>
      </c>
      <c r="GY9" s="2">
        <v>0.879</v>
      </c>
      <c r="GZ9" s="2">
        <f t="shared" ref="GZ9:GZ23" si="57">$GX$2*GX9/(1+$GX$2*GX9)</f>
        <v>2.295833357743091E-2</v>
      </c>
      <c r="HA9" s="2">
        <f t="shared" ref="HA9:HA23" si="58">EXP(-2*GX9*GY9/55.51)</f>
        <v>0.99368602357845226</v>
      </c>
      <c r="HC9" s="2">
        <v>2E-3</v>
      </c>
      <c r="HD9" s="2">
        <v>0.83940000000000003</v>
      </c>
      <c r="HE9" s="2">
        <v>0.94279999999999997</v>
      </c>
      <c r="HF9" s="2">
        <f t="shared" ref="HF9:HF41" si="59">$HC$2*HC9/(1+$HC$2*HC9)</f>
        <v>2.6404276300575567E-4</v>
      </c>
      <c r="HG9" s="2">
        <v>0.99989799999999995</v>
      </c>
      <c r="HH9" s="2">
        <v>-2</v>
      </c>
      <c r="HJ9" s="2">
        <v>2E-3</v>
      </c>
      <c r="HK9" s="2">
        <v>0.84199999999999997</v>
      </c>
      <c r="HL9" s="2">
        <v>0.94430000000000003</v>
      </c>
      <c r="HM9" s="2">
        <f t="shared" ref="HM9:HM42" si="60">$HJ$2*HJ9/(1+$HJ$2*HJ9)</f>
        <v>3.6020206771896298E-4</v>
      </c>
      <c r="HN9" s="2">
        <v>0.99989799999999995</v>
      </c>
      <c r="HO9" s="2">
        <v>-2</v>
      </c>
      <c r="HQ9" s="2">
        <v>2E-3</v>
      </c>
      <c r="HR9" s="2">
        <v>0.84750000000000003</v>
      </c>
      <c r="HS9" s="2">
        <v>0.94750000000000001</v>
      </c>
      <c r="HT9" s="2">
        <f t="shared" ref="HT9:HT47" si="61">$HQ$2*HQ9/(1+$HQ$2*HQ9)</f>
        <v>3.08438076600887E-4</v>
      </c>
      <c r="HU9" s="2">
        <v>0.99989799999999995</v>
      </c>
      <c r="HV9" s="2">
        <v>-2</v>
      </c>
      <c r="HX9" s="2">
        <v>2E-3</v>
      </c>
      <c r="HY9" s="2">
        <v>0.8528</v>
      </c>
      <c r="HZ9" s="2">
        <v>0.95050000000000001</v>
      </c>
      <c r="IA9" s="2">
        <f t="shared" ref="IA9:IA41" si="62">$HX$2*HX9/(1+$HX$2*HX9)</f>
        <v>3.7995791710660626E-4</v>
      </c>
      <c r="IB9" s="2">
        <v>0.99989700000000004</v>
      </c>
      <c r="IC9" s="2">
        <v>-2</v>
      </c>
      <c r="IE9" s="2">
        <v>2E-3</v>
      </c>
      <c r="IF9" s="2">
        <v>0.8528</v>
      </c>
      <c r="IG9" s="2">
        <v>0.95050000000000001</v>
      </c>
      <c r="IH9" s="2">
        <f t="shared" ref="IH9:IH53" si="63">$IE$2*IE9/(1+$IE$2*IE9)</f>
        <v>3.8025079433177988E-4</v>
      </c>
      <c r="II9" s="2">
        <v>0.99989700000000004</v>
      </c>
      <c r="IJ9" s="2">
        <v>-2</v>
      </c>
      <c r="IL9" s="2">
        <v>2E-3</v>
      </c>
      <c r="IM9" s="2">
        <v>0.85299999999999998</v>
      </c>
      <c r="IN9" s="2">
        <v>0.9506</v>
      </c>
      <c r="IO9" s="2">
        <f t="shared" ref="IO9:IO39" si="64">$IL$2*IL9/(1+$IL$2*IL9)</f>
        <v>4.7625439367784457E-4</v>
      </c>
      <c r="IP9" s="2">
        <v>0.99989700000000004</v>
      </c>
      <c r="IQ9" s="2">
        <v>-2</v>
      </c>
      <c r="IS9" s="2">
        <v>2E-3</v>
      </c>
      <c r="IT9" s="2">
        <v>0.84750000000000003</v>
      </c>
      <c r="IU9" s="2">
        <v>0.94750000000000001</v>
      </c>
      <c r="IV9" s="2">
        <f t="shared" ref="IV9:IV48" si="65">$IS$2*IS9/(1+$IS$2*IS9)</f>
        <v>3.1611987662319337E-4</v>
      </c>
      <c r="IW9" s="2">
        <v>0.99989799999999995</v>
      </c>
      <c r="IX9" s="2">
        <v>-2</v>
      </c>
      <c r="IZ9" s="2">
        <v>2E-3</v>
      </c>
      <c r="JA9" s="2">
        <v>0.84370000000000001</v>
      </c>
      <c r="JB9" s="2">
        <v>0.94530000000000003</v>
      </c>
      <c r="JC9" s="2">
        <f t="shared" ref="JC9:JC43" si="66">$IZ$2*IZ9/(1+$IZ$2*IZ9)</f>
        <v>3.1996954672004101E-4</v>
      </c>
      <c r="JD9" s="2">
        <v>0.99989799999999995</v>
      </c>
      <c r="JE9" s="2">
        <v>-2</v>
      </c>
      <c r="JG9" s="2">
        <v>2E-3</v>
      </c>
      <c r="JH9" s="2">
        <v>0.85319999999999996</v>
      </c>
      <c r="JI9" s="2">
        <v>0.95069999999999999</v>
      </c>
      <c r="JJ9" s="2">
        <f t="shared" ref="JJ9:JJ43" si="67">$JG$2*JG9/(1+$JG$2*JG9)</f>
        <v>5.640902625820588E-4</v>
      </c>
      <c r="JK9" s="2">
        <v>0.99989700000000004</v>
      </c>
      <c r="JL9" s="2">
        <v>-2</v>
      </c>
      <c r="JN9" s="2">
        <v>2E-3</v>
      </c>
      <c r="JO9" s="2">
        <v>0.85319999999999996</v>
      </c>
      <c r="JP9" s="2">
        <v>0.95069999999999999</v>
      </c>
      <c r="JQ9" s="2">
        <f t="shared" ref="JQ9:JQ38" si="68">$JN$2*JN9/(1+$JN$2*JN9)</f>
        <v>3.7547328685667917E-4</v>
      </c>
      <c r="JR9" s="2">
        <v>0.99989700000000004</v>
      </c>
      <c r="JS9" s="2">
        <v>-2</v>
      </c>
      <c r="JU9" s="2">
        <v>2E-3</v>
      </c>
      <c r="JV9" s="2">
        <v>0.84589999999999999</v>
      </c>
      <c r="JW9" s="2">
        <v>0.9466</v>
      </c>
      <c r="JX9" s="2">
        <f t="shared" si="43"/>
        <v>5.8729276452491516E-4</v>
      </c>
      <c r="JY9" s="2">
        <v>0.99989799999999995</v>
      </c>
      <c r="JZ9" s="2">
        <v>-2</v>
      </c>
      <c r="KB9" s="2">
        <v>2E-3</v>
      </c>
      <c r="KC9" s="2">
        <v>0.84699999999999998</v>
      </c>
      <c r="KD9" s="2">
        <v>0.94720000000000004</v>
      </c>
      <c r="KE9" s="2">
        <f t="shared" ref="KE9:KE45" si="69">$KB$2*KB9/(1+$KB$2*KB9)</f>
        <v>3.8822993897677467E-4</v>
      </c>
      <c r="KF9" s="2">
        <v>0.99989799999999995</v>
      </c>
      <c r="KG9" s="2">
        <v>-2</v>
      </c>
      <c r="KI9" s="2">
        <v>0.2</v>
      </c>
      <c r="KJ9" s="2">
        <v>0.72399999999999998</v>
      </c>
      <c r="KK9" s="2">
        <v>0.91800000000000004</v>
      </c>
      <c r="KL9" s="2">
        <f t="shared" ref="KL9:KL30" si="70">$KI$2*KI9/(1+$KI$2*KI9)</f>
        <v>1.9212064435437017E-2</v>
      </c>
      <c r="KM9" s="2">
        <f t="shared" ref="KM9:KM30" si="71">EXP(-2*KI9*KK9/55.51)</f>
        <v>0.99340680678913751</v>
      </c>
      <c r="KO9" s="2">
        <v>0.127</v>
      </c>
      <c r="KP9" s="2">
        <f t="shared" ref="KP9:KP14" si="72">$KO$2*KO9/(1+$KO$2*KO9)</f>
        <v>2.7565771601609175E-2</v>
      </c>
      <c r="KQ9" s="2">
        <v>1.004</v>
      </c>
    </row>
    <row r="10" spans="1:303" ht="48.95" customHeight="1" x14ac:dyDescent="0.25">
      <c r="O10" s="2">
        <v>3</v>
      </c>
      <c r="P10" s="2">
        <f t="shared" si="4"/>
        <v>5.1273901968132293E-2</v>
      </c>
      <c r="Q10" s="2">
        <f t="shared" si="5"/>
        <v>0.14917440138037943</v>
      </c>
      <c r="R10" s="2">
        <f t="shared" si="6"/>
        <v>0.94872609803186769</v>
      </c>
      <c r="S10" s="2">
        <v>0.7147</v>
      </c>
      <c r="T10" s="2">
        <v>0.75900000000000001</v>
      </c>
      <c r="V10" s="2">
        <v>1</v>
      </c>
      <c r="W10" s="2">
        <f>$BI$3*V10/(1+$BI$3*V10)</f>
        <v>5.5216010687396483E-2</v>
      </c>
      <c r="X10" s="2">
        <v>0.96699999999999997</v>
      </c>
      <c r="Z10" s="2">
        <v>1</v>
      </c>
      <c r="AA10" s="2">
        <f t="shared" si="9"/>
        <v>0.14410161910296715</v>
      </c>
      <c r="AB10" s="2">
        <v>0.97</v>
      </c>
      <c r="AD10" s="2">
        <v>1</v>
      </c>
      <c r="AE10" s="2">
        <f t="shared" si="7"/>
        <v>5.0774994755531842E-2</v>
      </c>
      <c r="AF10" s="2">
        <v>0.96799999999999997</v>
      </c>
      <c r="AH10" s="2">
        <v>1</v>
      </c>
      <c r="AI10" s="2">
        <f t="shared" si="10"/>
        <v>6.9378745168912417E-2</v>
      </c>
      <c r="AJ10" s="2">
        <v>0.96819999999999995</v>
      </c>
      <c r="AL10" s="2">
        <v>0.96399999999999997</v>
      </c>
      <c r="AM10" s="2" t="s">
        <v>263</v>
      </c>
      <c r="AN10" s="2" t="s">
        <v>264</v>
      </c>
      <c r="AP10" s="2">
        <v>0.1003</v>
      </c>
      <c r="AQ10" s="2">
        <f t="shared" si="11"/>
        <v>8.4528386113373218E-3</v>
      </c>
      <c r="AR10" s="2">
        <v>0.99670000000000003</v>
      </c>
      <c r="AS10" s="2">
        <v>0.53680000000000005</v>
      </c>
      <c r="AT10" s="2">
        <v>0.91769999999999996</v>
      </c>
      <c r="AU10" s="2" t="s">
        <v>265</v>
      </c>
      <c r="AX10" s="2">
        <v>1.4990000000000001</v>
      </c>
      <c r="AY10" s="2">
        <f t="shared" si="12"/>
        <v>0.20295552381033677</v>
      </c>
      <c r="AZ10" s="2">
        <v>0.96499999999999997</v>
      </c>
      <c r="BA10" s="2">
        <v>0.65900000000000003</v>
      </c>
      <c r="BB10" s="2">
        <v>1.5</v>
      </c>
      <c r="BC10" s="2">
        <v>0.96199999999999997</v>
      </c>
      <c r="BD10" s="2">
        <v>0.71599999999999997</v>
      </c>
      <c r="BF10" s="2">
        <v>5.0000000000000001E-3</v>
      </c>
      <c r="BG10" s="2">
        <f t="shared" si="13"/>
        <v>8.293016878920665E-4</v>
      </c>
      <c r="BH10" s="2">
        <v>0.99980000000000002</v>
      </c>
      <c r="BI10" s="2">
        <v>0.99980000000000002</v>
      </c>
      <c r="BJ10" s="2">
        <v>0.97599999999999998</v>
      </c>
      <c r="BK10" s="2">
        <v>0.97499999999999998</v>
      </c>
      <c r="BL10" s="2" t="s">
        <v>266</v>
      </c>
      <c r="BM10" s="2" t="s">
        <v>266</v>
      </c>
      <c r="BO10" s="2">
        <v>0.3</v>
      </c>
      <c r="BP10" s="2">
        <f t="shared" si="14"/>
        <v>4.08718091603456E-2</v>
      </c>
      <c r="BQ10" s="2">
        <v>0.98819999999999997</v>
      </c>
      <c r="BS10" s="2">
        <v>0.3</v>
      </c>
      <c r="BT10" s="2">
        <f t="shared" si="15"/>
        <v>4.9680516844555378E-2</v>
      </c>
      <c r="BU10" s="2">
        <v>0.98839999999999995</v>
      </c>
      <c r="BW10" s="2">
        <v>0.3</v>
      </c>
      <c r="BX10" s="2">
        <f t="shared" si="16"/>
        <v>3.8130294581735044E-2</v>
      </c>
      <c r="BY10" s="2">
        <v>0.98860000000000003</v>
      </c>
      <c r="CA10" s="2">
        <v>0.4</v>
      </c>
      <c r="CB10" s="2">
        <f t="shared" si="17"/>
        <v>4.5935387080805003E-2</v>
      </c>
      <c r="CC10" s="2">
        <v>0.99239999999999995</v>
      </c>
      <c r="CE10" s="2">
        <v>0.4</v>
      </c>
      <c r="CF10" s="2">
        <f t="shared" si="18"/>
        <v>5.6959851310482541E-2</v>
      </c>
      <c r="CG10" s="2">
        <v>0.9929</v>
      </c>
      <c r="CI10" s="2">
        <v>0.3</v>
      </c>
      <c r="CJ10" s="2">
        <f t="shared" si="19"/>
        <v>3.1930213630349015E-2</v>
      </c>
      <c r="CK10" s="2">
        <v>0.98750000000000004</v>
      </c>
      <c r="CM10" s="2">
        <v>0.4</v>
      </c>
      <c r="CN10" s="2">
        <f t="shared" si="20"/>
        <v>5.8293869568427387E-2</v>
      </c>
      <c r="CO10" s="2">
        <v>0.99309999999999998</v>
      </c>
      <c r="CQ10" s="2">
        <v>0.4</v>
      </c>
      <c r="CR10" s="2">
        <f t="shared" si="44"/>
        <v>6.001206342918277E-2</v>
      </c>
      <c r="CS10" s="2">
        <v>0.99319999999999997</v>
      </c>
      <c r="CU10" s="2">
        <v>0.4</v>
      </c>
      <c r="CV10" s="2">
        <f t="shared" si="21"/>
        <v>6.0659809082487817E-2</v>
      </c>
      <c r="CW10" s="2">
        <v>0.99299999999999999</v>
      </c>
      <c r="CY10" s="2">
        <v>0.3</v>
      </c>
      <c r="CZ10" s="2">
        <f t="shared" si="22"/>
        <v>2.0268681516780834E-2</v>
      </c>
      <c r="DA10" s="2">
        <v>0.99</v>
      </c>
      <c r="DC10" s="2">
        <v>0.3</v>
      </c>
      <c r="DD10" s="2">
        <f t="shared" si="23"/>
        <v>2.9437170615239774E-2</v>
      </c>
      <c r="DE10" s="2">
        <v>0.9909</v>
      </c>
      <c r="DG10" s="2">
        <v>0.3</v>
      </c>
      <c r="DH10" s="2">
        <f>$CA$3*DG10/(1+$CA$3*DG10)</f>
        <v>7.2702016502194891E-2</v>
      </c>
      <c r="DI10" s="2">
        <v>0.98899999999999999</v>
      </c>
      <c r="DK10" s="2">
        <v>0.3</v>
      </c>
      <c r="DL10" s="2">
        <f t="shared" si="45"/>
        <v>4.6920122375456279E-2</v>
      </c>
      <c r="DM10" s="2">
        <v>0.98670000000000002</v>
      </c>
      <c r="DO10" s="2">
        <v>0.4</v>
      </c>
      <c r="DP10" s="2">
        <f>$CC$3*DO9/(1+$CC$3*DO9)</f>
        <v>3.0929813153577276E-2</v>
      </c>
      <c r="DQ10" s="2">
        <v>0.91149999999999998</v>
      </c>
      <c r="DR10">
        <f t="shared" si="24"/>
        <v>0.98694953373358874</v>
      </c>
      <c r="DT10" s="2">
        <v>0.4</v>
      </c>
      <c r="DU10" s="2">
        <f t="shared" si="25"/>
        <v>4.668934274950047E-2</v>
      </c>
      <c r="DV10" s="2">
        <v>0.98550000000000004</v>
      </c>
      <c r="DW10">
        <f t="shared" si="26"/>
        <v>0.98589753827697413</v>
      </c>
      <c r="DY10" s="2">
        <v>0.4</v>
      </c>
      <c r="DZ10" s="2">
        <f t="shared" ref="DZ10:DZ13" si="73">$CE$3*DY10/(1+$CE$3*DY10)</f>
        <v>4.6729328325484737E-2</v>
      </c>
      <c r="EA10" s="2">
        <v>0.84989999999999999</v>
      </c>
      <c r="EB10">
        <f t="shared" si="27"/>
        <v>0.98782610495573842</v>
      </c>
      <c r="ED10" s="2">
        <v>4.0119999999999996</v>
      </c>
      <c r="EE10" s="2">
        <f t="shared" si="28"/>
        <v>0.29218306512875597</v>
      </c>
      <c r="EF10" s="2">
        <v>1.23</v>
      </c>
      <c r="EG10">
        <f t="shared" si="29"/>
        <v>0.83711221141098335</v>
      </c>
      <c r="EI10" s="2">
        <v>2.1579999999999999</v>
      </c>
      <c r="EJ10" s="2">
        <f t="shared" si="30"/>
        <v>0.24440631349300973</v>
      </c>
      <c r="EK10" s="2">
        <v>1.1100000000000001</v>
      </c>
      <c r="EL10">
        <f t="shared" si="31"/>
        <v>0.91731491250019648</v>
      </c>
      <c r="EN10" s="2">
        <v>2.2200000000000002</v>
      </c>
      <c r="EO10" s="2">
        <f t="shared" si="32"/>
        <v>0.20897340568589917</v>
      </c>
      <c r="EP10" s="2">
        <v>0.95</v>
      </c>
      <c r="EQ10">
        <f t="shared" si="33"/>
        <v>0.92682889589713979</v>
      </c>
      <c r="ES10" s="2">
        <v>3.55</v>
      </c>
      <c r="ET10" s="2">
        <f t="shared" si="34"/>
        <v>0.30034017460710605</v>
      </c>
      <c r="EU10" s="2">
        <v>0.98</v>
      </c>
      <c r="EV10">
        <f t="shared" si="35"/>
        <v>0.88219091951636441</v>
      </c>
      <c r="EX10" s="2">
        <v>2.7679999999999998</v>
      </c>
      <c r="EY10" s="2">
        <f t="shared" si="36"/>
        <v>0.37069638134309096</v>
      </c>
      <c r="EZ10" s="2">
        <v>0.81</v>
      </c>
      <c r="FA10">
        <f t="shared" si="37"/>
        <v>0.92239556281327817</v>
      </c>
      <c r="FC10" s="2">
        <v>1.7989999999999999</v>
      </c>
      <c r="FD10" s="2">
        <f>$CK$3*FC10/(1+$CK$3*FC10)</f>
        <v>0.31852171631750476</v>
      </c>
      <c r="FE10" s="2">
        <v>0.92</v>
      </c>
      <c r="FF10">
        <f>EXP(-2*FC10*FE10/55.51)</f>
        <v>0.94211137580324344</v>
      </c>
      <c r="FH10" s="2">
        <v>1.7090000000000001</v>
      </c>
      <c r="FI10" s="2">
        <f t="shared" si="38"/>
        <v>0.25462802021278863</v>
      </c>
      <c r="FJ10" s="2">
        <v>1.47</v>
      </c>
      <c r="FK10">
        <f t="shared" si="46"/>
        <v>0.87304187908091491</v>
      </c>
      <c r="FM10" s="2">
        <v>1.875</v>
      </c>
      <c r="FN10" s="2">
        <f>$CM$3*FM10/(1+$CM$3*FM10)</f>
        <v>0.35526506664947372</v>
      </c>
      <c r="FO10" s="2">
        <v>1.37</v>
      </c>
      <c r="FP10">
        <f t="shared" si="47"/>
        <v>0.87037916747218236</v>
      </c>
      <c r="FR10" s="2">
        <v>1.2989999999999999</v>
      </c>
      <c r="FS10" s="2">
        <f t="shared" si="39"/>
        <v>0.17076479541975584</v>
      </c>
      <c r="FT10" s="2">
        <v>1.1200000000000001</v>
      </c>
      <c r="FU10">
        <f t="shared" si="48"/>
        <v>0.92438373590379708</v>
      </c>
      <c r="FW10" s="2">
        <v>1.345</v>
      </c>
      <c r="FX10" s="2">
        <f t="shared" si="40"/>
        <v>0.24969613631400547</v>
      </c>
      <c r="FY10" s="2">
        <v>1.22</v>
      </c>
      <c r="FZ10">
        <f t="shared" si="49"/>
        <v>0.91513716422800773</v>
      </c>
      <c r="GB10" s="2">
        <v>1.534</v>
      </c>
      <c r="GC10" s="2">
        <f t="shared" si="41"/>
        <v>0.34372592335498442</v>
      </c>
      <c r="GD10" s="2">
        <v>1.42</v>
      </c>
      <c r="GE10">
        <f t="shared" si="50"/>
        <v>0.88894167468778684</v>
      </c>
      <c r="GG10" s="2">
        <v>0.97499999999999998</v>
      </c>
      <c r="GH10" s="2">
        <f>$CQ$3*GG10/(1+$CQ$3*GG10)</f>
        <v>0.16876156070835646</v>
      </c>
      <c r="GI10" s="2">
        <v>1.2</v>
      </c>
      <c r="GJ10">
        <f t="shared" si="51"/>
        <v>0.93872580476906919</v>
      </c>
      <c r="GL10" s="2">
        <v>1.4450000000000001</v>
      </c>
      <c r="GM10" s="2">
        <f t="shared" si="42"/>
        <v>0.30038975986088384</v>
      </c>
      <c r="GN10" s="2">
        <v>1.24</v>
      </c>
      <c r="GO10">
        <f t="shared" si="52"/>
        <v>0.907704307439411</v>
      </c>
      <c r="GQ10" s="2">
        <f t="shared" si="53"/>
        <v>3.5812450198311443</v>
      </c>
      <c r="GR10" s="2">
        <v>15.5</v>
      </c>
      <c r="GS10" s="2">
        <f t="shared" si="54"/>
        <v>0.22279003160527228</v>
      </c>
      <c r="GT10" s="2">
        <v>0.91</v>
      </c>
      <c r="GU10" s="2">
        <f t="shared" si="55"/>
        <v>0.93939465958740132</v>
      </c>
      <c r="GV10" s="2">
        <f t="shared" si="56"/>
        <v>0.96870893475133024</v>
      </c>
      <c r="GX10" s="2">
        <v>0.3</v>
      </c>
      <c r="GY10" s="2">
        <v>0.86099999999999999</v>
      </c>
      <c r="GZ10" s="2">
        <f t="shared" si="57"/>
        <v>3.4046672928993604E-2</v>
      </c>
      <c r="HA10" s="2">
        <f t="shared" si="58"/>
        <v>0.99073673953203889</v>
      </c>
      <c r="HC10" s="2">
        <v>3.0000000000000001E-3</v>
      </c>
      <c r="HD10" s="2">
        <v>0.8085</v>
      </c>
      <c r="HE10" s="2">
        <v>0.93089999999999995</v>
      </c>
      <c r="HF10" s="2">
        <f t="shared" si="59"/>
        <v>3.9601186247545796E-4</v>
      </c>
      <c r="HG10" s="2">
        <v>0.99984899999999999</v>
      </c>
      <c r="HH10" s="2">
        <v>-3</v>
      </c>
      <c r="HJ10" s="2">
        <v>3.0000000000000001E-3</v>
      </c>
      <c r="HK10" s="2">
        <v>0.81220000000000003</v>
      </c>
      <c r="HL10" s="2">
        <v>0.93310000000000004</v>
      </c>
      <c r="HM10" s="2">
        <f t="shared" si="60"/>
        <v>5.4020580995357489E-4</v>
      </c>
      <c r="HN10" s="2">
        <v>0.99984899999999999</v>
      </c>
      <c r="HO10" s="2">
        <v>-3</v>
      </c>
      <c r="HQ10" s="2">
        <v>3.0000000000000001E-3</v>
      </c>
      <c r="HR10" s="2">
        <v>0.81989999999999996</v>
      </c>
      <c r="HS10" s="2">
        <v>0.93759999999999999</v>
      </c>
      <c r="HT10" s="2">
        <f t="shared" si="61"/>
        <v>4.6258577536792173E-4</v>
      </c>
      <c r="HU10" s="2">
        <v>0.99984799999999996</v>
      </c>
      <c r="HV10" s="2">
        <v>-3</v>
      </c>
      <c r="HX10" s="2">
        <v>3.0000000000000001E-3</v>
      </c>
      <c r="HY10" s="2">
        <v>0.82740000000000002</v>
      </c>
      <c r="HZ10" s="2">
        <v>0.94199999999999995</v>
      </c>
      <c r="IA10" s="2">
        <f t="shared" si="62"/>
        <v>5.6982862021208761E-4</v>
      </c>
      <c r="IB10" s="2">
        <v>0.99984700000000004</v>
      </c>
      <c r="IC10" s="2">
        <v>-3</v>
      </c>
      <c r="IE10" s="2">
        <v>3.0000000000000001E-3</v>
      </c>
      <c r="IF10" s="2">
        <v>0.82730000000000004</v>
      </c>
      <c r="IG10" s="2">
        <v>0.94189999999999996</v>
      </c>
      <c r="IH10" s="2">
        <f t="shared" si="63"/>
        <v>5.7026776911157657E-4</v>
      </c>
      <c r="II10" s="2">
        <v>0.99984700000000004</v>
      </c>
      <c r="IJ10" s="2">
        <v>-3</v>
      </c>
      <c r="IL10" s="2">
        <v>3.0000000000000001E-3</v>
      </c>
      <c r="IM10" s="2">
        <v>0.8276</v>
      </c>
      <c r="IN10" s="2">
        <v>0.94210000000000005</v>
      </c>
      <c r="IO10" s="2">
        <f t="shared" si="64"/>
        <v>7.1421151733019482E-4</v>
      </c>
      <c r="IP10" s="2">
        <v>0.99984700000000004</v>
      </c>
      <c r="IQ10" s="2">
        <v>-3</v>
      </c>
      <c r="IS10" s="2">
        <v>3.0000000000000001E-3</v>
      </c>
      <c r="IT10" s="2">
        <v>0.81989999999999996</v>
      </c>
      <c r="IU10" s="2">
        <v>0.93759999999999999</v>
      </c>
      <c r="IV10" s="2">
        <f t="shared" si="65"/>
        <v>4.7410487794702849E-4</v>
      </c>
      <c r="IW10" s="2">
        <v>0.99984799999999996</v>
      </c>
      <c r="IX10" s="2">
        <v>-3</v>
      </c>
      <c r="IZ10" s="2">
        <v>3.0000000000000001E-3</v>
      </c>
      <c r="JA10" s="2">
        <v>0.81459999999999999</v>
      </c>
      <c r="JB10" s="2">
        <v>0.9345</v>
      </c>
      <c r="JC10" s="2">
        <f t="shared" si="66"/>
        <v>4.7987754697946739E-4</v>
      </c>
      <c r="JD10" s="2">
        <v>0.99984799999999996</v>
      </c>
      <c r="JE10" s="2">
        <v>-3</v>
      </c>
      <c r="JG10" s="2">
        <v>3.0000000000000001E-3</v>
      </c>
      <c r="JH10" s="2">
        <v>0.82779999999999998</v>
      </c>
      <c r="JI10" s="2">
        <v>0.94210000000000005</v>
      </c>
      <c r="JJ10" s="2">
        <f t="shared" si="67"/>
        <v>8.4589681279546467E-4</v>
      </c>
      <c r="JK10" s="2">
        <v>0.99984700000000004</v>
      </c>
      <c r="JL10" s="2">
        <v>-3</v>
      </c>
      <c r="JN10" s="2">
        <v>3.0000000000000001E-3</v>
      </c>
      <c r="JO10" s="2">
        <v>0.82789999999999997</v>
      </c>
      <c r="JP10" s="2">
        <v>0.94230000000000003</v>
      </c>
      <c r="JQ10" s="2">
        <f t="shared" si="68"/>
        <v>5.6310421498979607E-4</v>
      </c>
      <c r="JR10" s="2">
        <v>0.99984700000000004</v>
      </c>
      <c r="JS10" s="2">
        <v>-3</v>
      </c>
      <c r="JU10" s="2">
        <v>3.0000000000000001E-3</v>
      </c>
      <c r="JV10" s="2">
        <v>0.81769999999999998</v>
      </c>
      <c r="JW10" s="2">
        <v>0.93630000000000002</v>
      </c>
      <c r="JX10" s="2">
        <f t="shared" si="43"/>
        <v>8.8068053813342097E-4</v>
      </c>
      <c r="JY10" s="2">
        <v>0.99984799999999996</v>
      </c>
      <c r="JZ10" s="2">
        <v>-3</v>
      </c>
      <c r="KB10" s="2">
        <v>3.0000000000000001E-3</v>
      </c>
      <c r="KC10" s="2">
        <v>0.81930000000000003</v>
      </c>
      <c r="KD10" s="2">
        <v>0.93720000000000003</v>
      </c>
      <c r="KE10" s="2">
        <f t="shared" si="69"/>
        <v>5.8223188853988295E-4</v>
      </c>
      <c r="KF10" s="2">
        <v>0.99984799999999996</v>
      </c>
      <c r="KG10" s="2">
        <v>-3</v>
      </c>
      <c r="KI10" s="2">
        <v>0.3</v>
      </c>
      <c r="KJ10" s="2">
        <v>0.69599999999999995</v>
      </c>
      <c r="KK10" s="2">
        <v>0.91300000000000003</v>
      </c>
      <c r="KL10" s="2">
        <f t="shared" si="70"/>
        <v>2.8543903001305552E-2</v>
      </c>
      <c r="KM10" s="2">
        <f t="shared" si="71"/>
        <v>0.99018004162224837</v>
      </c>
      <c r="KO10" s="2">
        <v>0.25600000000000001</v>
      </c>
      <c r="KP10" s="2">
        <f t="shared" si="72"/>
        <v>5.4052194964936504E-2</v>
      </c>
      <c r="KQ10" s="2">
        <v>1.002</v>
      </c>
    </row>
    <row r="11" spans="1:303" ht="48.95" customHeight="1" x14ac:dyDescent="0.25">
      <c r="A11" s="4" t="s">
        <v>267</v>
      </c>
      <c r="B11" s="2" t="s">
        <v>268</v>
      </c>
      <c r="C11" s="2">
        <v>1962</v>
      </c>
      <c r="F11" s="2" t="s">
        <v>269</v>
      </c>
      <c r="O11" s="2">
        <v>4</v>
      </c>
      <c r="P11" s="2">
        <f t="shared" si="4"/>
        <v>6.7216387142510672E-2</v>
      </c>
      <c r="Q11" s="2">
        <f t="shared" si="5"/>
        <v>0.1894774723368661</v>
      </c>
      <c r="R11" s="2">
        <f t="shared" si="6"/>
        <v>0.93278361285748934</v>
      </c>
      <c r="S11" s="2">
        <v>0.78320000000000001</v>
      </c>
      <c r="T11" s="2">
        <v>0.84</v>
      </c>
      <c r="V11" s="2">
        <v>1.5</v>
      </c>
      <c r="W11" s="2">
        <f t="shared" si="8"/>
        <v>8.0598842749763366E-2</v>
      </c>
      <c r="X11" s="2">
        <v>0.95</v>
      </c>
      <c r="Z11" s="2">
        <v>1.5</v>
      </c>
      <c r="AA11" s="2">
        <f t="shared" si="9"/>
        <v>0.20162517180028336</v>
      </c>
      <c r="AB11" s="2">
        <v>0.95499999999999996</v>
      </c>
      <c r="AD11" s="2">
        <v>1.5</v>
      </c>
      <c r="AE11" s="2">
        <f t="shared" si="7"/>
        <v>7.4276790313972899E-2</v>
      </c>
      <c r="AF11" s="2">
        <v>0.95199999999999996</v>
      </c>
      <c r="AH11" s="2">
        <v>1.5</v>
      </c>
      <c r="AI11" s="2">
        <f t="shared" si="10"/>
        <v>0.10057909215151825</v>
      </c>
      <c r="AJ11" s="2">
        <v>0.95250000000000001</v>
      </c>
      <c r="AL11" s="2">
        <v>0.94399999999999995</v>
      </c>
      <c r="AM11" s="2" t="s">
        <v>270</v>
      </c>
      <c r="AN11" s="2" t="s">
        <v>271</v>
      </c>
      <c r="AP11" s="2">
        <v>0.2001</v>
      </c>
      <c r="AQ11" s="2">
        <f t="shared" si="11"/>
        <v>1.6722888232988821E-2</v>
      </c>
      <c r="AR11" s="2">
        <v>0.99350000000000005</v>
      </c>
      <c r="AS11" s="2">
        <v>0.43940000000000001</v>
      </c>
      <c r="AT11" s="2">
        <v>0.89759999999999995</v>
      </c>
      <c r="AU11" s="2" t="s">
        <v>272</v>
      </c>
      <c r="AX11" s="2">
        <v>1.9970000000000001</v>
      </c>
      <c r="AY11" s="2">
        <f t="shared" si="12"/>
        <v>0.25330248815515605</v>
      </c>
      <c r="AZ11" s="2">
        <v>0.95499999999999996</v>
      </c>
      <c r="BA11" s="2">
        <v>0.63900000000000001</v>
      </c>
      <c r="BB11" s="2">
        <v>2.0009999999999999</v>
      </c>
      <c r="BC11" s="2">
        <v>0.95299999999999996</v>
      </c>
      <c r="BD11" s="2">
        <v>0.66700000000000004</v>
      </c>
      <c r="BF11" s="2">
        <v>0.01</v>
      </c>
      <c r="BG11" s="2">
        <f t="shared" si="13"/>
        <v>1.657229032949884E-3</v>
      </c>
      <c r="BH11" s="2">
        <v>0.99970000000000003</v>
      </c>
      <c r="BI11" s="2">
        <v>0.99970000000000003</v>
      </c>
      <c r="BJ11" s="2">
        <v>0.96799999999999997</v>
      </c>
      <c r="BK11" s="2">
        <v>0.96599999999999997</v>
      </c>
      <c r="BL11" s="2" t="s">
        <v>273</v>
      </c>
      <c r="BM11" s="2" t="s">
        <v>274</v>
      </c>
      <c r="BO11" s="2">
        <v>0.4</v>
      </c>
      <c r="BP11" s="2">
        <f t="shared" si="14"/>
        <v>5.3763278066800521E-2</v>
      </c>
      <c r="BQ11" s="2">
        <v>0.98480000000000001</v>
      </c>
      <c r="BS11" s="2">
        <v>0.4</v>
      </c>
      <c r="BT11" s="2">
        <f t="shared" si="15"/>
        <v>6.5161601774547648E-2</v>
      </c>
      <c r="BU11" s="2">
        <v>0.98499999999999999</v>
      </c>
      <c r="BW11" s="2">
        <v>0.4</v>
      </c>
      <c r="BX11" s="2">
        <f t="shared" si="16"/>
        <v>5.0202316404582663E-2</v>
      </c>
      <c r="BY11" s="2">
        <v>0.98529999999999995</v>
      </c>
      <c r="CA11" s="2">
        <v>0.5</v>
      </c>
      <c r="CB11" s="2">
        <f t="shared" si="17"/>
        <v>5.6767326571109653E-2</v>
      </c>
      <c r="CC11" s="2">
        <v>0.99060000000000004</v>
      </c>
      <c r="CE11" s="2">
        <v>0.5</v>
      </c>
      <c r="CF11" s="2">
        <f t="shared" si="18"/>
        <v>7.0200166378382223E-2</v>
      </c>
      <c r="CG11" s="2">
        <v>0.99129999999999996</v>
      </c>
      <c r="CI11" s="2">
        <v>0.4</v>
      </c>
      <c r="CJ11" s="2">
        <f t="shared" si="19"/>
        <v>4.2125261969162102E-2</v>
      </c>
      <c r="CK11" s="2">
        <v>0.98329999999999995</v>
      </c>
      <c r="CM11" s="2">
        <v>0.5</v>
      </c>
      <c r="CN11" s="2">
        <f t="shared" si="20"/>
        <v>7.1820660900816624E-2</v>
      </c>
      <c r="CO11" s="2">
        <v>0.99160000000000004</v>
      </c>
      <c r="CQ11" s="2">
        <v>0.5</v>
      </c>
      <c r="CR11" s="2">
        <f t="shared" si="44"/>
        <v>7.3906262458854816E-2</v>
      </c>
      <c r="CS11" s="2">
        <v>0.99170000000000003</v>
      </c>
      <c r="CU11" s="2">
        <v>0.5</v>
      </c>
      <c r="CV11" s="2">
        <f t="shared" si="21"/>
        <v>7.4692059830781532E-2</v>
      </c>
      <c r="CW11" s="2">
        <v>0.99139999999999995</v>
      </c>
      <c r="CY11" s="2">
        <v>0.4</v>
      </c>
      <c r="CZ11" s="2">
        <f t="shared" si="22"/>
        <v>2.6843547583457892E-2</v>
      </c>
      <c r="DA11" s="2">
        <v>0.98660000000000003</v>
      </c>
      <c r="DC11" s="2">
        <v>0.4</v>
      </c>
      <c r="DD11" s="2">
        <f t="shared" si="23"/>
        <v>3.8868171158356085E-2</v>
      </c>
      <c r="DE11" s="2">
        <v>0.98809999999999998</v>
      </c>
      <c r="DG11" s="2">
        <v>0.4</v>
      </c>
      <c r="DH11" s="2">
        <f>$CA$3*DG11/(1+$CA$3*DG11)</f>
        <v>9.464245619880203E-2</v>
      </c>
      <c r="DI11" s="2">
        <v>0.9859</v>
      </c>
      <c r="DK11" s="2">
        <v>0.4</v>
      </c>
      <c r="DL11" s="2">
        <f t="shared" si="45"/>
        <v>6.1596786907398379E-2</v>
      </c>
      <c r="DM11" s="2">
        <v>0.98250000000000004</v>
      </c>
      <c r="DO11" s="2">
        <v>0.5</v>
      </c>
      <c r="DP11" s="2">
        <f>$CC$3*DO10/(1+$CC$3*DO10)</f>
        <v>4.0818910447016757E-2</v>
      </c>
      <c r="DQ11" s="2">
        <v>0.91020000000000001</v>
      </c>
      <c r="DR11">
        <f t="shared" si="24"/>
        <v>0.98373665421648882</v>
      </c>
      <c r="DT11" s="2">
        <v>0.5</v>
      </c>
      <c r="DU11" s="2">
        <f t="shared" si="25"/>
        <v>5.7688320989050329E-2</v>
      </c>
      <c r="DV11" s="2">
        <v>0.99950000000000006</v>
      </c>
      <c r="DW11">
        <f t="shared" si="26"/>
        <v>0.98215537048432389</v>
      </c>
      <c r="DY11" s="2">
        <v>0.5</v>
      </c>
      <c r="DZ11" s="2">
        <f t="shared" si="73"/>
        <v>5.7737155779604719E-2</v>
      </c>
      <c r="EA11" s="2">
        <v>0.83330000000000004</v>
      </c>
      <c r="EB11">
        <f t="shared" si="27"/>
        <v>0.98510040440198543</v>
      </c>
      <c r="ED11" s="2">
        <v>4.9889999999999999</v>
      </c>
      <c r="EE11" s="2">
        <f t="shared" si="28"/>
        <v>0.33920044482911493</v>
      </c>
      <c r="EF11" s="2">
        <v>1.26</v>
      </c>
      <c r="EG11">
        <f t="shared" si="29"/>
        <v>0.79732989957467659</v>
      </c>
      <c r="EI11" s="2">
        <v>3.3029999999999999</v>
      </c>
      <c r="EJ11" s="2">
        <f t="shared" si="30"/>
        <v>0.33114245477153503</v>
      </c>
      <c r="EK11" s="2">
        <v>1.26</v>
      </c>
      <c r="EL11">
        <f t="shared" si="31"/>
        <v>0.86075356367894651</v>
      </c>
      <c r="EN11" s="2">
        <v>3.0209999999999999</v>
      </c>
      <c r="EO11" s="2">
        <f t="shared" si="32"/>
        <v>0.26443491315550799</v>
      </c>
      <c r="EP11" s="2">
        <v>0.96</v>
      </c>
      <c r="EQ11">
        <f t="shared" si="33"/>
        <v>0.90078250538489457</v>
      </c>
      <c r="ES11" s="2">
        <v>4.4630000000000001</v>
      </c>
      <c r="ET11" s="2">
        <f t="shared" si="34"/>
        <v>0.35050847003203212</v>
      </c>
      <c r="EU11" s="2">
        <v>0.98</v>
      </c>
      <c r="EV11">
        <f t="shared" si="35"/>
        <v>0.85420517801429519</v>
      </c>
      <c r="EX11" s="2">
        <v>3.4849999999999999</v>
      </c>
      <c r="EY11" s="2">
        <f t="shared" si="36"/>
        <v>0.42582946899819329</v>
      </c>
      <c r="EZ11" s="2">
        <v>0.81</v>
      </c>
      <c r="FA11">
        <f t="shared" si="37"/>
        <v>0.90329508236438283</v>
      </c>
      <c r="FC11" s="2">
        <v>2.0139999999999998</v>
      </c>
      <c r="FD11" s="2">
        <f>$CK$3*FC11/(1+$CK$3*FC11)</f>
        <v>0.34351210807229721</v>
      </c>
      <c r="FE11" s="2">
        <v>0.84</v>
      </c>
      <c r="FF11">
        <f>EXP(-2*FC11*FE11/55.51)</f>
        <v>0.94086713797523047</v>
      </c>
      <c r="FH11" s="2">
        <v>2.254</v>
      </c>
      <c r="FI11" s="2">
        <f t="shared" si="38"/>
        <v>0.31060730078174514</v>
      </c>
      <c r="FJ11" s="2">
        <v>1.71</v>
      </c>
      <c r="FK11">
        <f t="shared" si="46"/>
        <v>0.81195921311206065</v>
      </c>
      <c r="FM11" s="2">
        <v>2.2730000000000001</v>
      </c>
      <c r="FN11" s="2">
        <f>$CM$3*FM11/(1+$CM$3*FM11)</f>
        <v>0.40047574887233683</v>
      </c>
      <c r="FO11" s="2">
        <v>1.38</v>
      </c>
      <c r="FP11">
        <f t="shared" si="47"/>
        <v>0.8440673670140969</v>
      </c>
      <c r="FR11" s="2">
        <v>1.5029999999999999</v>
      </c>
      <c r="FS11" s="2">
        <f t="shared" si="39"/>
        <v>0.192422069880542</v>
      </c>
      <c r="FT11" s="2">
        <v>1.31</v>
      </c>
      <c r="FU11">
        <f t="shared" si="48"/>
        <v>0.89905643086863507</v>
      </c>
      <c r="FW11" s="2">
        <v>1.746</v>
      </c>
      <c r="FX11" s="2">
        <f t="shared" si="40"/>
        <v>0.3016822098473172</v>
      </c>
      <c r="FY11" s="2">
        <v>1.36</v>
      </c>
      <c r="FZ11">
        <f t="shared" si="49"/>
        <v>0.87956178088623849</v>
      </c>
      <c r="GB11" s="2">
        <v>1.96</v>
      </c>
      <c r="GC11" s="2">
        <f t="shared" si="41"/>
        <v>0.40091162080485371</v>
      </c>
      <c r="GD11" s="2">
        <v>1.6</v>
      </c>
      <c r="GE11">
        <f t="shared" si="50"/>
        <v>0.84410112430152451</v>
      </c>
      <c r="GG11" s="2">
        <v>1.214</v>
      </c>
      <c r="GH11" s="2">
        <f>$CQ$3*GG11/(1+$CQ$3*GG11)</f>
        <v>0.20178240074192089</v>
      </c>
      <c r="GI11" s="2">
        <v>1.27</v>
      </c>
      <c r="GJ11">
        <f t="shared" si="51"/>
        <v>0.92005259136495299</v>
      </c>
      <c r="GL11" s="2">
        <v>1.706</v>
      </c>
      <c r="GM11" s="2">
        <f t="shared" si="42"/>
        <v>0.33639513539410604</v>
      </c>
      <c r="GN11" s="2">
        <v>1.3</v>
      </c>
      <c r="GO11">
        <f t="shared" si="52"/>
        <v>0.88704507129596977</v>
      </c>
      <c r="GQ11" s="2">
        <f t="shared" si="53"/>
        <v>4.6257748172818944</v>
      </c>
      <c r="GR11" s="2">
        <v>12</v>
      </c>
      <c r="GS11" s="2">
        <f t="shared" si="54"/>
        <v>0.27021196868575359</v>
      </c>
      <c r="GT11" s="2">
        <v>0.89</v>
      </c>
      <c r="GU11" s="2">
        <f t="shared" si="55"/>
        <v>0.92307782129128679</v>
      </c>
      <c r="GV11" s="2">
        <f t="shared" si="56"/>
        <v>0.96416572847020154</v>
      </c>
      <c r="GX11" s="2">
        <v>0.4</v>
      </c>
      <c r="GY11" s="2">
        <v>0.84799999999999998</v>
      </c>
      <c r="GZ11" s="2">
        <f t="shared" si="57"/>
        <v>4.4886155816615425E-2</v>
      </c>
      <c r="HA11" s="2">
        <f t="shared" si="58"/>
        <v>0.9878531544285728</v>
      </c>
      <c r="HC11" s="2">
        <v>4.0000000000000001E-3</v>
      </c>
      <c r="HD11" s="2">
        <v>0.78380000000000005</v>
      </c>
      <c r="HE11" s="2">
        <v>0.92110000000000003</v>
      </c>
      <c r="HF11" s="2">
        <f t="shared" si="59"/>
        <v>5.279461256577745E-4</v>
      </c>
      <c r="HG11" s="2">
        <v>0.99980100000000005</v>
      </c>
      <c r="HH11" s="2">
        <v>-5</v>
      </c>
      <c r="HJ11" s="2">
        <v>4.0000000000000001E-3</v>
      </c>
      <c r="HK11" s="2">
        <v>0.78849999999999998</v>
      </c>
      <c r="HL11" s="2">
        <v>0.92400000000000004</v>
      </c>
      <c r="HM11" s="2">
        <f t="shared" si="60"/>
        <v>7.2014473781430838E-4</v>
      </c>
      <c r="HN11" s="2">
        <v>0.99980000000000002</v>
      </c>
      <c r="HO11" s="2">
        <v>-5</v>
      </c>
      <c r="HQ11" s="2">
        <v>4.0000000000000001E-3</v>
      </c>
      <c r="HR11" s="2">
        <v>0.79820000000000002</v>
      </c>
      <c r="HS11" s="2">
        <v>0.92979999999999996</v>
      </c>
      <c r="HT11" s="2">
        <f t="shared" si="61"/>
        <v>6.1668594377540902E-4</v>
      </c>
      <c r="HU11" s="2">
        <v>0.99979899999999999</v>
      </c>
      <c r="HV11" s="2">
        <v>-5</v>
      </c>
      <c r="HX11" s="2">
        <v>4.0000000000000001E-3</v>
      </c>
      <c r="HY11" s="2">
        <v>0.80759999999999998</v>
      </c>
      <c r="HZ11" s="2">
        <v>0.93540000000000001</v>
      </c>
      <c r="IA11" s="2">
        <f t="shared" si="62"/>
        <v>7.596272078415437E-4</v>
      </c>
      <c r="IB11" s="2">
        <v>0.99979799999999996</v>
      </c>
      <c r="IC11" s="2">
        <v>-4</v>
      </c>
      <c r="IE11" s="2">
        <v>4.0000000000000001E-3</v>
      </c>
      <c r="IF11" s="2">
        <v>0.8075</v>
      </c>
      <c r="IG11" s="2">
        <v>0.93530000000000002</v>
      </c>
      <c r="IH11" s="2">
        <f t="shared" si="63"/>
        <v>7.6021251725001443E-4</v>
      </c>
      <c r="II11" s="2">
        <v>0.99979799999999996</v>
      </c>
      <c r="IJ11" s="2">
        <v>-4</v>
      </c>
      <c r="IL11" s="2">
        <v>4.0000000000000001E-3</v>
      </c>
      <c r="IM11" s="2">
        <v>0.80779999999999996</v>
      </c>
      <c r="IN11" s="2">
        <v>0.93559999999999999</v>
      </c>
      <c r="IO11" s="2">
        <f t="shared" si="64"/>
        <v>9.5205536680422408E-4</v>
      </c>
      <c r="IP11" s="2">
        <v>0.99979799999999996</v>
      </c>
      <c r="IQ11" s="2">
        <v>-4</v>
      </c>
      <c r="IS11" s="2">
        <v>4.0000000000000001E-3</v>
      </c>
      <c r="IT11" s="2">
        <v>0.79810000000000003</v>
      </c>
      <c r="IU11" s="2">
        <v>0.92969999999999997</v>
      </c>
      <c r="IV11" s="2">
        <f t="shared" si="65"/>
        <v>6.3203995285446952E-4</v>
      </c>
      <c r="IW11" s="2">
        <v>0.99979899999999999</v>
      </c>
      <c r="IX11" s="2">
        <v>-5</v>
      </c>
      <c r="IZ11" s="2">
        <v>4.0000000000000001E-3</v>
      </c>
      <c r="JA11" s="2">
        <v>0.79159999999999997</v>
      </c>
      <c r="JB11" s="2">
        <v>0.92579999999999996</v>
      </c>
      <c r="JC11" s="2">
        <f t="shared" si="66"/>
        <v>6.3973439791476015E-4</v>
      </c>
      <c r="JD11" s="2">
        <v>0.99980000000000002</v>
      </c>
      <c r="JE11" s="2">
        <v>-5</v>
      </c>
      <c r="JG11" s="2">
        <v>4.0000000000000001E-3</v>
      </c>
      <c r="JH11" s="2">
        <v>0.80800000000000005</v>
      </c>
      <c r="JI11" s="2">
        <v>0.9355</v>
      </c>
      <c r="JJ11" s="2">
        <f t="shared" si="67"/>
        <v>1.1275444882976409E-3</v>
      </c>
      <c r="JK11" s="2">
        <v>0.99979799999999996</v>
      </c>
      <c r="JL11" s="2">
        <v>-4</v>
      </c>
      <c r="JN11" s="2">
        <v>4.0000000000000001E-3</v>
      </c>
      <c r="JO11" s="2">
        <v>0.80820000000000003</v>
      </c>
      <c r="JP11" s="2">
        <v>0.93579999999999997</v>
      </c>
      <c r="JQ11" s="2">
        <f t="shared" si="68"/>
        <v>7.506647191639265E-4</v>
      </c>
      <c r="JR11" s="2">
        <v>0.99979799999999996</v>
      </c>
      <c r="JS11" s="2">
        <v>-4</v>
      </c>
      <c r="JU11" s="2">
        <v>4.0000000000000001E-3</v>
      </c>
      <c r="JV11" s="2">
        <v>0.7954</v>
      </c>
      <c r="JW11" s="2">
        <v>0.92820000000000003</v>
      </c>
      <c r="JX11" s="2">
        <f t="shared" si="43"/>
        <v>1.1738961083590871E-3</v>
      </c>
      <c r="JY11" s="2">
        <v>0.99979899999999999</v>
      </c>
      <c r="JZ11" s="2">
        <v>-5</v>
      </c>
      <c r="KB11" s="2">
        <v>4.0000000000000001E-3</v>
      </c>
      <c r="KC11" s="2">
        <v>0.79730000000000001</v>
      </c>
      <c r="KD11" s="2">
        <v>0.92930000000000001</v>
      </c>
      <c r="KE11" s="2">
        <f t="shared" si="69"/>
        <v>7.761585499670593E-4</v>
      </c>
      <c r="KF11" s="2">
        <v>0.99979899999999999</v>
      </c>
      <c r="KG11" s="2">
        <v>-5</v>
      </c>
      <c r="KI11" s="2">
        <v>0.4</v>
      </c>
      <c r="KJ11" s="2">
        <v>0.67700000000000005</v>
      </c>
      <c r="KK11" s="2">
        <v>0.91</v>
      </c>
      <c r="KL11" s="2">
        <f t="shared" si="70"/>
        <v>3.7699837169959297E-2</v>
      </c>
      <c r="KM11" s="2">
        <f t="shared" si="71"/>
        <v>0.98697086956932889</v>
      </c>
      <c r="KO11" s="2">
        <v>0.38800000000000001</v>
      </c>
      <c r="KP11" s="2">
        <f t="shared" si="72"/>
        <v>7.9701523684246697E-2</v>
      </c>
      <c r="KQ11" s="2">
        <v>0.95899999999999996</v>
      </c>
    </row>
    <row r="12" spans="1:303" ht="48.95" customHeight="1" x14ac:dyDescent="0.25">
      <c r="A12" s="4" t="s">
        <v>275</v>
      </c>
      <c r="B12" s="2" t="s">
        <v>276</v>
      </c>
      <c r="E12" s="2" t="s">
        <v>277</v>
      </c>
      <c r="F12" s="2" t="s">
        <v>278</v>
      </c>
      <c r="O12" s="2">
        <v>5</v>
      </c>
      <c r="P12" s="2">
        <f t="shared" si="4"/>
        <v>8.2631928995711312E-2</v>
      </c>
      <c r="Q12" s="2">
        <f t="shared" si="5"/>
        <v>0.22613496979991718</v>
      </c>
      <c r="R12" s="2">
        <f t="shared" si="6"/>
        <v>0.91736807100428863</v>
      </c>
      <c r="S12" s="2">
        <v>0.87470000000000003</v>
      </c>
      <c r="T12" s="2">
        <v>0.93799999999999994</v>
      </c>
      <c r="V12" s="2">
        <v>2</v>
      </c>
      <c r="W12" s="2">
        <f t="shared" si="8"/>
        <v>0.10465347403405539</v>
      </c>
      <c r="X12" s="2">
        <v>0.93200000000000005</v>
      </c>
      <c r="Z12" s="2">
        <v>2</v>
      </c>
      <c r="AA12" s="2">
        <f t="shared" si="9"/>
        <v>0.25190353146418937</v>
      </c>
      <c r="AB12" s="2">
        <v>0.94</v>
      </c>
      <c r="AD12" s="2">
        <v>2</v>
      </c>
      <c r="AE12" s="2">
        <f t="shared" si="7"/>
        <v>9.6642944510389517E-2</v>
      </c>
      <c r="AF12" s="2">
        <v>0.93700000000000006</v>
      </c>
      <c r="AH12" s="2">
        <v>2</v>
      </c>
      <c r="AI12" s="2">
        <f t="shared" si="10"/>
        <v>0.12975523495738411</v>
      </c>
      <c r="AJ12" s="2">
        <v>0.93630000000000002</v>
      </c>
      <c r="AL12" s="2">
        <v>0.92100000000000004</v>
      </c>
      <c r="AM12" s="2" t="s">
        <v>279</v>
      </c>
      <c r="AN12" s="2" t="s">
        <v>280</v>
      </c>
      <c r="AP12" s="2">
        <v>0.29980000000000001</v>
      </c>
      <c r="AQ12" s="2">
        <f t="shared" si="11"/>
        <v>2.4848043211501438E-2</v>
      </c>
      <c r="AR12" s="2">
        <v>0.99050000000000005</v>
      </c>
      <c r="AS12" s="2">
        <v>0.38250000000000001</v>
      </c>
      <c r="AT12" s="2">
        <v>0.88480000000000003</v>
      </c>
      <c r="AU12" s="2" t="s">
        <v>281</v>
      </c>
      <c r="AX12" s="2">
        <v>2</v>
      </c>
      <c r="AY12" s="2">
        <f t="shared" si="12"/>
        <v>0.25358651678683924</v>
      </c>
      <c r="AZ12" s="2">
        <v>0.95599999999999996</v>
      </c>
      <c r="BA12" s="2">
        <v>0.624</v>
      </c>
      <c r="BC12" s="2">
        <v>0.94399999999999995</v>
      </c>
      <c r="BD12" s="2">
        <v>0.64</v>
      </c>
      <c r="BF12" s="2">
        <v>0.02</v>
      </c>
      <c r="BG12" s="2">
        <f t="shared" si="13"/>
        <v>3.3089743375582796E-3</v>
      </c>
      <c r="BH12" s="2">
        <v>0.99929999999999997</v>
      </c>
      <c r="BI12" s="2">
        <v>0.99929999999999997</v>
      </c>
      <c r="BJ12" s="2">
        <v>0.95799999999999996</v>
      </c>
      <c r="BK12" s="2">
        <v>0.95399999999999996</v>
      </c>
      <c r="BL12" s="2" t="s">
        <v>282</v>
      </c>
      <c r="BM12" s="2" t="s">
        <v>283</v>
      </c>
      <c r="BO12" s="2">
        <v>0.5</v>
      </c>
      <c r="BP12" s="2">
        <f t="shared" si="14"/>
        <v>6.631279921757012E-2</v>
      </c>
      <c r="BQ12" s="2">
        <v>0.98150000000000004</v>
      </c>
      <c r="BS12" s="2">
        <v>0.5</v>
      </c>
      <c r="BT12" s="2">
        <f t="shared" si="15"/>
        <v>8.0146385504210854E-2</v>
      </c>
      <c r="BU12" s="2">
        <v>0.98150000000000004</v>
      </c>
      <c r="BW12" s="2">
        <v>0.5</v>
      </c>
      <c r="BX12" s="2">
        <f t="shared" si="16"/>
        <v>6.1975072456562995E-2</v>
      </c>
      <c r="BY12" s="2">
        <v>0.98199999999999998</v>
      </c>
      <c r="CA12" s="2">
        <v>0.6</v>
      </c>
      <c r="CB12" s="2">
        <f t="shared" si="17"/>
        <v>6.73560671136543E-2</v>
      </c>
      <c r="CC12" s="2">
        <v>0.98880000000000001</v>
      </c>
      <c r="CE12" s="2">
        <v>0.6</v>
      </c>
      <c r="CF12" s="2">
        <f t="shared" si="18"/>
        <v>8.307384017368194E-2</v>
      </c>
      <c r="CG12" s="2">
        <v>0.98980000000000001</v>
      </c>
      <c r="CI12" s="2">
        <v>0.5</v>
      </c>
      <c r="CJ12" s="2">
        <f t="shared" si="19"/>
        <v>5.210781363643386E-2</v>
      </c>
      <c r="CK12" s="2">
        <v>0.97929999999999995</v>
      </c>
      <c r="CM12" s="2">
        <v>0.6</v>
      </c>
      <c r="CN12" s="2">
        <f t="shared" si="20"/>
        <v>8.4964353871369414E-2</v>
      </c>
      <c r="CO12" s="2">
        <v>0.99009999999999998</v>
      </c>
      <c r="CQ12" s="2">
        <v>0.6</v>
      </c>
      <c r="CR12" s="2">
        <f t="shared" si="44"/>
        <v>8.7395697085313417E-2</v>
      </c>
      <c r="CS12" s="2">
        <v>0.99009999999999998</v>
      </c>
      <c r="CU12" s="2">
        <v>0.6</v>
      </c>
      <c r="CV12" s="2">
        <f t="shared" si="21"/>
        <v>8.8311242081481708E-2</v>
      </c>
      <c r="CW12" s="2">
        <v>0.98980000000000001</v>
      </c>
      <c r="CY12" s="2">
        <v>0.5</v>
      </c>
      <c r="CZ12" s="2">
        <f t="shared" si="22"/>
        <v>3.3330755548681458E-2</v>
      </c>
      <c r="DA12" s="2">
        <v>0.98309999999999997</v>
      </c>
      <c r="DC12" s="2">
        <v>0.5</v>
      </c>
      <c r="DD12" s="2">
        <f t="shared" si="23"/>
        <v>4.8117652658131449E-2</v>
      </c>
      <c r="DE12" s="2">
        <v>0.98540000000000005</v>
      </c>
      <c r="DK12" s="2">
        <v>0.5</v>
      </c>
      <c r="DL12" s="2">
        <f t="shared" si="45"/>
        <v>7.5828288896076887E-2</v>
      </c>
      <c r="DM12" s="2">
        <v>0.97809999999999997</v>
      </c>
      <c r="DO12" s="2">
        <v>0.6</v>
      </c>
      <c r="DP12" s="2">
        <f>$CC$3*DO11/(1+$CC$3*DO11)</f>
        <v>5.0508215477665576E-2</v>
      </c>
      <c r="DQ12" s="2">
        <v>0.90959999999999996</v>
      </c>
      <c r="DR12">
        <f t="shared" si="24"/>
        <v>0.98052858129423781</v>
      </c>
      <c r="DT12" s="2">
        <v>0.6</v>
      </c>
      <c r="DU12" s="2">
        <f t="shared" si="25"/>
        <v>6.8436389110394E-2</v>
      </c>
      <c r="DV12" s="2">
        <v>1.0135000000000001</v>
      </c>
      <c r="DW12">
        <f t="shared" si="26"/>
        <v>0.97832870538154948</v>
      </c>
      <c r="DY12" s="2">
        <v>0.6</v>
      </c>
      <c r="DZ12" s="2">
        <f t="shared" si="73"/>
        <v>6.8493661099363778E-2</v>
      </c>
      <c r="EA12" s="2">
        <v>0.81730000000000003</v>
      </c>
      <c r="EB12">
        <f t="shared" si="27"/>
        <v>0.98248699899859548</v>
      </c>
      <c r="ED12" s="2">
        <v>5.8010000000000002</v>
      </c>
      <c r="EE12" s="2">
        <f t="shared" si="28"/>
        <v>0.37377294330768335</v>
      </c>
      <c r="EF12" s="2">
        <v>1.35</v>
      </c>
      <c r="EG12">
        <f t="shared" si="29"/>
        <v>0.75415303213518359</v>
      </c>
      <c r="EI12" s="2">
        <v>3.9580000000000002</v>
      </c>
      <c r="EJ12" s="2">
        <f t="shared" si="30"/>
        <v>0.372357869843366</v>
      </c>
      <c r="EK12" s="2">
        <v>1.34</v>
      </c>
      <c r="EL12">
        <f t="shared" si="31"/>
        <v>0.82605773211349576</v>
      </c>
      <c r="EN12" s="2">
        <v>3.81</v>
      </c>
      <c r="EO12" s="2">
        <f t="shared" si="32"/>
        <v>0.31195343300834599</v>
      </c>
      <c r="EP12" s="2">
        <v>0.97</v>
      </c>
      <c r="EQ12">
        <f t="shared" si="33"/>
        <v>0.87532994246531504</v>
      </c>
      <c r="ES12" s="2">
        <v>5.9960000000000004</v>
      </c>
      <c r="ET12" s="2">
        <f t="shared" si="34"/>
        <v>0.42030206065458381</v>
      </c>
      <c r="EU12" s="2">
        <v>1.07</v>
      </c>
      <c r="EV12">
        <f t="shared" si="35"/>
        <v>0.7936160749499328</v>
      </c>
      <c r="EX12" s="2">
        <v>4.32</v>
      </c>
      <c r="EY12" s="2">
        <f t="shared" si="36"/>
        <v>0.47898735148013444</v>
      </c>
      <c r="EZ12" s="2">
        <v>0.79</v>
      </c>
      <c r="FA12">
        <f t="shared" si="37"/>
        <v>0.88429759370363636</v>
      </c>
      <c r="FC12" s="2">
        <v>2.5950000000000002</v>
      </c>
      <c r="FD12" s="2">
        <f>$CK$3*FC12/(1+$CK$3*FC12)</f>
        <v>0.40270227644198947</v>
      </c>
      <c r="FE12" s="2">
        <v>0.98</v>
      </c>
      <c r="FF12">
        <f>EXP(-2*FC12*FE12/55.51)</f>
        <v>0.91244567100575402</v>
      </c>
      <c r="FH12" s="2">
        <v>3.0219999999999998</v>
      </c>
      <c r="FI12" s="2">
        <f t="shared" si="38"/>
        <v>0.37658486932327373</v>
      </c>
      <c r="FJ12" s="2">
        <v>2.06</v>
      </c>
      <c r="FK12">
        <f t="shared" si="46"/>
        <v>0.71430648117847162</v>
      </c>
      <c r="FM12" s="2">
        <v>2.915</v>
      </c>
      <c r="FN12" s="2">
        <f>$CM$3*FM12/(1+$CM$3*FM12)</f>
        <v>0.46139848314732013</v>
      </c>
      <c r="FO12" s="2">
        <v>1.75</v>
      </c>
      <c r="FP12">
        <f t="shared" si="47"/>
        <v>0.75904549040402636</v>
      </c>
      <c r="FR12" s="2">
        <v>1.7969999999999999</v>
      </c>
      <c r="FS12" s="2">
        <f t="shared" si="39"/>
        <v>0.22171624006041163</v>
      </c>
      <c r="FT12" s="2">
        <v>1.35</v>
      </c>
      <c r="FU12">
        <f t="shared" si="48"/>
        <v>0.87712233019881447</v>
      </c>
      <c r="FW12" s="2">
        <v>1.996</v>
      </c>
      <c r="FX12" s="2">
        <f t="shared" si="40"/>
        <v>0.33059783477317722</v>
      </c>
      <c r="FY12" s="2">
        <v>1.54</v>
      </c>
      <c r="FZ12">
        <f t="shared" si="49"/>
        <v>0.84694156155146061</v>
      </c>
      <c r="GB12" s="2">
        <v>2.37</v>
      </c>
      <c r="GC12" s="2">
        <f t="shared" si="41"/>
        <v>0.44726618129636092</v>
      </c>
      <c r="GD12" s="2">
        <v>1.79</v>
      </c>
      <c r="GE12">
        <f t="shared" si="50"/>
        <v>0.79511207199004585</v>
      </c>
      <c r="GG12" s="2">
        <v>1.3879999999999999</v>
      </c>
      <c r="GH12" s="2">
        <f>$CQ$3*GG12/(1+$CQ$3*GG12)</f>
        <v>0.22421879686203328</v>
      </c>
      <c r="GI12" s="2">
        <v>1.29</v>
      </c>
      <c r="GJ12">
        <f t="shared" si="51"/>
        <v>0.90776710162251328</v>
      </c>
      <c r="GL12" s="2">
        <v>1.8879999999999999</v>
      </c>
      <c r="GM12" s="2">
        <f t="shared" si="42"/>
        <v>0.35938514093321899</v>
      </c>
      <c r="GN12" s="2">
        <v>1.34</v>
      </c>
      <c r="GO12">
        <f t="shared" si="52"/>
        <v>0.87220761153081561</v>
      </c>
      <c r="GQ12" s="2">
        <f t="shared" si="53"/>
        <v>5.7226080213796644</v>
      </c>
      <c r="GR12" s="2">
        <v>9.6999999999999993</v>
      </c>
      <c r="GS12" s="2">
        <f t="shared" si="54"/>
        <v>0.31415468123561313</v>
      </c>
      <c r="GT12" s="2">
        <v>0.87</v>
      </c>
      <c r="GU12" s="2">
        <f t="shared" si="55"/>
        <v>0.90654312781546742</v>
      </c>
      <c r="GV12" s="2">
        <f t="shared" si="56"/>
        <v>0.95968958707620799</v>
      </c>
      <c r="GX12" s="2">
        <v>0.5</v>
      </c>
      <c r="GY12" s="2">
        <v>0.83799999999999997</v>
      </c>
      <c r="GZ12" s="2">
        <f t="shared" si="57"/>
        <v>5.5485066930831127E-2</v>
      </c>
      <c r="HA12" s="2">
        <f t="shared" si="58"/>
        <v>0.98501700004425385</v>
      </c>
      <c r="HC12" s="2">
        <v>5.0000000000000001E-3</v>
      </c>
      <c r="HD12" s="2">
        <v>0.76290000000000002</v>
      </c>
      <c r="HE12" s="2">
        <v>0.91259999999999997</v>
      </c>
      <c r="HF12" s="2">
        <f t="shared" si="59"/>
        <v>6.5984556634464701E-4</v>
      </c>
      <c r="HG12" s="2">
        <v>0.999753</v>
      </c>
      <c r="HH12" s="2">
        <v>-7</v>
      </c>
      <c r="HJ12" s="2">
        <v>5.0000000000000001E-3</v>
      </c>
      <c r="HK12" s="2">
        <v>0.76849999999999996</v>
      </c>
      <c r="HL12" s="2">
        <v>0.91620000000000001</v>
      </c>
      <c r="HM12" s="2">
        <f t="shared" si="60"/>
        <v>9.000188863016596E-4</v>
      </c>
      <c r="HN12" s="2">
        <v>0.99975199999999997</v>
      </c>
      <c r="HO12" s="2">
        <v>-7</v>
      </c>
      <c r="HQ12" s="2">
        <v>5.0000000000000001E-3</v>
      </c>
      <c r="HR12" s="2">
        <v>0.78010000000000002</v>
      </c>
      <c r="HS12" s="2">
        <v>0.92330000000000001</v>
      </c>
      <c r="HT12" s="2">
        <f t="shared" si="61"/>
        <v>7.7073860380343854E-4</v>
      </c>
      <c r="HU12" s="2">
        <v>0.99975099999999995</v>
      </c>
      <c r="HV12" s="2">
        <v>-6</v>
      </c>
      <c r="HX12" s="2">
        <v>5.0000000000000001E-3</v>
      </c>
      <c r="HY12" s="2">
        <v>0.7913</v>
      </c>
      <c r="HZ12" s="2">
        <v>0.93</v>
      </c>
      <c r="IA12" s="2">
        <f t="shared" si="62"/>
        <v>9.4935372107283122E-4</v>
      </c>
      <c r="IB12" s="2">
        <v>0.999749</v>
      </c>
      <c r="IC12" s="2">
        <v>-6</v>
      </c>
      <c r="IE12" s="2">
        <v>5.0000000000000001E-3</v>
      </c>
      <c r="IF12" s="2">
        <v>0.79110000000000003</v>
      </c>
      <c r="IG12" s="2">
        <v>0.92989999999999995</v>
      </c>
      <c r="IH12" s="2">
        <f t="shared" si="63"/>
        <v>9.5008507991996608E-4</v>
      </c>
      <c r="II12" s="2">
        <v>0.999749</v>
      </c>
      <c r="IJ12" s="2">
        <v>-6</v>
      </c>
      <c r="IL12" s="2">
        <v>5.0000000000000001E-3</v>
      </c>
      <c r="IM12" s="2">
        <v>0.79159999999999997</v>
      </c>
      <c r="IN12" s="2">
        <v>0.93020000000000003</v>
      </c>
      <c r="IO12" s="2">
        <f t="shared" si="64"/>
        <v>1.1897860229631522E-3</v>
      </c>
      <c r="IP12" s="2">
        <v>0.999749</v>
      </c>
      <c r="IQ12" s="2">
        <v>-6</v>
      </c>
      <c r="IS12" s="2">
        <v>5.0000000000000001E-3</v>
      </c>
      <c r="IT12" s="2">
        <v>0.78</v>
      </c>
      <c r="IU12" s="2">
        <v>0.92310000000000003</v>
      </c>
      <c r="IV12" s="2">
        <f t="shared" si="65"/>
        <v>7.8992512500839461E-4</v>
      </c>
      <c r="IW12" s="2">
        <v>0.99975099999999995</v>
      </c>
      <c r="IX12" s="2">
        <v>-6</v>
      </c>
      <c r="IZ12" s="2">
        <v>5.0000000000000001E-3</v>
      </c>
      <c r="JA12" s="2">
        <v>0.7722</v>
      </c>
      <c r="JB12" s="2">
        <v>0.91849999999999998</v>
      </c>
      <c r="JC12" s="2">
        <f t="shared" si="66"/>
        <v>7.9954012406348101E-4</v>
      </c>
      <c r="JD12" s="2">
        <v>0.99975199999999997</v>
      </c>
      <c r="JE12" s="2">
        <v>-7</v>
      </c>
      <c r="JG12" s="2">
        <v>5.0000000000000001E-3</v>
      </c>
      <c r="JH12" s="2">
        <v>0.79169999999999996</v>
      </c>
      <c r="JI12" s="2">
        <v>0.93010000000000004</v>
      </c>
      <c r="JJ12" s="2">
        <f t="shared" si="67"/>
        <v>1.4090334234044544E-3</v>
      </c>
      <c r="JK12" s="2">
        <v>0.999749</v>
      </c>
      <c r="JL12" s="2">
        <v>-6</v>
      </c>
      <c r="JN12" s="2">
        <v>5.0000000000000001E-3</v>
      </c>
      <c r="JO12" s="2">
        <v>0.79210000000000003</v>
      </c>
      <c r="JP12" s="2">
        <v>0.93049999999999999</v>
      </c>
      <c r="JQ12" s="2">
        <f t="shared" si="68"/>
        <v>9.3815483902021666E-4</v>
      </c>
      <c r="JR12" s="2">
        <v>0.999749</v>
      </c>
      <c r="JS12" s="2">
        <v>-6</v>
      </c>
      <c r="JU12" s="2">
        <v>5.0000000000000001E-3</v>
      </c>
      <c r="JV12" s="2">
        <v>0.77680000000000005</v>
      </c>
      <c r="JW12" s="2">
        <v>0.92130000000000001</v>
      </c>
      <c r="JX12" s="2">
        <f t="shared" si="43"/>
        <v>1.4669396267690934E-3</v>
      </c>
      <c r="JY12" s="2">
        <v>0.99975099999999995</v>
      </c>
      <c r="JZ12" s="2">
        <v>-6</v>
      </c>
      <c r="KB12" s="2">
        <v>5.0000000000000001E-3</v>
      </c>
      <c r="KC12" s="2">
        <v>0.77900000000000003</v>
      </c>
      <c r="KD12" s="2">
        <v>0.92259999999999998</v>
      </c>
      <c r="KE12" s="2">
        <f t="shared" si="69"/>
        <v>9.7000996707644917E-4</v>
      </c>
      <c r="KF12" s="2">
        <v>0.99975099999999995</v>
      </c>
      <c r="KG12" s="2">
        <v>-6</v>
      </c>
      <c r="KI12" s="2">
        <v>0.5</v>
      </c>
      <c r="KJ12" s="2">
        <v>0.66300000000000003</v>
      </c>
      <c r="KK12" s="2">
        <v>0.90900000000000003</v>
      </c>
      <c r="KL12" s="2">
        <f t="shared" si="70"/>
        <v>4.6684794177745598E-2</v>
      </c>
      <c r="KM12" s="2">
        <f t="shared" si="71"/>
        <v>0.98375792059632738</v>
      </c>
      <c r="KO12" s="2">
        <v>0.52300000000000002</v>
      </c>
      <c r="KP12" s="2">
        <f t="shared" si="72"/>
        <v>0.10453387413846615</v>
      </c>
      <c r="KQ12" s="2">
        <v>0.92800000000000005</v>
      </c>
    </row>
    <row r="13" spans="1:303" ht="48.95" customHeight="1" x14ac:dyDescent="0.25">
      <c r="A13" s="4" t="s">
        <v>284</v>
      </c>
      <c r="C13" s="2">
        <v>1951</v>
      </c>
      <c r="F13" s="2" t="s">
        <v>269</v>
      </c>
      <c r="O13" s="2">
        <v>6</v>
      </c>
      <c r="P13" s="2">
        <f t="shared" si="4"/>
        <v>9.7546228194460724E-2</v>
      </c>
      <c r="Q13" s="2">
        <f t="shared" si="5"/>
        <v>0.25962012589419375</v>
      </c>
      <c r="R13" s="2">
        <f t="shared" si="6"/>
        <v>0.90245377180553932</v>
      </c>
      <c r="S13" s="2">
        <v>0.98529999999999995</v>
      </c>
      <c r="T13" s="2">
        <v>1.04</v>
      </c>
      <c r="V13" s="2">
        <v>2.5</v>
      </c>
      <c r="W13" s="2">
        <f t="shared" si="8"/>
        <v>0.12748149715449902</v>
      </c>
      <c r="X13" s="2">
        <v>0.91300000000000003</v>
      </c>
      <c r="Z13" s="2">
        <v>2.5</v>
      </c>
      <c r="AA13" s="2">
        <f t="shared" si="9"/>
        <v>0.29622441995696414</v>
      </c>
      <c r="AB13" s="2">
        <v>0.92400000000000004</v>
      </c>
      <c r="AD13" s="2">
        <v>2.5</v>
      </c>
      <c r="AE13" s="2">
        <f t="shared" si="7"/>
        <v>0.11795382929319435</v>
      </c>
      <c r="AF13" s="2">
        <v>0.92</v>
      </c>
      <c r="AH13" s="2">
        <v>2.5</v>
      </c>
      <c r="AI13" s="2">
        <f t="shared" si="10"/>
        <v>0.15709797260989863</v>
      </c>
      <c r="AJ13" s="2">
        <v>0.92010000000000003</v>
      </c>
      <c r="AL13" s="2">
        <v>0.89700000000000002</v>
      </c>
      <c r="AM13" s="2" t="s">
        <v>285</v>
      </c>
      <c r="AN13" s="2" t="s">
        <v>286</v>
      </c>
      <c r="AP13" s="2">
        <v>0.4002</v>
      </c>
      <c r="AQ13" s="2">
        <f t="shared" si="11"/>
        <v>3.2895665921423928E-2</v>
      </c>
      <c r="AR13" s="2">
        <v>0.98750000000000004</v>
      </c>
      <c r="AS13" s="2">
        <v>0.34320000000000001</v>
      </c>
      <c r="AT13" s="2">
        <v>0.875</v>
      </c>
      <c r="AU13" s="2" t="s">
        <v>287</v>
      </c>
      <c r="AX13" s="2">
        <v>2.4969999999999999</v>
      </c>
      <c r="AY13" s="2">
        <f t="shared" si="12"/>
        <v>0.29783436178013001</v>
      </c>
      <c r="AZ13" s="2">
        <v>0.94599999999999995</v>
      </c>
      <c r="BA13" s="2">
        <v>0.61699999999999999</v>
      </c>
      <c r="BB13" s="2">
        <v>2.9980000000000002</v>
      </c>
      <c r="BC13" s="2">
        <v>0.93700000000000006</v>
      </c>
      <c r="BD13" s="2">
        <v>0.60199999999999998</v>
      </c>
      <c r="BF13" s="2">
        <v>0.05</v>
      </c>
      <c r="BG13" s="2">
        <f t="shared" si="13"/>
        <v>8.2315787197836665E-3</v>
      </c>
      <c r="BH13" s="2">
        <v>0.99829999999999997</v>
      </c>
      <c r="BI13" s="2">
        <v>0.99829999999999997</v>
      </c>
      <c r="BJ13" s="2">
        <v>0.94299999999999995</v>
      </c>
      <c r="BK13" s="2">
        <v>0.93500000000000005</v>
      </c>
      <c r="BL13" s="2" t="s">
        <v>288</v>
      </c>
      <c r="BM13" s="2" t="s">
        <v>289</v>
      </c>
      <c r="BO13" s="2">
        <v>0.6</v>
      </c>
      <c r="BP13" s="2">
        <f t="shared" si="14"/>
        <v>7.8533799840954918E-2</v>
      </c>
      <c r="BQ13" s="2">
        <v>0.97809999999999997</v>
      </c>
      <c r="BS13" s="2">
        <v>0.6</v>
      </c>
      <c r="BT13" s="2">
        <f t="shared" si="15"/>
        <v>9.465835756178459E-2</v>
      </c>
      <c r="BU13" s="2">
        <v>0.97829999999999995</v>
      </c>
      <c r="BW13" s="2">
        <v>0.6</v>
      </c>
      <c r="BX13" s="2">
        <f t="shared" si="16"/>
        <v>7.3459554702808905E-2</v>
      </c>
      <c r="BY13" s="2">
        <v>0.9788</v>
      </c>
      <c r="CA13" s="2">
        <v>0.7</v>
      </c>
      <c r="CB13" s="2">
        <f t="shared" si="17"/>
        <v>7.77097082452715E-2</v>
      </c>
      <c r="CC13" s="2">
        <v>0.98699999999999999</v>
      </c>
      <c r="CE13" s="2">
        <v>0.7</v>
      </c>
      <c r="CF13" s="2">
        <f t="shared" si="18"/>
        <v>9.559589386788872E-2</v>
      </c>
      <c r="CG13" s="2">
        <v>0.98819999999999997</v>
      </c>
      <c r="CI13" s="2">
        <v>0.6</v>
      </c>
      <c r="CJ13" s="2">
        <f t="shared" si="19"/>
        <v>6.1884443751322966E-2</v>
      </c>
      <c r="CK13" s="2">
        <v>0.97529999999999994</v>
      </c>
      <c r="CM13" s="2">
        <v>0.7</v>
      </c>
      <c r="CN13" s="2">
        <f t="shared" si="20"/>
        <v>9.7740996086722251E-2</v>
      </c>
      <c r="CO13" s="2">
        <v>0.98870000000000002</v>
      </c>
      <c r="CQ13" s="2">
        <v>0.7</v>
      </c>
      <c r="CR13" s="2">
        <f t="shared" si="44"/>
        <v>0.10049780070812771</v>
      </c>
      <c r="CS13" s="2">
        <v>0.98850000000000005</v>
      </c>
      <c r="CU13" s="2">
        <v>0.7</v>
      </c>
      <c r="CV13" s="2">
        <f t="shared" si="21"/>
        <v>0.10153533056878149</v>
      </c>
      <c r="CW13" s="2">
        <v>0.98819999999999997</v>
      </c>
      <c r="CY13" s="2">
        <v>1</v>
      </c>
      <c r="CZ13" s="2">
        <f t="shared" si="22"/>
        <v>6.4511300703487498E-2</v>
      </c>
      <c r="DA13" s="2">
        <v>0.96430000000000005</v>
      </c>
      <c r="DC13" s="2">
        <v>1</v>
      </c>
      <c r="DD13" s="2">
        <f t="shared" si="23"/>
        <v>9.1817273635455457E-2</v>
      </c>
      <c r="DE13" s="2">
        <v>0.97260000000000002</v>
      </c>
      <c r="DK13" s="2">
        <v>1</v>
      </c>
      <c r="DL13" s="2">
        <f t="shared" si="45"/>
        <v>0.14096727085301949</v>
      </c>
      <c r="DM13" s="2">
        <v>0.95660000000000001</v>
      </c>
      <c r="DO13" s="2">
        <v>0.7</v>
      </c>
      <c r="DP13" s="2">
        <f t="shared" ref="DP13:DP32" si="74">$CC$3*DO13/(1+$CC$3*DO13)</f>
        <v>6.9311187903279087E-2</v>
      </c>
      <c r="DQ13" s="2">
        <v>0.91</v>
      </c>
      <c r="DR13">
        <f t="shared" si="24"/>
        <v>0.97731054704451703</v>
      </c>
      <c r="DT13" s="2">
        <v>0.7</v>
      </c>
      <c r="DU13" s="2">
        <f t="shared" si="25"/>
        <v>7.8942035980208311E-2</v>
      </c>
      <c r="DV13" s="2">
        <v>1.0285</v>
      </c>
      <c r="DW13">
        <f t="shared" si="26"/>
        <v>0.97439406754034741</v>
      </c>
      <c r="DY13" s="2">
        <v>0.7</v>
      </c>
      <c r="DZ13" s="2">
        <f t="shared" si="73"/>
        <v>7.9007354126277282E-2</v>
      </c>
      <c r="EA13" s="2">
        <v>0.80169999999999997</v>
      </c>
      <c r="EB13">
        <f t="shared" si="27"/>
        <v>0.97998362178217957</v>
      </c>
      <c r="ED13" s="2">
        <v>7.9809999999999999</v>
      </c>
      <c r="EE13" s="2">
        <f t="shared" si="28"/>
        <v>0.45090096142793945</v>
      </c>
      <c r="EF13" s="2">
        <v>1.7</v>
      </c>
      <c r="EG13">
        <f t="shared" si="29"/>
        <v>0.61333865086347206</v>
      </c>
      <c r="EI13" s="2">
        <v>5.0730000000000004</v>
      </c>
      <c r="EJ13" s="2">
        <f t="shared" si="30"/>
        <v>0.43194469354458598</v>
      </c>
      <c r="EK13" s="2">
        <v>1.47</v>
      </c>
      <c r="EL13">
        <f t="shared" si="31"/>
        <v>0.76438516020631775</v>
      </c>
      <c r="EN13" s="2">
        <v>4.3490000000000002</v>
      </c>
      <c r="EO13" s="2">
        <f t="shared" si="32"/>
        <v>0.34103487836492302</v>
      </c>
      <c r="EP13" s="2">
        <v>1.17</v>
      </c>
      <c r="EQ13">
        <f t="shared" si="33"/>
        <v>0.83249321211796445</v>
      </c>
      <c r="ES13" s="2">
        <v>6.9489999999999998</v>
      </c>
      <c r="ET13" s="2">
        <f t="shared" si="34"/>
        <v>0.45660238642408441</v>
      </c>
      <c r="EU13" s="2">
        <v>1.19</v>
      </c>
      <c r="EV13">
        <f t="shared" si="35"/>
        <v>0.74234627233627271</v>
      </c>
      <c r="EX13" s="2">
        <v>5.8879999999999999</v>
      </c>
      <c r="EY13" s="2">
        <f t="shared" si="36"/>
        <v>0.5561523393115233</v>
      </c>
      <c r="EZ13" s="2">
        <v>0.78</v>
      </c>
      <c r="FA13">
        <f t="shared" si="37"/>
        <v>0.84749467240479803</v>
      </c>
      <c r="FF13"/>
      <c r="FH13" s="2">
        <v>3.3759999999999999</v>
      </c>
      <c r="FI13" s="2">
        <f t="shared" si="38"/>
        <v>0.40292399107767829</v>
      </c>
      <c r="FJ13" s="2">
        <v>2.21</v>
      </c>
      <c r="FK13">
        <f t="shared" si="46"/>
        <v>0.66816342815893837</v>
      </c>
      <c r="FR13" s="2">
        <v>2.2130000000000001</v>
      </c>
      <c r="FS13" s="2">
        <f t="shared" si="39"/>
        <v>0.25971269345992959</v>
      </c>
      <c r="FT13" s="2">
        <v>1.39</v>
      </c>
      <c r="FU13">
        <f t="shared" si="48"/>
        <v>0.84683949529982472</v>
      </c>
      <c r="FW13" s="2">
        <v>2.395</v>
      </c>
      <c r="FX13" s="2">
        <f t="shared" si="40"/>
        <v>0.37209391327618574</v>
      </c>
      <c r="FY13" s="2">
        <v>1.62</v>
      </c>
      <c r="FZ13">
        <f t="shared" si="49"/>
        <v>0.81083836913062435</v>
      </c>
      <c r="GB13" s="2">
        <v>2.9329999999999998</v>
      </c>
      <c r="GC13" s="2">
        <f t="shared" si="41"/>
        <v>0.50035329768497339</v>
      </c>
      <c r="GD13" s="2">
        <v>1.96</v>
      </c>
      <c r="GE13">
        <f t="shared" si="50"/>
        <v>0.7329458308398954</v>
      </c>
      <c r="GL13" s="2">
        <v>2.2450000000000001</v>
      </c>
      <c r="GM13" s="2">
        <f t="shared" si="42"/>
        <v>0.40014851123158923</v>
      </c>
      <c r="GN13" s="2">
        <v>1.37</v>
      </c>
      <c r="GO13">
        <f t="shared" si="52"/>
        <v>0.8468587175998441</v>
      </c>
      <c r="GQ13" s="2">
        <f t="shared" si="53"/>
        <v>6.9386622259228421</v>
      </c>
      <c r="GR13" s="2">
        <v>8</v>
      </c>
      <c r="GS13" s="2">
        <f t="shared" si="54"/>
        <v>0.3570749856131476</v>
      </c>
      <c r="GT13" s="2">
        <v>0.85</v>
      </c>
      <c r="GU13" s="2">
        <f t="shared" si="55"/>
        <v>0.88889013825755647</v>
      </c>
      <c r="GV13" s="2">
        <f t="shared" si="56"/>
        <v>0.95624865595450215</v>
      </c>
      <c r="GX13" s="2">
        <v>0.6</v>
      </c>
      <c r="GY13" s="2">
        <v>0.83399999999999996</v>
      </c>
      <c r="GZ13" s="2">
        <f t="shared" si="57"/>
        <v>6.5851327256930367E-2</v>
      </c>
      <c r="HA13" s="2">
        <f t="shared" si="58"/>
        <v>0.98213236945692517</v>
      </c>
      <c r="HC13" s="2">
        <v>6.0000000000000001E-3</v>
      </c>
      <c r="HD13" s="2">
        <v>0.74470000000000003</v>
      </c>
      <c r="HE13" s="2">
        <v>0.90510000000000002</v>
      </c>
      <c r="HF13" s="2">
        <f t="shared" si="59"/>
        <v>7.9171019832073814E-4</v>
      </c>
      <c r="HG13" s="2">
        <v>0.99970700000000001</v>
      </c>
      <c r="HH13" s="2">
        <v>-9</v>
      </c>
      <c r="HJ13" s="2">
        <v>6.0000000000000001E-3</v>
      </c>
      <c r="HK13" s="2">
        <v>0.75119999999999998</v>
      </c>
      <c r="HL13" s="2">
        <v>0.9093</v>
      </c>
      <c r="HM13" s="2">
        <f t="shared" si="60"/>
        <v>1.0798282903909284E-3</v>
      </c>
      <c r="HN13" s="2">
        <v>0.99970499999999995</v>
      </c>
      <c r="HO13" s="2">
        <v>-9</v>
      </c>
      <c r="HQ13" s="2">
        <v>6.0000000000000001E-3</v>
      </c>
      <c r="HR13" s="2">
        <v>0.76449999999999996</v>
      </c>
      <c r="HS13" s="2">
        <v>0.91759999999999997</v>
      </c>
      <c r="HT13" s="2">
        <f t="shared" si="61"/>
        <v>9.2474377741854968E-4</v>
      </c>
      <c r="HU13" s="2">
        <v>0.99970199999999998</v>
      </c>
      <c r="HV13" s="2">
        <v>-8</v>
      </c>
      <c r="HX13" s="2">
        <v>6.0000000000000001E-3</v>
      </c>
      <c r="HY13" s="2">
        <v>0.77739999999999998</v>
      </c>
      <c r="HZ13" s="2">
        <v>0.9254</v>
      </c>
      <c r="IA13" s="2">
        <f t="shared" si="62"/>
        <v>1.1390082009526163E-3</v>
      </c>
      <c r="IB13" s="2">
        <v>0.99970000000000003</v>
      </c>
      <c r="IC13" s="2">
        <v>-8</v>
      </c>
      <c r="IE13" s="2">
        <v>6.0000000000000001E-3</v>
      </c>
      <c r="IF13" s="2">
        <v>0.7772</v>
      </c>
      <c r="IG13" s="2">
        <v>0.9254</v>
      </c>
      <c r="IH13" s="2">
        <f t="shared" si="63"/>
        <v>1.1398854982630161E-3</v>
      </c>
      <c r="II13" s="2">
        <v>0.99970000000000003</v>
      </c>
      <c r="IJ13" s="2">
        <v>-8</v>
      </c>
      <c r="IL13" s="2">
        <v>6.0000000000000001E-3</v>
      </c>
      <c r="IM13" s="2">
        <v>0.77780000000000005</v>
      </c>
      <c r="IN13" s="2">
        <v>0.92569999999999997</v>
      </c>
      <c r="IO13" s="2">
        <f t="shared" si="64"/>
        <v>1.4274035665932507E-3</v>
      </c>
      <c r="IP13" s="2">
        <v>0.99970000000000003</v>
      </c>
      <c r="IQ13" s="2">
        <v>-8</v>
      </c>
      <c r="IS13" s="2">
        <v>6.0000000000000001E-3</v>
      </c>
      <c r="IT13" s="2">
        <v>0.76429999999999998</v>
      </c>
      <c r="IU13" s="2">
        <v>0.91739999999999999</v>
      </c>
      <c r="IV13" s="2">
        <f t="shared" si="65"/>
        <v>9.4776041805673134E-4</v>
      </c>
      <c r="IW13" s="2">
        <v>0.99970300000000001</v>
      </c>
      <c r="IX13" s="2">
        <v>-8</v>
      </c>
      <c r="IZ13" s="2">
        <v>6.0000000000000001E-3</v>
      </c>
      <c r="JA13" s="2">
        <v>0.75549999999999995</v>
      </c>
      <c r="JB13" s="2">
        <v>0.91200000000000003</v>
      </c>
      <c r="JC13" s="2">
        <f t="shared" si="66"/>
        <v>9.5929474994749979E-4</v>
      </c>
      <c r="JD13" s="2">
        <v>0.99970400000000004</v>
      </c>
      <c r="JE13" s="2">
        <v>-9</v>
      </c>
      <c r="JG13" s="2">
        <v>6.0000000000000001E-3</v>
      </c>
      <c r="JH13" s="2">
        <v>0.77780000000000005</v>
      </c>
      <c r="JI13" s="2">
        <v>0.92559999999999998</v>
      </c>
      <c r="JJ13" s="2">
        <f t="shared" si="67"/>
        <v>1.6903637522804103E-3</v>
      </c>
      <c r="JK13" s="2">
        <v>0.99970000000000003</v>
      </c>
      <c r="JL13" s="2">
        <v>-8</v>
      </c>
      <c r="JN13" s="2">
        <v>6.0000000000000001E-3</v>
      </c>
      <c r="JO13" s="2">
        <v>0.77829999999999999</v>
      </c>
      <c r="JP13" s="2">
        <v>0.92610000000000003</v>
      </c>
      <c r="JQ13" s="2">
        <f t="shared" si="68"/>
        <v>1.1255746141700677E-3</v>
      </c>
      <c r="JR13" s="2">
        <v>0.99970000000000003</v>
      </c>
      <c r="JS13" s="2">
        <v>-8</v>
      </c>
      <c r="JU13" s="2">
        <v>6.0000000000000001E-3</v>
      </c>
      <c r="JV13" s="2">
        <v>0.76070000000000004</v>
      </c>
      <c r="JW13" s="2">
        <v>0.9153</v>
      </c>
      <c r="JX13" s="2">
        <f t="shared" si="43"/>
        <v>1.7598112447527999E-3</v>
      </c>
      <c r="JY13" s="2">
        <v>0.99970300000000001</v>
      </c>
      <c r="JZ13" s="2">
        <v>-8</v>
      </c>
      <c r="KB13" s="2">
        <v>6.0000000000000001E-3</v>
      </c>
      <c r="KC13" s="2">
        <v>0.76329999999999998</v>
      </c>
      <c r="KD13" s="2">
        <v>0.91679999999999995</v>
      </c>
      <c r="KE13" s="2">
        <f t="shared" si="69"/>
        <v>1.1637861836522013E-3</v>
      </c>
      <c r="KF13" s="2">
        <v>0.99970300000000001</v>
      </c>
      <c r="KG13" s="2">
        <v>-8</v>
      </c>
      <c r="KI13" s="2">
        <v>0.6</v>
      </c>
      <c r="KJ13" s="2">
        <v>0.65200000000000002</v>
      </c>
      <c r="KK13" s="2">
        <v>0.90900000000000003</v>
      </c>
      <c r="KL13" s="2">
        <f t="shared" si="70"/>
        <v>5.5503518941707859E-2</v>
      </c>
      <c r="KM13" s="2">
        <f t="shared" si="71"/>
        <v>0.98054129945595747</v>
      </c>
      <c r="KO13" s="2">
        <v>1.097</v>
      </c>
      <c r="KP13" s="2">
        <f t="shared" si="72"/>
        <v>0.19669499014654782</v>
      </c>
      <c r="KQ13" s="2">
        <v>0.85399999999999998</v>
      </c>
    </row>
    <row r="14" spans="1:303" ht="48.95" customHeight="1" x14ac:dyDescent="0.25">
      <c r="A14" s="4" t="s">
        <v>290</v>
      </c>
      <c r="B14" s="2" t="s">
        <v>140</v>
      </c>
      <c r="C14" s="2">
        <v>2024</v>
      </c>
      <c r="D14" s="2" t="s">
        <v>291</v>
      </c>
      <c r="F14" s="2" t="s">
        <v>227</v>
      </c>
      <c r="V14" s="2">
        <v>3</v>
      </c>
      <c r="W14" s="2">
        <f t="shared" si="8"/>
        <v>0.14917440138037943</v>
      </c>
      <c r="X14" s="2">
        <v>0.89400000000000002</v>
      </c>
      <c r="Z14" s="2">
        <v>3</v>
      </c>
      <c r="AA14" s="2">
        <f t="shared" si="9"/>
        <v>0.33558746359849817</v>
      </c>
      <c r="AB14" s="2">
        <v>0.91</v>
      </c>
      <c r="AD14" s="2">
        <v>3</v>
      </c>
      <c r="AE14" s="2">
        <f t="shared" si="7"/>
        <v>0.13828240725979835</v>
      </c>
      <c r="AF14" s="2">
        <v>0.90500000000000003</v>
      </c>
      <c r="AH14" s="2">
        <v>3</v>
      </c>
      <c r="AI14" s="2">
        <f t="shared" si="10"/>
        <v>0.18277485528985751</v>
      </c>
      <c r="AJ14" s="2">
        <v>0.90400000000000003</v>
      </c>
      <c r="AL14" s="2">
        <v>0.871</v>
      </c>
      <c r="AM14" s="2" t="s">
        <v>292</v>
      </c>
      <c r="AN14" s="2" t="s">
        <v>293</v>
      </c>
      <c r="AP14" s="2">
        <v>0.50019999999999998</v>
      </c>
      <c r="AQ14" s="2">
        <f t="shared" si="11"/>
        <v>4.0780266594919894E-2</v>
      </c>
      <c r="AR14" s="2">
        <v>0.98450000000000004</v>
      </c>
      <c r="AS14" s="2">
        <v>0.31409999999999999</v>
      </c>
      <c r="AT14" s="2">
        <v>0.86719999999999997</v>
      </c>
      <c r="AU14" s="2" t="s">
        <v>294</v>
      </c>
      <c r="AX14" s="2">
        <v>2.5009999999999999</v>
      </c>
      <c r="AY14" s="2">
        <f t="shared" si="12"/>
        <v>0.29816921051903705</v>
      </c>
      <c r="AZ14" s="2">
        <v>0.94699999999999995</v>
      </c>
      <c r="BA14" s="2">
        <v>0.60399999999999998</v>
      </c>
      <c r="BB14" s="2">
        <v>3</v>
      </c>
      <c r="BC14" s="2">
        <v>0.93700000000000006</v>
      </c>
      <c r="BD14" s="2">
        <v>0.60099999999999998</v>
      </c>
      <c r="BF14" s="2">
        <v>0.1</v>
      </c>
      <c r="BG14" s="2">
        <f t="shared" si="13"/>
        <v>1.6328746080807803E-2</v>
      </c>
      <c r="BH14" s="2">
        <v>0.99660000000000004</v>
      </c>
      <c r="BI14" s="2">
        <v>0.99670000000000003</v>
      </c>
      <c r="BJ14" s="2">
        <v>0.93200000000000005</v>
      </c>
      <c r="BK14" s="2">
        <v>0.91900000000000004</v>
      </c>
      <c r="BL14" s="2" t="s">
        <v>295</v>
      </c>
      <c r="BM14" s="2" t="s">
        <v>296</v>
      </c>
      <c r="BO14" s="2">
        <v>0.7</v>
      </c>
      <c r="BP14" s="2">
        <f t="shared" si="14"/>
        <v>9.0439013253667905E-2</v>
      </c>
      <c r="BQ14" s="2">
        <v>0.97489999999999999</v>
      </c>
      <c r="BS14" s="2">
        <v>0.7</v>
      </c>
      <c r="BT14" s="2">
        <f t="shared" si="15"/>
        <v>0.10871954817785286</v>
      </c>
      <c r="BU14" s="2">
        <v>0.97499999999999998</v>
      </c>
      <c r="BW14" s="2">
        <v>0.7</v>
      </c>
      <c r="BX14" s="2">
        <f t="shared" si="16"/>
        <v>8.4666223309496358E-2</v>
      </c>
      <c r="BY14" s="2">
        <v>0.97560000000000002</v>
      </c>
      <c r="CA14" s="2">
        <v>0.8</v>
      </c>
      <c r="CB14" s="2">
        <f t="shared" si="17"/>
        <v>8.7835993787360414E-2</v>
      </c>
      <c r="CC14" s="2">
        <v>0.98509999999999998</v>
      </c>
      <c r="CE14" s="2">
        <v>0.8</v>
      </c>
      <c r="CF14" s="2">
        <f t="shared" si="18"/>
        <v>0.10778053913752784</v>
      </c>
      <c r="CG14" s="2">
        <v>0.98660000000000003</v>
      </c>
      <c r="CI14" s="2">
        <v>0.7</v>
      </c>
      <c r="CJ14" s="2">
        <f t="shared" si="19"/>
        <v>7.146145893721223E-2</v>
      </c>
      <c r="CK14" s="2">
        <v>0.97099999999999997</v>
      </c>
      <c r="CM14" s="2">
        <v>0.8</v>
      </c>
      <c r="CN14" s="2">
        <f t="shared" si="20"/>
        <v>0.11016575120519151</v>
      </c>
      <c r="CO14" s="2">
        <v>0.98709999999999998</v>
      </c>
      <c r="CQ14" s="2">
        <v>0.8</v>
      </c>
      <c r="CR14" s="2">
        <f t="shared" si="44"/>
        <v>0.11322901974349477</v>
      </c>
      <c r="CS14" s="2">
        <v>0.98680000000000001</v>
      </c>
      <c r="CU14" s="2">
        <v>0.8</v>
      </c>
      <c r="CV14" s="2">
        <f t="shared" si="21"/>
        <v>0.11438127204039329</v>
      </c>
      <c r="CW14" s="2">
        <v>0.98650000000000004</v>
      </c>
      <c r="CY14" s="2">
        <v>1.5</v>
      </c>
      <c r="CZ14" s="2">
        <f t="shared" si="22"/>
        <v>9.3743203074023049E-2</v>
      </c>
      <c r="DA14" s="2">
        <v>0.94499999999999995</v>
      </c>
      <c r="DC14" s="2">
        <v>1.5</v>
      </c>
      <c r="DD14" s="2">
        <f t="shared" si="23"/>
        <v>0.1316806321364998</v>
      </c>
      <c r="DE14" s="2">
        <v>0.96230000000000004</v>
      </c>
      <c r="DK14" s="2">
        <v>1.5</v>
      </c>
      <c r="DL14" s="2">
        <f t="shared" si="45"/>
        <v>0.19752838743329451</v>
      </c>
      <c r="DM14" s="2">
        <v>0.92959999999999998</v>
      </c>
      <c r="DO14" s="2">
        <v>0.8</v>
      </c>
      <c r="DP14" s="2">
        <f t="shared" si="74"/>
        <v>7.843614299722057E-2</v>
      </c>
      <c r="DQ14" s="2">
        <v>0.91100000000000003</v>
      </c>
      <c r="DR14">
        <f t="shared" si="24"/>
        <v>0.97408342034845929</v>
      </c>
      <c r="DT14" s="2">
        <v>0.8</v>
      </c>
      <c r="DU14" s="2">
        <f t="shared" si="25"/>
        <v>8.9213371804960501E-2</v>
      </c>
      <c r="DV14" s="2">
        <v>0.91100000000000003</v>
      </c>
      <c r="DW14">
        <f t="shared" si="26"/>
        <v>0.97408342034845929</v>
      </c>
      <c r="EB14"/>
      <c r="EI14" s="2">
        <v>6.6929999999999996</v>
      </c>
      <c r="EJ14" s="2">
        <f t="shared" si="30"/>
        <v>0.50080215353152246</v>
      </c>
      <c r="EK14" s="2">
        <v>1.66</v>
      </c>
      <c r="EL14" s="2">
        <f t="shared" si="31"/>
        <v>0.67011768847610276</v>
      </c>
      <c r="FH14" s="2">
        <v>3.9489999999999998</v>
      </c>
      <c r="FI14" s="2">
        <f t="shared" si="38"/>
        <v>0.44114271873147265</v>
      </c>
      <c r="FJ14" s="2">
        <v>2.4500000000000002</v>
      </c>
      <c r="FK14">
        <f t="shared" si="46"/>
        <v>0.59280992485969486</v>
      </c>
      <c r="FR14" s="2">
        <v>2.6930000000000001</v>
      </c>
      <c r="FS14" s="2">
        <f t="shared" si="39"/>
        <v>0.29919049704556583</v>
      </c>
      <c r="FT14" s="2">
        <v>1.54</v>
      </c>
      <c r="FU14">
        <f t="shared" si="48"/>
        <v>0.79920829736841181</v>
      </c>
      <c r="FW14" s="2">
        <v>2.6560000000000001</v>
      </c>
      <c r="FX14" s="2">
        <f t="shared" si="40"/>
        <v>0.39656309372157211</v>
      </c>
      <c r="FY14" s="2">
        <v>1.81</v>
      </c>
      <c r="FZ14">
        <f t="shared" si="49"/>
        <v>0.77119772580275148</v>
      </c>
      <c r="GB14" s="2">
        <v>3.5169999999999999</v>
      </c>
      <c r="GC14" s="2">
        <f t="shared" si="41"/>
        <v>0.54562169677481054</v>
      </c>
      <c r="GD14" s="2">
        <v>2.2599999999999998</v>
      </c>
      <c r="GE14">
        <f t="shared" si="50"/>
        <v>0.65079087504023392</v>
      </c>
      <c r="GL14" s="2">
        <v>2.5030000000000001</v>
      </c>
      <c r="GM14" s="2">
        <f t="shared" si="42"/>
        <v>0.42652047572512208</v>
      </c>
      <c r="GN14" s="2">
        <v>1.42</v>
      </c>
      <c r="GO14">
        <f t="shared" si="52"/>
        <v>0.82523461455903513</v>
      </c>
      <c r="GQ14" s="2">
        <f t="shared" si="53"/>
        <v>8.1631320304974615</v>
      </c>
      <c r="GR14" s="2">
        <v>6.8</v>
      </c>
      <c r="GS14" s="2">
        <f t="shared" si="54"/>
        <v>0.39518625490631709</v>
      </c>
      <c r="GT14" s="2">
        <v>0.83</v>
      </c>
      <c r="GU14" s="2">
        <f t="shared" si="55"/>
        <v>0.87179628565173184</v>
      </c>
      <c r="GV14" s="2">
        <f t="shared" si="56"/>
        <v>0.95205727950482599</v>
      </c>
      <c r="GX14" s="2">
        <v>0.7</v>
      </c>
      <c r="GY14" s="2">
        <v>0.82550000000000001</v>
      </c>
      <c r="GZ14" s="2">
        <f t="shared" si="57"/>
        <v>7.599251381701197E-2</v>
      </c>
      <c r="HA14" s="2">
        <f t="shared" si="58"/>
        <v>0.97939556096062719</v>
      </c>
      <c r="HC14" s="2">
        <v>7.0000000000000001E-3</v>
      </c>
      <c r="HD14" s="2">
        <v>0.72850000000000004</v>
      </c>
      <c r="HE14" s="2">
        <v>0.89829999999999999</v>
      </c>
      <c r="HF14" s="2">
        <f t="shared" si="59"/>
        <v>9.235400353634352E-4</v>
      </c>
      <c r="HG14" s="2">
        <v>0.99965999999999999</v>
      </c>
      <c r="HH14" s="2">
        <v>-11</v>
      </c>
      <c r="HJ14" s="2">
        <v>7.0000000000000001E-3</v>
      </c>
      <c r="HK14" s="2">
        <v>0.7359</v>
      </c>
      <c r="HL14" s="2">
        <v>0.90310000000000001</v>
      </c>
      <c r="HM14" s="2">
        <f t="shared" si="60"/>
        <v>1.2595729850322416E-3</v>
      </c>
      <c r="HN14" s="2">
        <v>0.99965800000000005</v>
      </c>
      <c r="HO14" s="2">
        <v>-11</v>
      </c>
      <c r="HQ14" s="2">
        <v>7.0000000000000001E-3</v>
      </c>
      <c r="HR14" s="2">
        <v>0.75080000000000002</v>
      </c>
      <c r="HS14" s="2">
        <v>0.91259999999999997</v>
      </c>
      <c r="HT14" s="2">
        <f t="shared" si="61"/>
        <v>1.078701486573741E-3</v>
      </c>
      <c r="HU14" s="2">
        <v>0.99965499999999996</v>
      </c>
      <c r="HV14" s="2">
        <v>-10</v>
      </c>
      <c r="HX14" s="2">
        <v>7.0000000000000001E-3</v>
      </c>
      <c r="HY14" s="2">
        <v>0.76519999999999999</v>
      </c>
      <c r="HZ14" s="2">
        <v>0.92149999999999999</v>
      </c>
      <c r="IA14" s="2">
        <f t="shared" si="62"/>
        <v>1.3285906884964013E-3</v>
      </c>
      <c r="IB14" s="2">
        <v>0.99965099999999996</v>
      </c>
      <c r="IC14" s="2">
        <v>-10</v>
      </c>
      <c r="IE14" s="2">
        <v>7.0000000000000001E-3</v>
      </c>
      <c r="IF14" s="2">
        <v>0.7651</v>
      </c>
      <c r="IG14" s="2">
        <v>0.9214</v>
      </c>
      <c r="IH14" s="2">
        <f t="shared" si="63"/>
        <v>1.32961381338949E-3</v>
      </c>
      <c r="II14" s="2">
        <v>0.99965099999999996</v>
      </c>
      <c r="IJ14" s="2">
        <v>-10</v>
      </c>
      <c r="IL14" s="2">
        <v>7.0000000000000001E-3</v>
      </c>
      <c r="IM14" s="2">
        <v>0.76570000000000005</v>
      </c>
      <c r="IN14" s="2">
        <v>0.92190000000000005</v>
      </c>
      <c r="IO14" s="2">
        <f t="shared" si="64"/>
        <v>1.6649080784039317E-3</v>
      </c>
      <c r="IP14" s="2">
        <v>0.99965099999999996</v>
      </c>
      <c r="IQ14" s="2">
        <v>-10</v>
      </c>
      <c r="IS14" s="2">
        <v>7.0000000000000001E-3</v>
      </c>
      <c r="IT14" s="2">
        <v>0.75060000000000004</v>
      </c>
      <c r="IU14" s="2">
        <v>0.91239999999999999</v>
      </c>
      <c r="IV14" s="2">
        <f t="shared" si="65"/>
        <v>1.1055458556324671E-3</v>
      </c>
      <c r="IW14" s="2">
        <v>0.99965499999999996</v>
      </c>
      <c r="IX14" s="2">
        <v>-10</v>
      </c>
      <c r="IZ14" s="2">
        <v>7.0000000000000001E-3</v>
      </c>
      <c r="JA14" s="2">
        <v>0.74070000000000003</v>
      </c>
      <c r="JB14" s="2">
        <v>0.90620000000000001</v>
      </c>
      <c r="JC14" s="2">
        <f t="shared" si="66"/>
        <v>1.1189983000730063E-3</v>
      </c>
      <c r="JD14" s="2">
        <v>0.99965700000000002</v>
      </c>
      <c r="JE14" s="2">
        <v>-11</v>
      </c>
      <c r="JG14" s="2">
        <v>7.0000000000000001E-3</v>
      </c>
      <c r="JH14" s="2">
        <v>0.76559999999999995</v>
      </c>
      <c r="JI14" s="2">
        <v>0.92159999999999997</v>
      </c>
      <c r="JJ14" s="2">
        <f t="shared" si="67"/>
        <v>1.9715356089388659E-3</v>
      </c>
      <c r="JK14" s="2">
        <v>0.99965099999999996</v>
      </c>
      <c r="JL14" s="2">
        <v>-10</v>
      </c>
      <c r="JN14" s="2">
        <v>7.0000000000000001E-3</v>
      </c>
      <c r="JO14" s="2">
        <v>0.76639999999999997</v>
      </c>
      <c r="JP14" s="2">
        <v>0.92230000000000001</v>
      </c>
      <c r="JQ14" s="2">
        <f t="shared" si="68"/>
        <v>1.3129240841951619E-3</v>
      </c>
      <c r="JR14" s="2">
        <v>0.99965099999999996</v>
      </c>
      <c r="JS14" s="2">
        <v>-10</v>
      </c>
      <c r="JU14" s="2">
        <v>7.0000000000000001E-3</v>
      </c>
      <c r="JV14" s="2">
        <v>0.74660000000000004</v>
      </c>
      <c r="JW14" s="2">
        <v>0.91</v>
      </c>
      <c r="JX14" s="2">
        <f t="shared" si="43"/>
        <v>2.0525111135220068E-3</v>
      </c>
      <c r="JY14" s="2">
        <v>0.99965599999999999</v>
      </c>
      <c r="JZ14" s="2">
        <v>-11</v>
      </c>
      <c r="KB14" s="2">
        <v>7.0000000000000001E-3</v>
      </c>
      <c r="KC14" s="2">
        <v>0.74939999999999996</v>
      </c>
      <c r="KD14" s="2">
        <v>0.91169999999999995</v>
      </c>
      <c r="KE14" s="2">
        <f t="shared" si="69"/>
        <v>1.3574872434445008E-3</v>
      </c>
      <c r="KF14" s="2">
        <v>0.99965499999999996</v>
      </c>
      <c r="KG14" s="2">
        <v>-10</v>
      </c>
      <c r="KI14" s="2">
        <v>0.7</v>
      </c>
      <c r="KJ14" s="2">
        <v>0.64300000000000002</v>
      </c>
      <c r="KK14" s="2">
        <v>0.91</v>
      </c>
      <c r="KL14" s="2">
        <f t="shared" si="70"/>
        <v>6.4160582415094633E-2</v>
      </c>
      <c r="KM14" s="2">
        <f t="shared" si="71"/>
        <v>0.97731054704451703</v>
      </c>
      <c r="KO14" s="2">
        <v>1.7509999999999999</v>
      </c>
      <c r="KP14" s="2">
        <f t="shared" si="72"/>
        <v>0.28100693730431126</v>
      </c>
      <c r="KQ14" s="2">
        <v>0.79</v>
      </c>
    </row>
    <row r="15" spans="1:303" ht="48.95" customHeight="1" x14ac:dyDescent="0.25">
      <c r="A15" s="4" t="s">
        <v>297</v>
      </c>
      <c r="B15" s="2" t="s">
        <v>298</v>
      </c>
      <c r="C15" s="2">
        <v>2014</v>
      </c>
      <c r="F15" s="2" t="s">
        <v>269</v>
      </c>
      <c r="V15" s="2">
        <v>3.5</v>
      </c>
      <c r="W15" s="2">
        <f t="shared" si="8"/>
        <v>0.16981479813424177</v>
      </c>
      <c r="X15" s="2">
        <v>0.872</v>
      </c>
      <c r="Z15" s="2">
        <v>3.5</v>
      </c>
      <c r="AA15" s="2">
        <f t="shared" si="9"/>
        <v>0.37078049331438545</v>
      </c>
      <c r="AB15" s="2">
        <v>0.89400000000000002</v>
      </c>
      <c r="AD15" s="2">
        <v>3.5</v>
      </c>
      <c r="AE15" s="2">
        <f t="shared" si="7"/>
        <v>0.15769506624096574</v>
      </c>
      <c r="AF15" s="2">
        <v>0.88900000000000001</v>
      </c>
      <c r="AH15" s="2">
        <v>3.5</v>
      </c>
      <c r="AI15" s="2">
        <f t="shared" si="10"/>
        <v>0.20693362074058921</v>
      </c>
      <c r="AJ15" s="2">
        <v>0.88700000000000001</v>
      </c>
      <c r="AL15" s="2">
        <v>0.84199999999999997</v>
      </c>
      <c r="AM15" s="2" t="s">
        <v>299</v>
      </c>
      <c r="AN15" s="2" t="s">
        <v>300</v>
      </c>
      <c r="AP15" s="2">
        <v>0.59989999999999999</v>
      </c>
      <c r="AQ15" s="2">
        <f t="shared" si="11"/>
        <v>4.8514260317260971E-2</v>
      </c>
      <c r="AR15" s="2">
        <v>0.98160000000000003</v>
      </c>
      <c r="AS15" s="2">
        <v>0.29160000000000003</v>
      </c>
      <c r="AT15" s="2">
        <v>0.86050000000000004</v>
      </c>
      <c r="AU15" s="2" t="s">
        <v>301</v>
      </c>
      <c r="AX15" s="2">
        <v>2.9940000000000002</v>
      </c>
      <c r="AY15" s="2">
        <f t="shared" si="12"/>
        <v>0.33712971519022544</v>
      </c>
      <c r="AZ15" s="2">
        <v>0.94099999999999995</v>
      </c>
      <c r="BA15" s="2">
        <v>0.56299999999999994</v>
      </c>
      <c r="BB15" s="2">
        <v>3.4990000000000001</v>
      </c>
      <c r="BC15" s="2">
        <v>0.93</v>
      </c>
      <c r="BD15" s="2">
        <v>0.57499999999999996</v>
      </c>
      <c r="BF15" s="2">
        <v>0.2</v>
      </c>
      <c r="BG15" s="2">
        <f t="shared" si="13"/>
        <v>3.2132803768023133E-2</v>
      </c>
      <c r="BH15" s="2">
        <v>0.99339999999999995</v>
      </c>
      <c r="BI15" s="2">
        <v>0.99350000000000005</v>
      </c>
      <c r="BJ15" s="2">
        <v>0.92200000000000004</v>
      </c>
      <c r="BK15" s="2">
        <v>0.90400000000000003</v>
      </c>
      <c r="BL15" s="2" t="s">
        <v>302</v>
      </c>
      <c r="BM15" s="2" t="s">
        <v>303</v>
      </c>
      <c r="BO15" s="2">
        <v>0.8</v>
      </c>
      <c r="BP15" s="2">
        <f t="shared" si="14"/>
        <v>0.10204052311527284</v>
      </c>
      <c r="BQ15" s="2">
        <v>0.9718</v>
      </c>
      <c r="BS15" s="2">
        <v>0.8</v>
      </c>
      <c r="BT15" s="2">
        <f t="shared" si="15"/>
        <v>0.12235063987659549</v>
      </c>
      <c r="BU15" s="2">
        <v>0.97199999999999998</v>
      </c>
      <c r="BW15" s="2">
        <v>0.8</v>
      </c>
      <c r="BX15" s="2">
        <f t="shared" si="16"/>
        <v>9.5605038420506758E-2</v>
      </c>
      <c r="BY15" s="2">
        <v>0.97240000000000004</v>
      </c>
      <c r="CA15" s="2">
        <v>0.9</v>
      </c>
      <c r="CB15" s="2">
        <f t="shared" si="17"/>
        <v>9.7742331161695353E-2</v>
      </c>
      <c r="CC15" s="2">
        <v>0.98319999999999996</v>
      </c>
      <c r="CE15" s="2">
        <v>0.9</v>
      </c>
      <c r="CF15" s="2">
        <f t="shared" si="18"/>
        <v>0.11964123196912997</v>
      </c>
      <c r="CG15" s="2">
        <v>0.98499999999999999</v>
      </c>
      <c r="CI15" s="2">
        <v>0.8</v>
      </c>
      <c r="CJ15" s="2">
        <f t="shared" si="19"/>
        <v>8.084491088828176E-2</v>
      </c>
      <c r="CK15" s="2">
        <v>0.9667</v>
      </c>
      <c r="CM15" s="2">
        <v>0.9</v>
      </c>
      <c r="CN15" s="2">
        <f t="shared" si="20"/>
        <v>0.12225295897305</v>
      </c>
      <c r="CO15" s="2">
        <v>0.98550000000000004</v>
      </c>
      <c r="CQ15" s="2">
        <v>0.9</v>
      </c>
      <c r="CR15" s="2">
        <f t="shared" si="44"/>
        <v>0.12560488249642324</v>
      </c>
      <c r="CS15" s="2">
        <v>0.98509999999999998</v>
      </c>
      <c r="CU15" s="2">
        <v>0.9</v>
      </c>
      <c r="CV15" s="2">
        <f t="shared" si="21"/>
        <v>0.12686505771063983</v>
      </c>
      <c r="CW15" s="2">
        <v>0.98470000000000002</v>
      </c>
      <c r="CY15" s="2">
        <v>2</v>
      </c>
      <c r="CZ15" s="2">
        <f t="shared" si="22"/>
        <v>0.12120359955005623</v>
      </c>
      <c r="DA15" s="2">
        <v>0.92390000000000005</v>
      </c>
      <c r="DC15" s="2">
        <v>2</v>
      </c>
      <c r="DD15" s="2">
        <f t="shared" si="23"/>
        <v>0.1681916486441524</v>
      </c>
      <c r="DE15" s="2">
        <v>0.95279999999999998</v>
      </c>
      <c r="DK15" s="2">
        <v>2</v>
      </c>
      <c r="DL15" s="2">
        <f t="shared" si="45"/>
        <v>0.24710134015961449</v>
      </c>
      <c r="DM15" s="2">
        <v>0.90429999999999999</v>
      </c>
      <c r="DO15" s="2">
        <v>0.9</v>
      </c>
      <c r="DP15" s="2">
        <f t="shared" si="74"/>
        <v>8.7383903824865328E-2</v>
      </c>
      <c r="DQ15" s="2">
        <v>0.91220000000000001</v>
      </c>
      <c r="DR15">
        <f t="shared" si="24"/>
        <v>0.97085365751222485</v>
      </c>
      <c r="DT15" s="2">
        <v>0.9</v>
      </c>
      <c r="DU15" s="2">
        <f t="shared" si="25"/>
        <v>9.9258149011525895E-2</v>
      </c>
      <c r="DV15" s="2">
        <v>0.91220000000000001</v>
      </c>
      <c r="DW15">
        <f t="shared" si="26"/>
        <v>0.97085365751222485</v>
      </c>
      <c r="EB15"/>
      <c r="EI15" s="2">
        <v>8.3979999999999997</v>
      </c>
      <c r="EJ15" s="2">
        <f t="shared" si="30"/>
        <v>0.55728239426922954</v>
      </c>
      <c r="EK15" s="2">
        <v>1.8</v>
      </c>
      <c r="EL15" s="2">
        <f t="shared" si="31"/>
        <v>0.58005230275597131</v>
      </c>
      <c r="FH15" s="2">
        <v>4.5960000000000001</v>
      </c>
      <c r="FI15" s="2">
        <f t="shared" si="38"/>
        <v>0.47881226986825476</v>
      </c>
      <c r="FJ15" s="2">
        <v>2.7</v>
      </c>
      <c r="FK15">
        <f t="shared" si="46"/>
        <v>0.51137774732544228</v>
      </c>
      <c r="FR15" s="2">
        <v>3.2029999999999998</v>
      </c>
      <c r="FS15" s="2">
        <f t="shared" si="39"/>
        <v>0.33676956998506646</v>
      </c>
      <c r="FT15" s="2">
        <v>1.87</v>
      </c>
      <c r="FU15">
        <f t="shared" si="48"/>
        <v>0.72346408296627762</v>
      </c>
      <c r="FW15" s="2">
        <v>3.34</v>
      </c>
      <c r="FX15" s="2">
        <f t="shared" si="40"/>
        <v>0.45247967029639791</v>
      </c>
      <c r="FY15" s="2">
        <v>2.09</v>
      </c>
      <c r="FZ15">
        <f t="shared" si="49"/>
        <v>0.68573655567773595</v>
      </c>
      <c r="GB15" s="2">
        <v>4.1559999999999997</v>
      </c>
      <c r="GC15" s="2">
        <f t="shared" si="41"/>
        <v>0.58660314399553382</v>
      </c>
      <c r="GD15" s="2">
        <v>2.59</v>
      </c>
      <c r="GE15">
        <f t="shared" si="50"/>
        <v>0.55892768292238448</v>
      </c>
      <c r="GL15" s="2">
        <v>3.3980000000000001</v>
      </c>
      <c r="GM15" s="2">
        <f t="shared" si="42"/>
        <v>0.50240876948415492</v>
      </c>
      <c r="GN15" s="2">
        <v>1.6</v>
      </c>
      <c r="GO15">
        <f t="shared" si="52"/>
        <v>0.74540458635814377</v>
      </c>
      <c r="GQ15" s="2">
        <f t="shared" si="53"/>
        <v>9.3292937491399552</v>
      </c>
      <c r="GR15" s="2">
        <v>5.95</v>
      </c>
      <c r="GS15" s="2">
        <f t="shared" si="54"/>
        <v>0.4275064792523724</v>
      </c>
      <c r="GT15" s="2">
        <v>0.81</v>
      </c>
      <c r="GU15" s="2">
        <f t="shared" si="55"/>
        <v>0.85611666614947202</v>
      </c>
      <c r="GV15" s="2">
        <f t="shared" si="56"/>
        <v>0.9461327317024566</v>
      </c>
      <c r="GX15" s="2">
        <v>0.8</v>
      </c>
      <c r="GY15" s="2">
        <v>0.82</v>
      </c>
      <c r="GZ15" s="2">
        <f t="shared" si="57"/>
        <v>8.5915878139921006E-2</v>
      </c>
      <c r="HA15" s="2">
        <f t="shared" si="58"/>
        <v>0.9766417469699995</v>
      </c>
      <c r="HC15" s="2">
        <v>8.0000000000000002E-3</v>
      </c>
      <c r="HD15" s="2">
        <v>0.71389999999999998</v>
      </c>
      <c r="HE15" s="2">
        <v>0.89200000000000002</v>
      </c>
      <c r="HF15" s="2">
        <f t="shared" si="59"/>
        <v>1.0553350912428567E-3</v>
      </c>
      <c r="HG15" s="2">
        <v>0.999614</v>
      </c>
      <c r="HH15" s="2">
        <v>-14</v>
      </c>
      <c r="HJ15" s="2">
        <v>8.0000000000000002E-3</v>
      </c>
      <c r="HK15" s="2">
        <v>0.72209999999999996</v>
      </c>
      <c r="HL15" s="2">
        <v>0.89749999999999996</v>
      </c>
      <c r="HM15" s="2">
        <f t="shared" si="60"/>
        <v>1.4392530051505739E-3</v>
      </c>
      <c r="HN15" s="2">
        <v>0.99961199999999995</v>
      </c>
      <c r="HO15" s="2">
        <v>-13</v>
      </c>
      <c r="HQ15" s="2">
        <v>8.0000000000000002E-3</v>
      </c>
      <c r="HR15" s="2">
        <v>0.73860000000000003</v>
      </c>
      <c r="HS15" s="2">
        <v>0.90820000000000001</v>
      </c>
      <c r="HT15" s="2">
        <f t="shared" si="61"/>
        <v>1.2326117532084819E-3</v>
      </c>
      <c r="HU15" s="2">
        <v>0.99960700000000002</v>
      </c>
      <c r="HV15" s="2">
        <v>-13</v>
      </c>
      <c r="HX15" s="2">
        <v>8.0000000000000002E-3</v>
      </c>
      <c r="HY15" s="2">
        <v>0.75449999999999995</v>
      </c>
      <c r="HZ15" s="2">
        <v>0.91810000000000003</v>
      </c>
      <c r="IA15" s="2">
        <f t="shared" si="62"/>
        <v>1.5181012246885562E-3</v>
      </c>
      <c r="IB15" s="2">
        <v>0.99960300000000002</v>
      </c>
      <c r="IC15" s="2">
        <v>-12</v>
      </c>
      <c r="IE15" s="2">
        <v>8.0000000000000002E-3</v>
      </c>
      <c r="IF15" s="2">
        <v>0.75429999999999997</v>
      </c>
      <c r="IG15" s="2">
        <v>0.91800000000000004</v>
      </c>
      <c r="IH15" s="2">
        <f t="shared" si="63"/>
        <v>1.5192700663784846E-3</v>
      </c>
      <c r="II15" s="2">
        <v>0.99960300000000002</v>
      </c>
      <c r="IJ15" s="2">
        <v>-12</v>
      </c>
      <c r="IL15" s="2">
        <v>8.0000000000000002E-3</v>
      </c>
      <c r="IM15" s="2">
        <v>0.755</v>
      </c>
      <c r="IN15" s="2">
        <v>0.91849999999999998</v>
      </c>
      <c r="IO15" s="2">
        <f t="shared" si="64"/>
        <v>1.9022996390278418E-3</v>
      </c>
      <c r="IP15" s="2">
        <v>0.99960300000000002</v>
      </c>
      <c r="IQ15" s="2">
        <v>-12</v>
      </c>
      <c r="IS15" s="2">
        <v>8.0000000000000002E-3</v>
      </c>
      <c r="IT15" s="2">
        <v>0.73819999999999997</v>
      </c>
      <c r="IU15" s="2">
        <v>0.90780000000000005</v>
      </c>
      <c r="IV15" s="2">
        <f t="shared" si="65"/>
        <v>1.263281461353663E-3</v>
      </c>
      <c r="IW15" s="2">
        <v>0.99960800000000005</v>
      </c>
      <c r="IX15" s="2">
        <v>-13</v>
      </c>
      <c r="IZ15" s="2">
        <v>8.0000000000000002E-3</v>
      </c>
      <c r="JA15" s="2">
        <v>0.72740000000000005</v>
      </c>
      <c r="JB15" s="2">
        <v>0.90100000000000002</v>
      </c>
      <c r="JC15" s="2">
        <f t="shared" si="66"/>
        <v>1.278650798930523E-3</v>
      </c>
      <c r="JD15" s="2">
        <v>0.99961100000000003</v>
      </c>
      <c r="JE15" s="2">
        <v>-13</v>
      </c>
      <c r="JG15" s="2">
        <v>8.0000000000000002E-3</v>
      </c>
      <c r="JH15" s="2">
        <v>0.75480000000000003</v>
      </c>
      <c r="JI15" s="2">
        <v>0.91810000000000003</v>
      </c>
      <c r="JJ15" s="2">
        <f t="shared" si="67"/>
        <v>2.2525491272422401E-3</v>
      </c>
      <c r="JK15" s="2">
        <v>0.99960300000000002</v>
      </c>
      <c r="JL15" s="2">
        <v>-12</v>
      </c>
      <c r="JN15" s="2">
        <v>8.0000000000000002E-3</v>
      </c>
      <c r="JO15" s="2">
        <v>0.75570000000000004</v>
      </c>
      <c r="JP15" s="2">
        <v>0.91890000000000005</v>
      </c>
      <c r="JQ15" s="2">
        <f t="shared" si="68"/>
        <v>1.5002032886474916E-3</v>
      </c>
      <c r="JR15" s="2">
        <v>0.99960300000000002</v>
      </c>
      <c r="JS15" s="2">
        <v>-12</v>
      </c>
      <c r="JU15" s="2">
        <v>8.0000000000000002E-3</v>
      </c>
      <c r="JV15" s="2">
        <v>0.7339</v>
      </c>
      <c r="JW15" s="2">
        <v>0.9052</v>
      </c>
      <c r="JX15" s="2">
        <f t="shared" si="43"/>
        <v>2.3450393841112174E-3</v>
      </c>
      <c r="JY15" s="2">
        <v>0.99960899999999997</v>
      </c>
      <c r="JZ15" s="2">
        <v>-13</v>
      </c>
      <c r="KB15" s="2">
        <v>8.0000000000000002E-3</v>
      </c>
      <c r="KC15" s="2">
        <v>0.73699999999999999</v>
      </c>
      <c r="KD15" s="2">
        <v>0.90700000000000003</v>
      </c>
      <c r="KE15" s="2">
        <f t="shared" si="69"/>
        <v>1.5511131901696017E-3</v>
      </c>
      <c r="KF15" s="2">
        <v>0.99960800000000005</v>
      </c>
      <c r="KG15" s="2">
        <v>-13</v>
      </c>
      <c r="KI15" s="2">
        <v>0.8</v>
      </c>
      <c r="KJ15" s="2">
        <v>0.63600000000000001</v>
      </c>
      <c r="KK15" s="2">
        <v>0.91</v>
      </c>
      <c r="KL15" s="2">
        <f t="shared" si="70"/>
        <v>7.2660389487532784E-2</v>
      </c>
      <c r="KM15" s="2">
        <f t="shared" si="71"/>
        <v>0.97411149737843716</v>
      </c>
    </row>
    <row r="16" spans="1:303" ht="48.95" customHeight="1" x14ac:dyDescent="0.25">
      <c r="A16" s="4" t="s">
        <v>304</v>
      </c>
      <c r="B16" s="2" t="s">
        <v>305</v>
      </c>
      <c r="F16" s="2" t="s">
        <v>306</v>
      </c>
      <c r="V16" s="2">
        <v>4</v>
      </c>
      <c r="W16" s="2">
        <f t="shared" si="8"/>
        <v>0.1894774723368661</v>
      </c>
      <c r="X16" s="2">
        <v>0.85199999999999998</v>
      </c>
      <c r="Z16" s="2">
        <v>4</v>
      </c>
      <c r="AA16" s="2">
        <f t="shared" si="9"/>
        <v>0.40243281552144905</v>
      </c>
      <c r="AB16" s="2">
        <v>0.879</v>
      </c>
      <c r="AD16" s="2">
        <v>4</v>
      </c>
      <c r="AE16" s="2">
        <f t="shared" si="7"/>
        <v>0.17625234356208255</v>
      </c>
      <c r="AF16" s="2">
        <v>0.873</v>
      </c>
      <c r="AH16" s="2">
        <v>4</v>
      </c>
      <c r="AI16" s="2">
        <f t="shared" si="10"/>
        <v>0.22970503865340117</v>
      </c>
      <c r="AJ16" s="2">
        <v>0.86899999999999999</v>
      </c>
      <c r="AL16" s="2">
        <v>0.81100000000000005</v>
      </c>
      <c r="AM16" s="2" t="s">
        <v>307</v>
      </c>
      <c r="AN16" s="2" t="s">
        <v>308</v>
      </c>
      <c r="AP16" s="2">
        <v>0.70020000000000004</v>
      </c>
      <c r="AQ16" s="2">
        <f t="shared" si="11"/>
        <v>5.6169966863452679E-2</v>
      </c>
      <c r="AR16" s="2">
        <v>0.97870000000000001</v>
      </c>
      <c r="AS16" s="2">
        <v>0.27350000000000002</v>
      </c>
      <c r="AT16" s="2">
        <v>0.85470000000000002</v>
      </c>
      <c r="AU16" s="2" t="s">
        <v>309</v>
      </c>
      <c r="AX16" s="2">
        <v>2.9990000000000001</v>
      </c>
      <c r="AY16" s="2">
        <f t="shared" si="12"/>
        <v>0.33750270704675117</v>
      </c>
      <c r="AZ16" s="2">
        <v>0.94</v>
      </c>
      <c r="BA16" s="2">
        <v>0.57199999999999995</v>
      </c>
      <c r="BB16" s="2">
        <v>4.0060000000000002</v>
      </c>
      <c r="BC16" s="2">
        <v>0.92300000000000004</v>
      </c>
      <c r="BD16" s="2">
        <v>0.55500000000000005</v>
      </c>
      <c r="BF16" s="2">
        <v>0.3</v>
      </c>
      <c r="BG16" s="2">
        <f t="shared" si="13"/>
        <v>4.7437062737890681E-2</v>
      </c>
      <c r="BH16" s="2">
        <v>0.99009999999999998</v>
      </c>
      <c r="BI16" s="2">
        <v>0.99029999999999996</v>
      </c>
      <c r="BJ16" s="2">
        <v>0.91900000000000004</v>
      </c>
      <c r="BK16" s="2">
        <v>0.89800000000000002</v>
      </c>
      <c r="BL16" s="2" t="s">
        <v>310</v>
      </c>
      <c r="BM16" s="2" t="s">
        <v>311</v>
      </c>
      <c r="BO16" s="2">
        <v>1</v>
      </c>
      <c r="BP16" s="2">
        <f t="shared" si="14"/>
        <v>0.1243777609463725</v>
      </c>
      <c r="BQ16" s="2">
        <v>0.96599999999999997</v>
      </c>
      <c r="BW16" s="2">
        <v>1</v>
      </c>
      <c r="BX16" s="2">
        <f t="shared" si="16"/>
        <v>0.11671662370229109</v>
      </c>
      <c r="BY16" s="2">
        <v>0.96619999999999995</v>
      </c>
      <c r="CA16" s="2">
        <v>1</v>
      </c>
      <c r="CB16" s="2">
        <f t="shared" si="17"/>
        <v>0.10743580946110901</v>
      </c>
      <c r="CC16" s="2">
        <v>0.98119999999999996</v>
      </c>
      <c r="CE16" s="2">
        <v>1</v>
      </c>
      <c r="CF16" s="2">
        <f t="shared" si="18"/>
        <v>0.13119072222898928</v>
      </c>
      <c r="CG16" s="2">
        <v>0.98319999999999996</v>
      </c>
      <c r="CI16" s="2">
        <v>1</v>
      </c>
      <c r="CJ16" s="2">
        <f t="shared" si="19"/>
        <v>9.9054132972042019E-2</v>
      </c>
      <c r="CK16" s="2">
        <v>0.95850000000000002</v>
      </c>
      <c r="CM16" s="2">
        <v>1</v>
      </c>
      <c r="CN16" s="2">
        <f t="shared" si="20"/>
        <v>0.13401619043330368</v>
      </c>
      <c r="CO16" s="2">
        <v>0.98380000000000001</v>
      </c>
      <c r="CQ16" s="2">
        <v>1</v>
      </c>
      <c r="CR16" s="2">
        <f t="shared" si="44"/>
        <v>0.13764006234517406</v>
      </c>
      <c r="CS16" s="2">
        <v>0.98329999999999995</v>
      </c>
      <c r="CU16" s="2">
        <v>1</v>
      </c>
      <c r="CV16" s="2">
        <f t="shared" si="21"/>
        <v>0.13900178967087998</v>
      </c>
      <c r="CW16" s="2">
        <v>0.98280000000000001</v>
      </c>
      <c r="CY16" s="2">
        <v>2.5</v>
      </c>
      <c r="CZ16" s="2">
        <f t="shared" si="22"/>
        <v>0.1470487888092801</v>
      </c>
      <c r="DA16" s="2">
        <v>0.90329999999999999</v>
      </c>
      <c r="DC16" s="2">
        <v>2.5</v>
      </c>
      <c r="DD16" s="2">
        <f t="shared" si="23"/>
        <v>0.20175613649970064</v>
      </c>
      <c r="DE16" s="2">
        <v>0.94399999999999995</v>
      </c>
      <c r="DK16" s="2">
        <v>2.5</v>
      </c>
      <c r="DL16" s="2">
        <f t="shared" si="45"/>
        <v>0.29090586775394434</v>
      </c>
      <c r="DM16" s="2">
        <v>0.87409999999999999</v>
      </c>
      <c r="DO16" s="2">
        <v>1</v>
      </c>
      <c r="DP16" s="2">
        <f t="shared" si="74"/>
        <v>9.6159582064190743E-2</v>
      </c>
      <c r="DQ16" s="2">
        <v>0.91349999999999998</v>
      </c>
      <c r="DR16">
        <f t="shared" si="24"/>
        <v>0.96762275008731913</v>
      </c>
      <c r="DT16" s="2">
        <v>1</v>
      </c>
      <c r="DU16" s="2">
        <f t="shared" si="25"/>
        <v>0.10908378176116316</v>
      </c>
      <c r="DV16" s="2">
        <v>0.91349999999999998</v>
      </c>
      <c r="DW16">
        <f t="shared" si="26"/>
        <v>0.96762275008731913</v>
      </c>
      <c r="EB16"/>
      <c r="GQ16" s="2">
        <f t="shared" si="53"/>
        <v>10.674864962958218</v>
      </c>
      <c r="GR16" s="2">
        <v>5.2</v>
      </c>
      <c r="GS16" s="2">
        <f t="shared" si="54"/>
        <v>0.46075603985701208</v>
      </c>
      <c r="GT16" s="2">
        <v>0.79</v>
      </c>
      <c r="GU16" s="2">
        <f t="shared" si="55"/>
        <v>0.83871138863949279</v>
      </c>
      <c r="GV16" s="2">
        <f t="shared" si="56"/>
        <v>0.9419211551204647</v>
      </c>
      <c r="GX16" s="2">
        <v>0.9</v>
      </c>
      <c r="GY16" s="2">
        <v>0.81599999999999995</v>
      </c>
      <c r="GZ16" s="2">
        <f t="shared" si="57"/>
        <v>9.5628363553686327E-2</v>
      </c>
      <c r="HA16" s="2">
        <f t="shared" si="58"/>
        <v>0.97388690379687926</v>
      </c>
      <c r="HC16" s="2">
        <v>8.9999999999999993E-3</v>
      </c>
      <c r="HD16" s="2">
        <v>0.7006</v>
      </c>
      <c r="HE16" s="2">
        <v>0.88629999999999998</v>
      </c>
      <c r="HF16" s="2">
        <f t="shared" si="59"/>
        <v>1.1870953797218544E-3</v>
      </c>
      <c r="HG16" s="2">
        <v>0.99956900000000004</v>
      </c>
      <c r="HH16" s="2">
        <v>-16</v>
      </c>
      <c r="HJ16" s="2">
        <v>8.9999999999999993E-3</v>
      </c>
      <c r="HK16" s="2">
        <v>0.70950000000000002</v>
      </c>
      <c r="HL16" s="2">
        <v>0.89229999999999998</v>
      </c>
      <c r="HM16" s="2">
        <f t="shared" si="60"/>
        <v>1.6188683856457726E-3</v>
      </c>
      <c r="HN16" s="2">
        <v>0.99956599999999995</v>
      </c>
      <c r="HO16" s="2">
        <v>-16</v>
      </c>
      <c r="HQ16" s="2">
        <v>8.9999999999999993E-3</v>
      </c>
      <c r="HR16" s="2">
        <v>0.72750000000000004</v>
      </c>
      <c r="HS16" s="2">
        <v>0.90410000000000001</v>
      </c>
      <c r="HT16" s="2">
        <f t="shared" si="61"/>
        <v>1.3864745992487224E-3</v>
      </c>
      <c r="HU16" s="2">
        <v>0.99956</v>
      </c>
      <c r="HV16" s="2">
        <v>-15</v>
      </c>
      <c r="HX16" s="2">
        <v>8.9999999999999993E-3</v>
      </c>
      <c r="HY16" s="2">
        <v>0.74480000000000002</v>
      </c>
      <c r="HZ16" s="2">
        <v>0.91500000000000004</v>
      </c>
      <c r="IA16" s="2">
        <f t="shared" si="62"/>
        <v>1.7075398504823478E-3</v>
      </c>
      <c r="IB16" s="2">
        <v>0.99955499999999997</v>
      </c>
      <c r="IC16" s="2">
        <v>-14</v>
      </c>
      <c r="IE16" s="2">
        <v>8.9999999999999993E-3</v>
      </c>
      <c r="IF16" s="2">
        <v>0.74470000000000003</v>
      </c>
      <c r="IG16" s="2">
        <v>0.91490000000000005</v>
      </c>
      <c r="IH16" s="2">
        <f t="shared" si="63"/>
        <v>1.7088542982778981E-3</v>
      </c>
      <c r="II16" s="2">
        <v>0.99955499999999997</v>
      </c>
      <c r="IJ16" s="2">
        <v>-14</v>
      </c>
      <c r="IL16" s="2">
        <v>8.9999999999999993E-3</v>
      </c>
      <c r="IM16" s="2">
        <v>0.74539999999999995</v>
      </c>
      <c r="IN16" s="2">
        <v>0.91549999999999998</v>
      </c>
      <c r="IO16" s="2">
        <f t="shared" si="64"/>
        <v>2.1395783290209507E-3</v>
      </c>
      <c r="IP16" s="2">
        <v>0.99955499999999997</v>
      </c>
      <c r="IQ16" s="2">
        <v>-14</v>
      </c>
      <c r="IS16" s="2">
        <v>8.9999999999999993E-3</v>
      </c>
      <c r="IT16" s="2">
        <v>0.72709999999999997</v>
      </c>
      <c r="IU16" s="2">
        <v>0.90369999999999995</v>
      </c>
      <c r="IV16" s="2">
        <f t="shared" si="65"/>
        <v>1.4209672588234631E-3</v>
      </c>
      <c r="IW16" s="2">
        <v>0.99956100000000003</v>
      </c>
      <c r="IX16" s="2">
        <v>-15</v>
      </c>
      <c r="IZ16" s="2">
        <v>8.9999999999999993E-3</v>
      </c>
      <c r="JA16" s="2">
        <v>0.71530000000000005</v>
      </c>
      <c r="JB16" s="2">
        <v>0.8962</v>
      </c>
      <c r="JC16" s="2">
        <f t="shared" si="66"/>
        <v>1.4382522709949167E-3</v>
      </c>
      <c r="JD16" s="2">
        <v>0.99956400000000001</v>
      </c>
      <c r="JE16" s="2">
        <v>-15</v>
      </c>
      <c r="JG16" s="2">
        <v>8.9999999999999993E-3</v>
      </c>
      <c r="JH16" s="2">
        <v>0.74509999999999998</v>
      </c>
      <c r="JI16" s="2">
        <v>0.91490000000000005</v>
      </c>
      <c r="JJ16" s="2">
        <f t="shared" si="67"/>
        <v>2.5334044409022318E-3</v>
      </c>
      <c r="JK16" s="2">
        <v>0.99955499999999997</v>
      </c>
      <c r="JL16" s="2">
        <v>-14</v>
      </c>
      <c r="JN16" s="2">
        <v>8.9999999999999993E-3</v>
      </c>
      <c r="JO16" s="2">
        <v>0.74619999999999997</v>
      </c>
      <c r="JP16" s="2">
        <v>0.91590000000000005</v>
      </c>
      <c r="JQ16" s="2">
        <f t="shared" si="68"/>
        <v>1.6874122670493864E-3</v>
      </c>
      <c r="JR16" s="2">
        <v>0.99955499999999997</v>
      </c>
      <c r="JS16" s="2">
        <v>-14</v>
      </c>
      <c r="JU16" s="2">
        <v>8.9999999999999993E-3</v>
      </c>
      <c r="JV16" s="2">
        <v>0.72240000000000004</v>
      </c>
      <c r="JW16" s="2">
        <v>0.90090000000000003</v>
      </c>
      <c r="JX16" s="2">
        <f t="shared" si="43"/>
        <v>2.6373962073778933E-3</v>
      </c>
      <c r="JY16" s="2">
        <v>0.99956199999999995</v>
      </c>
      <c r="JZ16" s="2">
        <v>-15</v>
      </c>
      <c r="KB16" s="2">
        <v>8.9999999999999993E-3</v>
      </c>
      <c r="KC16" s="2">
        <v>0.72570000000000001</v>
      </c>
      <c r="KD16" s="2">
        <v>0.90280000000000005</v>
      </c>
      <c r="KE16" s="2">
        <f t="shared" si="69"/>
        <v>1.7446640675098607E-3</v>
      </c>
      <c r="KF16" s="2">
        <v>0.99956100000000003</v>
      </c>
      <c r="KG16" s="2">
        <v>-15</v>
      </c>
      <c r="KI16" s="2">
        <v>0.9</v>
      </c>
      <c r="KJ16" s="2">
        <v>0.63</v>
      </c>
      <c r="KK16" s="2">
        <v>0.91100000000000003</v>
      </c>
      <c r="KL16" s="2">
        <f t="shared" si="70"/>
        <v>8.1007186458553412E-2</v>
      </c>
      <c r="KM16" s="2">
        <f t="shared" si="71"/>
        <v>0.97089143601521077</v>
      </c>
    </row>
    <row r="17" spans="1:299" ht="48.95" customHeight="1" x14ac:dyDescent="0.25">
      <c r="A17" s="4" t="s">
        <v>312</v>
      </c>
      <c r="B17" s="2" t="s">
        <v>141</v>
      </c>
      <c r="C17" s="2">
        <v>2025</v>
      </c>
      <c r="E17" s="2" t="s">
        <v>313</v>
      </c>
      <c r="V17" s="2">
        <v>4.5</v>
      </c>
      <c r="W17" s="2">
        <f t="shared" si="8"/>
        <v>0.20823028780433156</v>
      </c>
      <c r="X17" s="2">
        <v>0.83</v>
      </c>
      <c r="Z17" s="2">
        <v>4.5</v>
      </c>
      <c r="AA17" s="2">
        <f t="shared" si="9"/>
        <v>0.43105317462371995</v>
      </c>
      <c r="AB17" s="2">
        <v>0.86299999999999999</v>
      </c>
      <c r="AD17" s="2">
        <v>4.5</v>
      </c>
      <c r="AE17" s="2">
        <f t="shared" si="7"/>
        <v>0.19400955662868707</v>
      </c>
      <c r="AF17" s="2">
        <v>0.85499999999999998</v>
      </c>
      <c r="AH17" s="2">
        <v>4.5</v>
      </c>
      <c r="AI17" s="2">
        <f>$BJ$3*AH17/(1+$BJ$3*AH17)</f>
        <v>0.25120527870326731</v>
      </c>
      <c r="AJ17" s="2">
        <v>0.85199999999999998</v>
      </c>
      <c r="AL17" s="2">
        <v>0.78</v>
      </c>
      <c r="AM17" s="2" t="s">
        <v>314</v>
      </c>
      <c r="AN17" s="2" t="s">
        <v>315</v>
      </c>
      <c r="AP17" s="2">
        <v>0.80020000000000002</v>
      </c>
      <c r="AQ17" s="2">
        <f t="shared" si="11"/>
        <v>6.3681106710595001E-2</v>
      </c>
      <c r="AR17" s="2">
        <v>0.9758</v>
      </c>
      <c r="AS17" s="2">
        <v>0.25890000000000002</v>
      </c>
      <c r="AT17" s="2">
        <v>0.84950000000000003</v>
      </c>
      <c r="AU17" s="2" t="s">
        <v>316</v>
      </c>
      <c r="AX17" s="2">
        <v>3.496</v>
      </c>
      <c r="AY17" s="2">
        <f t="shared" si="12"/>
        <v>0.3725944959271093</v>
      </c>
      <c r="AZ17" s="2">
        <v>0.93300000000000005</v>
      </c>
      <c r="BA17" s="2">
        <v>0.55000000000000004</v>
      </c>
      <c r="BB17" s="2">
        <v>4.492</v>
      </c>
      <c r="BC17" s="2">
        <v>0.91700000000000004</v>
      </c>
      <c r="BD17" s="2">
        <v>0.53500000000000003</v>
      </c>
      <c r="BF17" s="2">
        <v>0.4</v>
      </c>
      <c r="BG17" s="2">
        <f t="shared" si="13"/>
        <v>6.2264862914375774E-2</v>
      </c>
      <c r="BH17" s="2">
        <v>0.98680000000000001</v>
      </c>
      <c r="BI17" s="2">
        <v>0.98709999999999998</v>
      </c>
      <c r="BJ17" s="2">
        <v>0.91800000000000004</v>
      </c>
      <c r="BK17" s="2">
        <v>0.89700000000000002</v>
      </c>
      <c r="BL17" s="2" t="s">
        <v>317</v>
      </c>
      <c r="BM17" s="2" t="s">
        <v>318</v>
      </c>
      <c r="BO17" s="2">
        <v>1.5</v>
      </c>
      <c r="BP17" s="2">
        <f t="shared" si="14"/>
        <v>0.17564356476453286</v>
      </c>
      <c r="BQ17" s="2">
        <v>0.95</v>
      </c>
      <c r="BW17" s="2">
        <v>1.5</v>
      </c>
      <c r="BX17" s="2">
        <f t="shared" si="16"/>
        <v>0.16542123172559384</v>
      </c>
      <c r="BY17" s="2">
        <v>0.95</v>
      </c>
      <c r="CA17" s="2">
        <v>1.2</v>
      </c>
      <c r="CB17" s="2">
        <f t="shared" si="17"/>
        <v>0.1262110540033724</v>
      </c>
      <c r="CC17" s="2">
        <v>0.9768</v>
      </c>
      <c r="CE17" s="2">
        <v>1.2</v>
      </c>
      <c r="CF17" s="2">
        <f t="shared" si="18"/>
        <v>0.15340383470135369</v>
      </c>
      <c r="CG17" s="2">
        <v>0.97940000000000005</v>
      </c>
      <c r="CI17" s="2">
        <v>1.5</v>
      </c>
      <c r="CJ17" s="2">
        <f t="shared" si="19"/>
        <v>0.1415696690467792</v>
      </c>
      <c r="CK17" s="2">
        <v>0.93500000000000005</v>
      </c>
      <c r="CM17" s="2">
        <v>1.2</v>
      </c>
      <c r="CN17" s="2">
        <f t="shared" si="20"/>
        <v>0.15662146607526714</v>
      </c>
      <c r="CO17" s="2">
        <v>0.98</v>
      </c>
      <c r="CQ17" s="2">
        <v>1.2</v>
      </c>
      <c r="CR17" s="2">
        <f t="shared" si="44"/>
        <v>0.16074313576846283</v>
      </c>
      <c r="CS17" s="2">
        <v>0.97950000000000004</v>
      </c>
      <c r="CU17" s="2">
        <v>1.2</v>
      </c>
      <c r="CV17" s="2">
        <f t="shared" si="21"/>
        <v>0.16229041595229585</v>
      </c>
      <c r="CW17" s="2">
        <v>0.9788</v>
      </c>
      <c r="CY17" s="2">
        <v>3</v>
      </c>
      <c r="CZ17" s="2">
        <f t="shared" si="22"/>
        <v>0.1714172080074241</v>
      </c>
      <c r="DA17" s="2">
        <v>0.88180000000000003</v>
      </c>
      <c r="DC17" s="2">
        <v>3</v>
      </c>
      <c r="DD17" s="2">
        <f t="shared" si="23"/>
        <v>0.23271694928259035</v>
      </c>
      <c r="DE17" s="2">
        <v>0.93759999999999999</v>
      </c>
      <c r="DK17" s="2">
        <v>3</v>
      </c>
      <c r="DL17" s="2">
        <f t="shared" si="45"/>
        <v>0.32989345305903639</v>
      </c>
      <c r="DM17" s="2">
        <v>0.8458</v>
      </c>
      <c r="DO17" s="2">
        <v>1.2</v>
      </c>
      <c r="DP17" s="2">
        <f t="shared" si="74"/>
        <v>0.11321417296580201</v>
      </c>
      <c r="DQ17" s="2">
        <v>0.91659999999999997</v>
      </c>
      <c r="DR17">
        <f t="shared" si="24"/>
        <v>0.96114536582444166</v>
      </c>
      <c r="DT17" s="2">
        <v>1.2</v>
      </c>
      <c r="DU17" s="2">
        <f t="shared" si="25"/>
        <v>0.12810568754097901</v>
      </c>
      <c r="DV17" s="2">
        <v>0.91659999999999997</v>
      </c>
      <c r="DW17">
        <f t="shared" si="26"/>
        <v>0.96114536582444166</v>
      </c>
      <c r="EB17"/>
      <c r="GQ17" s="2">
        <f t="shared" si="53"/>
        <v>11.937483399437147</v>
      </c>
      <c r="GR17" s="2">
        <v>4.6500000000000004</v>
      </c>
      <c r="GS17" s="2">
        <f t="shared" si="54"/>
        <v>0.48862496966811186</v>
      </c>
      <c r="GT17" s="2">
        <v>0.77</v>
      </c>
      <c r="GU17" s="2">
        <f t="shared" si="55"/>
        <v>0.82301069220416956</v>
      </c>
      <c r="GV17" s="2">
        <f t="shared" si="56"/>
        <v>0.93558930314477762</v>
      </c>
      <c r="GX17" s="2">
        <v>1</v>
      </c>
      <c r="GY17" s="2">
        <v>0.81100000000000005</v>
      </c>
      <c r="GZ17" s="2">
        <f t="shared" si="57"/>
        <v>0.10513662138711662</v>
      </c>
      <c r="HA17" s="2">
        <f t="shared" si="58"/>
        <v>0.97120281484217019</v>
      </c>
      <c r="HC17" s="2">
        <v>0.01</v>
      </c>
      <c r="HD17" s="2">
        <v>0.68840000000000001</v>
      </c>
      <c r="HE17" s="2">
        <v>0.88090000000000002</v>
      </c>
      <c r="HF17" s="2">
        <f t="shared" si="59"/>
        <v>1.3188209145560219E-3</v>
      </c>
      <c r="HG17" s="2">
        <v>0.99952399999999997</v>
      </c>
      <c r="HH17" s="2">
        <v>-19</v>
      </c>
      <c r="HJ17" s="2">
        <v>0.01</v>
      </c>
      <c r="HK17" s="2">
        <v>0.69799999999999995</v>
      </c>
      <c r="HL17" s="2">
        <v>0.88749999999999996</v>
      </c>
      <c r="HM17" s="2">
        <f t="shared" si="60"/>
        <v>1.7984191613925787E-3</v>
      </c>
      <c r="HN17" s="2">
        <v>0.99951999999999996</v>
      </c>
      <c r="HO17" s="2">
        <v>-18</v>
      </c>
      <c r="HQ17" s="2">
        <v>0.01</v>
      </c>
      <c r="HR17" s="2">
        <v>0.71740000000000004</v>
      </c>
      <c r="HS17" s="2">
        <v>0.90039999999999998</v>
      </c>
      <c r="HT17" s="2">
        <f t="shared" si="61"/>
        <v>1.5402900466069029E-3</v>
      </c>
      <c r="HU17" s="2">
        <v>0.99951400000000001</v>
      </c>
      <c r="HV17" s="2">
        <v>-17</v>
      </c>
      <c r="HX17" s="2">
        <v>0.01</v>
      </c>
      <c r="HY17" s="2">
        <v>0.73599999999999999</v>
      </c>
      <c r="HZ17" s="2">
        <v>0.91220000000000001</v>
      </c>
      <c r="IA17" s="2">
        <f t="shared" si="62"/>
        <v>1.8969066067999697E-3</v>
      </c>
      <c r="IB17" s="2">
        <v>0.99950700000000003</v>
      </c>
      <c r="IC17" s="2">
        <v>-16</v>
      </c>
      <c r="IE17" s="2">
        <v>0.01</v>
      </c>
      <c r="IF17" s="2">
        <v>0.7359</v>
      </c>
      <c r="IG17" s="2">
        <v>0.91220000000000001</v>
      </c>
      <c r="IH17" s="2">
        <f t="shared" si="63"/>
        <v>1.898366550104459E-3</v>
      </c>
      <c r="II17" s="2">
        <v>0.99950700000000003</v>
      </c>
      <c r="IJ17" s="2">
        <v>-16</v>
      </c>
      <c r="IL17" s="2">
        <v>0.01</v>
      </c>
      <c r="IM17" s="2">
        <v>0.73670000000000002</v>
      </c>
      <c r="IN17" s="2">
        <v>0.91279999999999994</v>
      </c>
      <c r="IO17" s="2">
        <f t="shared" si="64"/>
        <v>2.3767442288626455E-3</v>
      </c>
      <c r="IP17" s="2">
        <v>0.99950700000000003</v>
      </c>
      <c r="IQ17" s="2">
        <v>-16</v>
      </c>
      <c r="IS17" s="2">
        <v>0.01</v>
      </c>
      <c r="IT17" s="2">
        <v>0.71689999999999998</v>
      </c>
      <c r="IU17" s="2">
        <v>0.89990000000000003</v>
      </c>
      <c r="IV17" s="2">
        <f t="shared" si="65"/>
        <v>1.5786032716301082E-3</v>
      </c>
      <c r="IW17" s="2">
        <v>0.99951400000000001</v>
      </c>
      <c r="IX17" s="2">
        <v>-17</v>
      </c>
      <c r="IZ17" s="2">
        <v>0.01</v>
      </c>
      <c r="JA17" s="2">
        <v>0.70430000000000004</v>
      </c>
      <c r="JB17" s="2">
        <v>0.89180000000000004</v>
      </c>
      <c r="JC17" s="2">
        <f t="shared" si="66"/>
        <v>1.5978027407254132E-3</v>
      </c>
      <c r="JD17" s="2">
        <v>0.99951800000000002</v>
      </c>
      <c r="JE17" s="2">
        <v>-18</v>
      </c>
      <c r="JG17" s="2">
        <v>0.01</v>
      </c>
      <c r="JH17" s="2">
        <v>0.73619999999999997</v>
      </c>
      <c r="JI17" s="2">
        <v>0.91210000000000002</v>
      </c>
      <c r="JJ17" s="2">
        <f t="shared" si="67"/>
        <v>2.8141016834800272E-3</v>
      </c>
      <c r="JK17" s="2">
        <v>0.99950700000000003</v>
      </c>
      <c r="JL17" s="2">
        <v>-16</v>
      </c>
      <c r="JN17" s="2">
        <v>0.01</v>
      </c>
      <c r="JO17" s="2">
        <v>0.73760000000000003</v>
      </c>
      <c r="JP17" s="2">
        <v>0.9133</v>
      </c>
      <c r="JQ17" s="2">
        <f t="shared" si="68"/>
        <v>1.8745510588935421E-3</v>
      </c>
      <c r="JR17" s="2">
        <v>0.99950700000000003</v>
      </c>
      <c r="JS17" s="2">
        <v>-16</v>
      </c>
      <c r="JU17" s="2">
        <v>0.01</v>
      </c>
      <c r="JV17" s="2">
        <v>0.71189999999999998</v>
      </c>
      <c r="JW17" s="2">
        <v>0.89690000000000003</v>
      </c>
      <c r="JX17" s="2">
        <f t="shared" si="43"/>
        <v>2.929581734002719E-3</v>
      </c>
      <c r="JY17" s="2">
        <v>0.99951500000000004</v>
      </c>
      <c r="JZ17" s="2">
        <v>-18</v>
      </c>
      <c r="KB17" s="2">
        <v>0.01</v>
      </c>
      <c r="KC17" s="2">
        <v>0.71540000000000004</v>
      </c>
      <c r="KD17" s="2">
        <v>0.89900000000000002</v>
      </c>
      <c r="KE17" s="2">
        <f t="shared" si="69"/>
        <v>1.9381399191137694E-3</v>
      </c>
      <c r="KF17" s="2">
        <v>0.99951400000000001</v>
      </c>
      <c r="KG17" s="2">
        <v>-17</v>
      </c>
      <c r="KI17" s="2">
        <v>1</v>
      </c>
      <c r="KJ17" s="2">
        <v>0.625</v>
      </c>
      <c r="KK17" s="2">
        <v>0.91300000000000003</v>
      </c>
      <c r="KL17" s="2">
        <f t="shared" si="70"/>
        <v>8.9205068111112146E-2</v>
      </c>
      <c r="KM17" s="2">
        <f t="shared" si="71"/>
        <v>0.96764018174766664</v>
      </c>
    </row>
    <row r="18" spans="1:299" ht="48.95" customHeight="1" x14ac:dyDescent="0.25">
      <c r="V18" s="2">
        <v>5</v>
      </c>
      <c r="W18" s="2">
        <f>$BI$3*V18/(1+$BI$3*V18)</f>
        <v>0.22613496979991718</v>
      </c>
      <c r="X18" s="2">
        <v>0.80800000000000005</v>
      </c>
      <c r="Z18" s="2">
        <v>5</v>
      </c>
      <c r="AA18" s="2">
        <f t="shared" si="9"/>
        <v>0.45705730488675578</v>
      </c>
      <c r="AB18" s="2">
        <v>0.84699999999999998</v>
      </c>
      <c r="AD18" s="2">
        <v>5</v>
      </c>
      <c r="AE18" s="2">
        <f t="shared" si="7"/>
        <v>0.21101735367330596</v>
      </c>
      <c r="AF18" s="2">
        <v>0.84199999999999997</v>
      </c>
      <c r="AL18" s="2">
        <v>0.748</v>
      </c>
      <c r="AM18" s="2" t="s">
        <v>319</v>
      </c>
      <c r="AN18" s="2" t="s">
        <v>320</v>
      </c>
      <c r="AP18" s="2">
        <v>0.90010000000000001</v>
      </c>
      <c r="AQ18" s="2">
        <f t="shared" si="11"/>
        <v>7.1066306676348431E-2</v>
      </c>
      <c r="AR18" s="2">
        <v>0.97299999999999998</v>
      </c>
      <c r="AS18" s="2">
        <v>0.24679999999999999</v>
      </c>
      <c r="AT18" s="2">
        <v>0.8448</v>
      </c>
      <c r="AU18" s="2" t="s">
        <v>321</v>
      </c>
      <c r="AX18" s="2">
        <v>3.9950000000000001</v>
      </c>
      <c r="AY18" s="2">
        <f t="shared" si="12"/>
        <v>0.40427633678677316</v>
      </c>
      <c r="AZ18" s="2">
        <v>0.92800000000000005</v>
      </c>
      <c r="BA18" s="2">
        <v>0.51900000000000002</v>
      </c>
      <c r="BB18" s="2">
        <v>5</v>
      </c>
      <c r="BC18" s="2">
        <v>0.91200000000000003</v>
      </c>
      <c r="BD18" s="2">
        <v>0.51100000000000001</v>
      </c>
      <c r="BF18" s="2">
        <v>0.5</v>
      </c>
      <c r="BG18" s="2">
        <f t="shared" si="13"/>
        <v>7.6638113239255054E-2</v>
      </c>
      <c r="BH18" s="2">
        <v>0.98360000000000003</v>
      </c>
      <c r="BI18" s="2">
        <v>0.9839</v>
      </c>
      <c r="BJ18" s="2">
        <v>0.91800000000000004</v>
      </c>
      <c r="BK18" s="2">
        <v>0.89900000000000002</v>
      </c>
      <c r="BL18" s="2" t="s">
        <v>322</v>
      </c>
      <c r="BM18" s="2" t="s">
        <v>323</v>
      </c>
      <c r="BO18" s="2">
        <v>2</v>
      </c>
      <c r="BP18" s="2">
        <f t="shared" si="14"/>
        <v>0.22123838671744189</v>
      </c>
      <c r="BQ18" s="2">
        <v>0.93500000000000005</v>
      </c>
      <c r="BW18" s="2">
        <v>2</v>
      </c>
      <c r="BX18" s="2">
        <f t="shared" si="16"/>
        <v>0.20903534741935917</v>
      </c>
      <c r="BY18" s="2">
        <v>0.93500000000000005</v>
      </c>
      <c r="CA18" s="2">
        <v>1.4</v>
      </c>
      <c r="CB18" s="2">
        <f t="shared" si="17"/>
        <v>0.14421269039470483</v>
      </c>
      <c r="CC18" s="2">
        <v>0.97170000000000001</v>
      </c>
      <c r="CE18" s="2">
        <v>1.4</v>
      </c>
      <c r="CF18" s="2">
        <f t="shared" si="18"/>
        <v>0.17450940516105304</v>
      </c>
      <c r="CG18" s="2">
        <v>0.97499999999999998</v>
      </c>
      <c r="CI18" s="2">
        <v>2</v>
      </c>
      <c r="CJ18" s="2">
        <f t="shared" si="19"/>
        <v>0.18025341973680889</v>
      </c>
      <c r="CK18" s="2">
        <v>0.91100000000000003</v>
      </c>
      <c r="CM18" s="2">
        <v>1.4</v>
      </c>
      <c r="CN18" s="2">
        <f t="shared" si="20"/>
        <v>0.17807660720544075</v>
      </c>
      <c r="CO18" s="2">
        <v>0.9758</v>
      </c>
      <c r="CQ18" s="2">
        <v>1.4</v>
      </c>
      <c r="CR18" s="2">
        <f t="shared" si="44"/>
        <v>0.18264062071448259</v>
      </c>
      <c r="CS18" s="2">
        <v>0.97499999999999998</v>
      </c>
      <c r="CU18" s="2">
        <v>1.4</v>
      </c>
      <c r="CV18" s="2">
        <f t="shared" si="21"/>
        <v>0.18435238117392636</v>
      </c>
      <c r="CW18" s="2">
        <v>0.97430000000000005</v>
      </c>
      <c r="CY18" s="2">
        <v>3.5</v>
      </c>
      <c r="CZ18" s="2">
        <f t="shared" si="22"/>
        <v>0.19443191338531929</v>
      </c>
      <c r="DA18" s="2">
        <v>0.85670000000000002</v>
      </c>
      <c r="DC18" s="2">
        <v>3.5</v>
      </c>
      <c r="DD18" s="2">
        <f t="shared" si="23"/>
        <v>0.26136573475643538</v>
      </c>
      <c r="DE18" s="2">
        <v>0.93149999999999999</v>
      </c>
      <c r="DK18" s="2">
        <v>3.5</v>
      </c>
      <c r="DL18" s="2">
        <f t="shared" si="45"/>
        <v>0.36481722615682666</v>
      </c>
      <c r="DM18" s="2">
        <v>0.81189999999999996</v>
      </c>
      <c r="DO18" s="2">
        <v>1.4</v>
      </c>
      <c r="DP18" s="2">
        <f t="shared" si="74"/>
        <v>0.12963707606797881</v>
      </c>
      <c r="DQ18" s="2">
        <v>0.92020000000000002</v>
      </c>
      <c r="DR18">
        <f t="shared" si="24"/>
        <v>0.95464461253083843</v>
      </c>
      <c r="DT18" s="2">
        <v>1.4</v>
      </c>
      <c r="DU18" s="2">
        <f t="shared" si="25"/>
        <v>0.14633230210275425</v>
      </c>
      <c r="DV18" s="2">
        <v>0.92020000000000002</v>
      </c>
      <c r="DW18">
        <f t="shared" si="26"/>
        <v>0.95464461253083843</v>
      </c>
      <c r="EB18"/>
      <c r="GQ18" s="2">
        <f t="shared" si="53"/>
        <v>13.705999458613022</v>
      </c>
      <c r="GR18" s="2">
        <v>4.05</v>
      </c>
      <c r="GS18" s="2">
        <f t="shared" si="54"/>
        <v>0.52314404058724051</v>
      </c>
      <c r="GT18" s="2">
        <v>0.75</v>
      </c>
      <c r="GU18" s="2">
        <f t="shared" si="55"/>
        <v>0.80198220692011568</v>
      </c>
      <c r="GV18" s="2">
        <f t="shared" si="56"/>
        <v>0.93518284262222595</v>
      </c>
      <c r="GX18" s="2">
        <v>1.2</v>
      </c>
      <c r="GY18" s="2">
        <v>0.80100000000000005</v>
      </c>
      <c r="GZ18" s="2">
        <f t="shared" si="57"/>
        <v>0.12356568983481966</v>
      </c>
      <c r="HA18" s="2">
        <f t="shared" si="58"/>
        <v>0.96596121284483361</v>
      </c>
      <c r="HC18" s="2">
        <v>0.02</v>
      </c>
      <c r="HD18" s="2">
        <v>0.60019999999999996</v>
      </c>
      <c r="HE18" s="2">
        <v>0.84</v>
      </c>
      <c r="HF18" s="2">
        <f t="shared" si="59"/>
        <v>2.634167833480798E-3</v>
      </c>
      <c r="HG18" s="2">
        <v>0.99909199999999998</v>
      </c>
      <c r="HH18" s="2">
        <v>-52</v>
      </c>
      <c r="HJ18" s="2">
        <v>0.02</v>
      </c>
      <c r="HK18" s="2">
        <v>0.61560000000000004</v>
      </c>
      <c r="HL18" s="2">
        <v>0.8518</v>
      </c>
      <c r="HM18" s="2">
        <f t="shared" si="60"/>
        <v>3.5903813122365258E-3</v>
      </c>
      <c r="HN18" s="2">
        <v>0.99907999999999997</v>
      </c>
      <c r="HO18" s="2">
        <v>-50</v>
      </c>
      <c r="HQ18" s="2">
        <v>0.02</v>
      </c>
      <c r="HR18" s="2">
        <v>0.64649999999999996</v>
      </c>
      <c r="HS18" s="2">
        <v>0.87429999999999997</v>
      </c>
      <c r="HT18" s="2">
        <f t="shared" si="61"/>
        <v>3.0758424037743409E-3</v>
      </c>
      <c r="HU18" s="2">
        <v>0.99905500000000003</v>
      </c>
      <c r="HV18" s="2">
        <v>-46</v>
      </c>
      <c r="HX18" s="2">
        <v>0.02</v>
      </c>
      <c r="HY18" s="2">
        <v>0.67630000000000001</v>
      </c>
      <c r="HZ18" s="2">
        <v>0.89459999999999995</v>
      </c>
      <c r="IA18" s="2">
        <f t="shared" si="62"/>
        <v>3.7866303295103813E-3</v>
      </c>
      <c r="IB18" s="2">
        <v>0.99903299999999995</v>
      </c>
      <c r="IC18" s="2">
        <v>-43</v>
      </c>
      <c r="IE18" s="2">
        <v>0.02</v>
      </c>
      <c r="IF18" s="2">
        <v>0.67610000000000003</v>
      </c>
      <c r="IG18" s="2">
        <v>0.89459999999999995</v>
      </c>
      <c r="IH18" s="2">
        <f t="shared" si="63"/>
        <v>3.7895391658162221E-3</v>
      </c>
      <c r="II18" s="2">
        <v>0.99903399999999998</v>
      </c>
      <c r="IJ18" s="2">
        <v>-43</v>
      </c>
      <c r="IL18" s="2">
        <v>0.02</v>
      </c>
      <c r="IM18" s="2">
        <v>0.67769999999999997</v>
      </c>
      <c r="IN18" s="2">
        <v>0.89570000000000005</v>
      </c>
      <c r="IO18" s="2">
        <f t="shared" si="64"/>
        <v>4.7422174198406726E-3</v>
      </c>
      <c r="IP18" s="2">
        <v>0.99903200000000003</v>
      </c>
      <c r="IQ18" s="2">
        <v>-42</v>
      </c>
      <c r="IS18" s="2">
        <v>0.02</v>
      </c>
      <c r="IT18" s="2">
        <v>0.64500000000000002</v>
      </c>
      <c r="IU18" s="2">
        <v>0.87290000000000001</v>
      </c>
      <c r="IV18" s="2">
        <f t="shared" si="65"/>
        <v>3.1522304220031102E-3</v>
      </c>
      <c r="IW18" s="2">
        <v>0.99905699999999997</v>
      </c>
      <c r="IX18" s="2">
        <v>-46</v>
      </c>
      <c r="IZ18" s="2">
        <v>0.02</v>
      </c>
      <c r="JA18" s="2">
        <v>0.62590000000000001</v>
      </c>
      <c r="JB18" s="2">
        <v>0.85970000000000002</v>
      </c>
      <c r="JC18" s="2">
        <f t="shared" si="66"/>
        <v>3.1905076795361587E-3</v>
      </c>
      <c r="JD18" s="2">
        <v>0.99907100000000004</v>
      </c>
      <c r="JE18" s="2">
        <v>-49</v>
      </c>
      <c r="JG18" s="2">
        <v>0.02</v>
      </c>
      <c r="JH18" s="2">
        <v>0.67549999999999999</v>
      </c>
      <c r="JI18" s="2">
        <v>0.89349999999999996</v>
      </c>
      <c r="JJ18" s="2">
        <f t="shared" si="67"/>
        <v>5.6124094760052479E-3</v>
      </c>
      <c r="JK18" s="2">
        <v>0.99903500000000001</v>
      </c>
      <c r="JL18" s="2">
        <v>-42</v>
      </c>
      <c r="JN18" s="2">
        <v>0.02</v>
      </c>
      <c r="JO18" s="2">
        <v>0.67920000000000003</v>
      </c>
      <c r="JP18" s="2">
        <v>0.89680000000000004</v>
      </c>
      <c r="JQ18" s="2">
        <f t="shared" si="68"/>
        <v>3.7420873839190869E-3</v>
      </c>
      <c r="JR18" s="2">
        <v>0.999031</v>
      </c>
      <c r="JS18" s="2">
        <v>-42</v>
      </c>
      <c r="JU18" s="2">
        <v>0.02</v>
      </c>
      <c r="JV18" s="2">
        <v>0.63819999999999999</v>
      </c>
      <c r="JW18" s="2">
        <v>0.86860000000000004</v>
      </c>
      <c r="JX18" s="2">
        <f t="shared" si="43"/>
        <v>5.8420487088189279E-3</v>
      </c>
      <c r="JY18" s="2">
        <v>0.99906200000000001</v>
      </c>
      <c r="JZ18" s="2">
        <v>-47</v>
      </c>
      <c r="KB18" s="2">
        <v>0.02</v>
      </c>
      <c r="KC18" s="2">
        <v>0.64290000000000003</v>
      </c>
      <c r="KD18" s="2">
        <v>0.87150000000000005</v>
      </c>
      <c r="KE18" s="2">
        <f t="shared" si="69"/>
        <v>3.8687815981737852E-3</v>
      </c>
      <c r="KF18" s="2">
        <v>0.999058</v>
      </c>
      <c r="KG18" s="2">
        <v>-47</v>
      </c>
      <c r="KI18" s="2">
        <v>1.2</v>
      </c>
      <c r="KJ18" s="2">
        <v>0.61699999999999999</v>
      </c>
      <c r="KK18" s="2">
        <v>0.91500000000000004</v>
      </c>
      <c r="KL18" s="2">
        <f t="shared" si="70"/>
        <v>0.10516974684718819</v>
      </c>
      <c r="KM18" s="2">
        <f t="shared" si="71"/>
        <v>0.96121185701281087</v>
      </c>
    </row>
    <row r="19" spans="1:299" ht="48.95" customHeight="1" x14ac:dyDescent="0.25">
      <c r="A19" s="4" t="s">
        <v>324</v>
      </c>
      <c r="B19" s="2" t="s">
        <v>142</v>
      </c>
      <c r="C19" s="2">
        <v>2022</v>
      </c>
      <c r="E19" s="2" t="s">
        <v>325</v>
      </c>
      <c r="F19" s="2" t="s">
        <v>326</v>
      </c>
      <c r="V19" s="2">
        <v>5.5</v>
      </c>
      <c r="W19" s="2">
        <f t="shared" si="8"/>
        <v>0.24324778375654069</v>
      </c>
      <c r="X19" s="2">
        <v>0.78400000000000003</v>
      </c>
      <c r="Z19" s="2">
        <v>5.5</v>
      </c>
      <c r="AA19" s="2">
        <f t="shared" si="9"/>
        <v>0.48078825688416366</v>
      </c>
      <c r="AB19" s="2">
        <v>0.83299999999999996</v>
      </c>
      <c r="AD19" s="2">
        <v>5.5</v>
      </c>
      <c r="AE19" s="2">
        <f t="shared" si="7"/>
        <v>0.22732219621302879</v>
      </c>
      <c r="AF19" s="2">
        <v>0.82399999999999995</v>
      </c>
      <c r="AL19" s="2">
        <v>0.71399999999999997</v>
      </c>
      <c r="AN19" s="2" t="s">
        <v>327</v>
      </c>
      <c r="AP19" s="2">
        <v>1.002</v>
      </c>
      <c r="AQ19" s="2">
        <f t="shared" si="11"/>
        <v>7.8480293247622956E-2</v>
      </c>
      <c r="AR19" s="2">
        <v>0.97009999999999996</v>
      </c>
      <c r="AS19" s="2">
        <v>0.2366</v>
      </c>
      <c r="AT19" s="2">
        <v>0.84040000000000004</v>
      </c>
      <c r="AU19" s="2" t="s">
        <v>328</v>
      </c>
      <c r="AX19" s="2">
        <v>4.4969999999999999</v>
      </c>
      <c r="AY19" s="2">
        <f t="shared" si="12"/>
        <v>0.43307616969184493</v>
      </c>
      <c r="AZ19" s="2">
        <v>0.92200000000000004</v>
      </c>
      <c r="BA19" s="2">
        <v>0.501</v>
      </c>
      <c r="BB19" s="2">
        <v>5.4989999999999997</v>
      </c>
      <c r="BC19" s="2">
        <v>0.90700000000000003</v>
      </c>
      <c r="BD19" s="2">
        <v>0.49199999999999999</v>
      </c>
      <c r="BF19" s="2">
        <v>0.6</v>
      </c>
      <c r="BG19" s="2">
        <f t="shared" si="13"/>
        <v>9.0577399684321228E-2</v>
      </c>
      <c r="BH19" s="2">
        <v>0.98029999999999995</v>
      </c>
      <c r="BI19" s="2">
        <v>0.98060000000000003</v>
      </c>
      <c r="BJ19" s="2">
        <v>0.91900000000000004</v>
      </c>
      <c r="BK19" s="2">
        <v>0.90200000000000002</v>
      </c>
      <c r="BL19" s="2" t="s">
        <v>329</v>
      </c>
      <c r="BM19" s="2" t="s">
        <v>330</v>
      </c>
      <c r="BO19" s="2">
        <v>2.5</v>
      </c>
      <c r="BP19" s="2">
        <f t="shared" si="14"/>
        <v>0.26205388851479117</v>
      </c>
      <c r="BQ19" s="2">
        <v>0.91800000000000004</v>
      </c>
      <c r="BW19" s="2">
        <v>2.5</v>
      </c>
      <c r="BX19" s="2">
        <f t="shared" si="16"/>
        <v>0.24831740549235679</v>
      </c>
      <c r="BY19" s="2">
        <v>0.91900000000000004</v>
      </c>
      <c r="CA19" s="2">
        <v>1.6</v>
      </c>
      <c r="CB19" s="2">
        <f t="shared" si="17"/>
        <v>0.16148756667180059</v>
      </c>
      <c r="CC19" s="2">
        <v>0.96599999999999997</v>
      </c>
      <c r="CE19" s="2">
        <v>1.6</v>
      </c>
      <c r="CF19" s="2">
        <f t="shared" si="18"/>
        <v>0.19458825160702195</v>
      </c>
      <c r="CG19" s="2">
        <v>0.97030000000000005</v>
      </c>
      <c r="CI19" s="2">
        <v>2.5</v>
      </c>
      <c r="CJ19" s="2">
        <f t="shared" si="19"/>
        <v>0.21560106725318787</v>
      </c>
      <c r="CK19" s="2">
        <v>0.88300000000000001</v>
      </c>
      <c r="CM19" s="2">
        <v>1.6</v>
      </c>
      <c r="CN19" s="2">
        <f t="shared" si="20"/>
        <v>0.19846721282042074</v>
      </c>
      <c r="CO19" s="2">
        <v>0.97099999999999997</v>
      </c>
      <c r="CU19" s="2">
        <v>1.6</v>
      </c>
      <c r="CV19" s="2">
        <f t="shared" si="21"/>
        <v>0.2052821146769008</v>
      </c>
      <c r="CW19" s="2">
        <v>0.96919999999999995</v>
      </c>
      <c r="CY19" s="2">
        <v>4</v>
      </c>
      <c r="CZ19" s="2">
        <f t="shared" si="22"/>
        <v>0.21620265864058186</v>
      </c>
      <c r="DA19" s="2">
        <v>0.83289999999999997</v>
      </c>
      <c r="DK19" s="2">
        <v>4</v>
      </c>
      <c r="DL19" s="2">
        <f t="shared" si="45"/>
        <v>0.39628109152378649</v>
      </c>
      <c r="DM19" s="2">
        <v>0.77910000000000001</v>
      </c>
      <c r="DO19" s="2">
        <v>1.6</v>
      </c>
      <c r="DP19" s="2">
        <f t="shared" si="74"/>
        <v>0.14546274901215495</v>
      </c>
      <c r="DQ19" s="2">
        <v>0.9244</v>
      </c>
      <c r="DR19">
        <f t="shared" si="24"/>
        <v>0.9481058402815703</v>
      </c>
      <c r="DT19" s="2">
        <v>1.6</v>
      </c>
      <c r="DU19" s="2">
        <f t="shared" si="25"/>
        <v>0.1638124799314995</v>
      </c>
      <c r="DV19" s="2">
        <v>0.9244</v>
      </c>
      <c r="DW19">
        <f t="shared" si="26"/>
        <v>0.9481058402815703</v>
      </c>
      <c r="GQ19" s="2">
        <f t="shared" si="53"/>
        <v>15.002512920914251</v>
      </c>
      <c r="GR19" s="2">
        <v>3.7</v>
      </c>
      <c r="GS19" s="2">
        <f t="shared" si="54"/>
        <v>0.54562930091309736</v>
      </c>
      <c r="GT19" s="2">
        <v>0.73199999999999998</v>
      </c>
      <c r="GU19" s="2">
        <f t="shared" si="55"/>
        <v>0.78723616136414198</v>
      </c>
      <c r="GV19" s="2">
        <f t="shared" si="56"/>
        <v>0.92983533522084727</v>
      </c>
      <c r="GX19" s="2">
        <v>1.4</v>
      </c>
      <c r="GY19" s="2">
        <v>0.79100000000000004</v>
      </c>
      <c r="GZ19" s="2">
        <f t="shared" si="57"/>
        <v>0.14125100842464705</v>
      </c>
      <c r="HA19" s="2">
        <f t="shared" si="58"/>
        <v>0.96088637109727248</v>
      </c>
      <c r="HC19" s="2">
        <v>0.03</v>
      </c>
      <c r="HD19" s="2">
        <v>0.54349999999999998</v>
      </c>
      <c r="HE19" s="2">
        <v>0.81140000000000001</v>
      </c>
      <c r="HF19" s="2">
        <f t="shared" si="59"/>
        <v>3.9460544653503026E-3</v>
      </c>
      <c r="HG19" s="2">
        <v>0.99868500000000004</v>
      </c>
      <c r="HH19" s="2">
        <v>-94</v>
      </c>
      <c r="HJ19" s="2">
        <v>0.03</v>
      </c>
      <c r="HK19" s="2">
        <v>0.56310000000000004</v>
      </c>
      <c r="HL19" s="2">
        <v>0.8276</v>
      </c>
      <c r="HM19" s="2">
        <f t="shared" si="60"/>
        <v>5.3759211649115103E-3</v>
      </c>
      <c r="HN19" s="2">
        <v>0.99865899999999996</v>
      </c>
      <c r="HO19" s="2">
        <v>-90</v>
      </c>
      <c r="HQ19" s="2">
        <v>0.03</v>
      </c>
      <c r="HR19" s="2">
        <v>0.60260000000000002</v>
      </c>
      <c r="HS19" s="2">
        <v>0.85819999999999996</v>
      </c>
      <c r="HT19" s="2">
        <f t="shared" si="61"/>
        <v>4.606678896516273E-3</v>
      </c>
      <c r="HU19" s="2">
        <v>0.99860899999999997</v>
      </c>
      <c r="HV19" s="2">
        <v>-81</v>
      </c>
      <c r="HX19" s="2">
        <v>0.03</v>
      </c>
      <c r="HY19" s="2">
        <v>0.64100000000000001</v>
      </c>
      <c r="HZ19" s="2">
        <v>0.88570000000000004</v>
      </c>
      <c r="IA19" s="2">
        <f t="shared" si="62"/>
        <v>5.6692118894231171E-3</v>
      </c>
      <c r="IB19" s="2">
        <v>0.99856500000000004</v>
      </c>
      <c r="IC19" s="2">
        <v>-74</v>
      </c>
      <c r="IE19" s="2">
        <v>0.03</v>
      </c>
      <c r="IF19" s="2">
        <v>0.64</v>
      </c>
      <c r="IG19" s="2">
        <v>0.88570000000000004</v>
      </c>
      <c r="IH19" s="2">
        <f t="shared" si="63"/>
        <v>5.6735586623440767E-3</v>
      </c>
      <c r="II19" s="2">
        <v>0.99856599999999995</v>
      </c>
      <c r="IJ19" s="2">
        <v>-74</v>
      </c>
      <c r="IL19" s="2">
        <v>0.03</v>
      </c>
      <c r="IM19" s="2">
        <v>0.64319999999999999</v>
      </c>
      <c r="IN19" s="2">
        <v>0.88739999999999997</v>
      </c>
      <c r="IO19" s="2">
        <f t="shared" si="64"/>
        <v>7.0964995578494464E-3</v>
      </c>
      <c r="IP19" s="2">
        <v>0.99866200000000005</v>
      </c>
      <c r="IQ19" s="2">
        <v>-73</v>
      </c>
      <c r="IS19" s="2">
        <v>0.03</v>
      </c>
      <c r="IT19" s="2">
        <v>0.60009999999999997</v>
      </c>
      <c r="IU19" s="2">
        <v>0.85570000000000002</v>
      </c>
      <c r="IV19" s="2">
        <f t="shared" si="65"/>
        <v>4.7209049429144459E-3</v>
      </c>
      <c r="IW19" s="2">
        <v>0.998614</v>
      </c>
      <c r="IX19" s="2">
        <v>-82</v>
      </c>
      <c r="IZ19" s="2">
        <v>0.03</v>
      </c>
      <c r="JA19" s="2">
        <v>0.57669999999999999</v>
      </c>
      <c r="JB19" s="2">
        <v>0.83879999999999999</v>
      </c>
      <c r="JC19" s="2">
        <f t="shared" si="66"/>
        <v>4.7781391744392667E-3</v>
      </c>
      <c r="JD19" s="2">
        <v>0.998641</v>
      </c>
      <c r="JE19" s="2">
        <v>-87</v>
      </c>
      <c r="JG19" s="2">
        <v>0.03</v>
      </c>
      <c r="JH19" s="2">
        <v>0.63900000000000001</v>
      </c>
      <c r="JI19" s="2">
        <v>0.88319999999999999</v>
      </c>
      <c r="JJ19" s="2">
        <f t="shared" si="67"/>
        <v>8.3950559681741851E-3</v>
      </c>
      <c r="JK19" s="2">
        <v>0.99856900000000004</v>
      </c>
      <c r="JL19" s="2">
        <v>-74</v>
      </c>
      <c r="JN19" s="2">
        <v>0.03</v>
      </c>
      <c r="JO19" s="2">
        <v>0.6452</v>
      </c>
      <c r="JP19" s="2">
        <v>0.88900000000000001</v>
      </c>
      <c r="JQ19" s="2">
        <f t="shared" si="68"/>
        <v>5.6026482761632468E-3</v>
      </c>
      <c r="JR19" s="2">
        <v>0.99856</v>
      </c>
      <c r="JS19" s="2">
        <v>-73</v>
      </c>
      <c r="JU19" s="2">
        <v>0.03</v>
      </c>
      <c r="JV19" s="2">
        <v>0.59230000000000005</v>
      </c>
      <c r="JW19" s="2">
        <v>0.85089999999999999</v>
      </c>
      <c r="JX19" s="2">
        <f t="shared" si="43"/>
        <v>8.7375504655207246E-3</v>
      </c>
      <c r="JY19" s="2">
        <v>0.99862099999999998</v>
      </c>
      <c r="JZ19" s="2">
        <v>-84</v>
      </c>
      <c r="KB19" s="2">
        <v>0.03</v>
      </c>
      <c r="KC19" s="2">
        <v>0.59760000000000002</v>
      </c>
      <c r="KD19" s="2">
        <v>0.85399999999999998</v>
      </c>
      <c r="KE19" s="2">
        <f t="shared" si="69"/>
        <v>5.7919684667499952E-3</v>
      </c>
      <c r="KF19" s="2">
        <v>0.99861599999999995</v>
      </c>
      <c r="KG19" s="2">
        <v>-82</v>
      </c>
      <c r="KI19" s="2">
        <v>1.4</v>
      </c>
      <c r="KJ19" s="2">
        <v>0.61099999999999999</v>
      </c>
      <c r="KK19" s="2">
        <v>0.91900000000000004</v>
      </c>
      <c r="KL19" s="2">
        <f t="shared" si="70"/>
        <v>0.12058439952640092</v>
      </c>
      <c r="KM19" s="2">
        <f t="shared" si="71"/>
        <v>0.95470239856898775</v>
      </c>
    </row>
    <row r="20" spans="1:299" ht="48.95" customHeight="1" x14ac:dyDescent="0.25">
      <c r="A20" s="4" t="s">
        <v>331</v>
      </c>
      <c r="B20" s="2" t="s">
        <v>332</v>
      </c>
      <c r="C20" s="2">
        <v>2003</v>
      </c>
      <c r="E20" s="2" t="s">
        <v>333</v>
      </c>
      <c r="V20" s="2">
        <v>6</v>
      </c>
      <c r="W20" s="2">
        <f t="shared" si="8"/>
        <v>0.25962012589419381</v>
      </c>
      <c r="X20" s="2">
        <v>0.76200000000000001</v>
      </c>
      <c r="Z20" s="2">
        <v>6</v>
      </c>
      <c r="AA20" s="2">
        <f t="shared" si="9"/>
        <v>0.50253161660310686</v>
      </c>
      <c r="AB20" s="2">
        <v>0.81699999999999995</v>
      </c>
      <c r="AD20" s="2">
        <v>6</v>
      </c>
      <c r="AE20" s="2">
        <f t="shared" si="7"/>
        <v>0.24296678289649989</v>
      </c>
      <c r="AF20" s="2">
        <v>0.81200000000000006</v>
      </c>
      <c r="AL20" s="2">
        <v>0.68</v>
      </c>
      <c r="AN20" s="2" t="s">
        <v>334</v>
      </c>
      <c r="AX20" s="2">
        <v>4.9859999999999998</v>
      </c>
      <c r="AY20" s="2">
        <f t="shared" si="12"/>
        <v>0.45857322284429874</v>
      </c>
      <c r="AZ20" s="2">
        <v>0.91600000000000004</v>
      </c>
      <c r="BA20" s="2">
        <v>0.48799999999999999</v>
      </c>
      <c r="BB20" s="2">
        <v>6</v>
      </c>
      <c r="BC20" s="2">
        <v>0.90100000000000002</v>
      </c>
      <c r="BD20" s="2">
        <v>0.48199999999999998</v>
      </c>
      <c r="BF20" s="2">
        <v>0.7</v>
      </c>
      <c r="BG20" s="2">
        <f t="shared" si="13"/>
        <v>0.10410208362562001</v>
      </c>
      <c r="BH20" s="2">
        <v>0.97699999999999998</v>
      </c>
      <c r="BI20" s="2">
        <v>0.97729999999999995</v>
      </c>
      <c r="BJ20" s="2">
        <v>0.92100000000000004</v>
      </c>
      <c r="BK20" s="2">
        <v>0.90700000000000003</v>
      </c>
      <c r="BL20" s="2" t="s">
        <v>335</v>
      </c>
      <c r="BM20" s="2" t="s">
        <v>336</v>
      </c>
      <c r="BO20" s="2">
        <v>3</v>
      </c>
      <c r="BP20" s="2">
        <f t="shared" si="14"/>
        <v>0.29880411041030475</v>
      </c>
      <c r="BQ20" s="2">
        <v>0.89900000000000002</v>
      </c>
      <c r="BW20" s="2">
        <v>3</v>
      </c>
      <c r="BX20" s="2">
        <f t="shared" si="16"/>
        <v>0.28388230319205882</v>
      </c>
      <c r="BY20" s="2">
        <v>0.90200000000000002</v>
      </c>
      <c r="CA20" s="2">
        <v>1.8</v>
      </c>
      <c r="CB20" s="2">
        <f t="shared" si="17"/>
        <v>0.17807882302991573</v>
      </c>
      <c r="CC20" s="2">
        <v>0.95979999999999999</v>
      </c>
      <c r="CE20" s="2">
        <v>1.8</v>
      </c>
      <c r="CF20" s="2">
        <f t="shared" si="18"/>
        <v>0.21371351563878213</v>
      </c>
      <c r="CG20" s="2">
        <v>0.96489999999999998</v>
      </c>
      <c r="CI20" s="2">
        <v>3</v>
      </c>
      <c r="CJ20" s="2">
        <f t="shared" si="19"/>
        <v>0.24802633231310559</v>
      </c>
      <c r="CK20" s="2">
        <v>0.85299999999999998</v>
      </c>
      <c r="CM20" s="2">
        <v>1.8</v>
      </c>
      <c r="CN20" s="2">
        <f t="shared" si="20"/>
        <v>0.21787059324828353</v>
      </c>
      <c r="CO20" s="2">
        <v>0.96499999999999997</v>
      </c>
      <c r="CU20" s="2">
        <v>1.8</v>
      </c>
      <c r="CV20" s="2">
        <f t="shared" si="21"/>
        <v>0.22516459596037394</v>
      </c>
      <c r="CW20" s="2">
        <v>0.96340000000000003</v>
      </c>
      <c r="CY20" s="2">
        <v>4.5</v>
      </c>
      <c r="CZ20" s="2">
        <f t="shared" si="22"/>
        <v>0.23682764515538191</v>
      </c>
      <c r="DA20" s="2">
        <v>0.80869999999999997</v>
      </c>
      <c r="DK20" s="2">
        <v>4.5</v>
      </c>
      <c r="DL20" s="2">
        <f t="shared" si="45"/>
        <v>0.42477494319652565</v>
      </c>
      <c r="DM20" s="2">
        <v>0.74619999999999997</v>
      </c>
      <c r="DO20" s="2">
        <v>1.8</v>
      </c>
      <c r="DP20" s="2">
        <f t="shared" si="74"/>
        <v>0.16072318804332683</v>
      </c>
      <c r="DQ20" s="2">
        <v>0.92900000000000005</v>
      </c>
      <c r="DR20">
        <f t="shared" si="24"/>
        <v>0.94153043639048362</v>
      </c>
      <c r="DT20" s="2">
        <v>1.8</v>
      </c>
      <c r="DU20" s="2">
        <f t="shared" si="25"/>
        <v>0.18059115431762909</v>
      </c>
      <c r="DV20" s="2">
        <v>0.92900000000000005</v>
      </c>
      <c r="DW20">
        <f t="shared" si="26"/>
        <v>0.94153043639048362</v>
      </c>
      <c r="GQ20" s="2">
        <f t="shared" si="53"/>
        <v>16.326264060994923</v>
      </c>
      <c r="GR20" s="2">
        <v>3.4</v>
      </c>
      <c r="GS20" s="2">
        <f t="shared" si="54"/>
        <v>0.56649963905049039</v>
      </c>
      <c r="GT20" s="2">
        <v>0.71499999999999997</v>
      </c>
      <c r="GU20" s="2">
        <f t="shared" si="55"/>
        <v>0.77272949429646598</v>
      </c>
      <c r="GV20" s="2">
        <f t="shared" si="56"/>
        <v>0.92529145746012187</v>
      </c>
      <c r="GX20" s="2">
        <v>1.6</v>
      </c>
      <c r="GY20" s="2">
        <v>0.78300000000000003</v>
      </c>
      <c r="GZ20" s="2">
        <f t="shared" si="57"/>
        <v>0.15823671035566289</v>
      </c>
      <c r="HA20" s="2">
        <f t="shared" si="58"/>
        <v>0.955865742023702</v>
      </c>
      <c r="HC20" s="2">
        <v>0.04</v>
      </c>
      <c r="HD20" s="2">
        <v>0.50180000000000002</v>
      </c>
      <c r="HE20" s="2">
        <v>0.78890000000000005</v>
      </c>
      <c r="HF20" s="2">
        <f t="shared" si="59"/>
        <v>5.2544944467088723E-3</v>
      </c>
      <c r="HG20" s="2">
        <v>0.99829599999999996</v>
      </c>
      <c r="HH20" s="2">
        <v>-142</v>
      </c>
      <c r="HJ20" s="2">
        <v>0.04</v>
      </c>
      <c r="HK20" s="2">
        <v>0.52459999999999996</v>
      </c>
      <c r="HL20" s="2">
        <v>0.80900000000000005</v>
      </c>
      <c r="HM20" s="2">
        <f t="shared" si="60"/>
        <v>7.1550731834275887E-3</v>
      </c>
      <c r="HN20" s="2">
        <v>0.99825299999999995</v>
      </c>
      <c r="HO20" s="2">
        <v>-135</v>
      </c>
      <c r="HQ20" s="2">
        <v>0.04</v>
      </c>
      <c r="HR20" s="2">
        <v>0.57110000000000005</v>
      </c>
      <c r="HS20" s="2">
        <v>0.84689999999999999</v>
      </c>
      <c r="HT20" s="2">
        <f t="shared" si="61"/>
        <v>6.1328212159977493E-3</v>
      </c>
      <c r="HU20" s="2">
        <v>0.99817100000000003</v>
      </c>
      <c r="HV20" s="2">
        <v>-121</v>
      </c>
      <c r="HX20" s="2">
        <v>0.04</v>
      </c>
      <c r="HY20" s="2">
        <v>0.61670000000000003</v>
      </c>
      <c r="HZ20" s="2">
        <v>0.88060000000000005</v>
      </c>
      <c r="IA20" s="2">
        <f t="shared" si="62"/>
        <v>7.544691700600464E-3</v>
      </c>
      <c r="IB20" s="2">
        <v>0.998058</v>
      </c>
      <c r="IC20" s="2">
        <v>-108</v>
      </c>
      <c r="IE20" s="2">
        <v>0.04</v>
      </c>
      <c r="IF20" s="2">
        <v>0.61670000000000003</v>
      </c>
      <c r="IG20" s="2">
        <v>0.88080000000000003</v>
      </c>
      <c r="IH20" s="2">
        <f t="shared" si="63"/>
        <v>7.5504655467229899E-3</v>
      </c>
      <c r="II20" s="2">
        <v>0.99809800000000004</v>
      </c>
      <c r="IJ20" s="2">
        <v>-108</v>
      </c>
      <c r="IL20" s="2">
        <v>0.04</v>
      </c>
      <c r="IM20" s="2">
        <v>0.61950000000000005</v>
      </c>
      <c r="IN20" s="2">
        <v>0.88300000000000001</v>
      </c>
      <c r="IO20" s="2">
        <f t="shared" si="64"/>
        <v>9.4396698727731362E-3</v>
      </c>
      <c r="IP20" s="2">
        <v>0.99809300000000001</v>
      </c>
      <c r="IQ20" s="2">
        <v>-108</v>
      </c>
      <c r="IS20" s="2">
        <v>0.04</v>
      </c>
      <c r="IT20" s="2">
        <v>0.5675</v>
      </c>
      <c r="IU20" s="2">
        <v>0.84319999999999995</v>
      </c>
      <c r="IV20" s="2">
        <f t="shared" si="65"/>
        <v>6.2846501785218372E-3</v>
      </c>
      <c r="IW20" s="2">
        <v>0.99817900000000004</v>
      </c>
      <c r="IX20" s="2">
        <v>-122</v>
      </c>
      <c r="IZ20" s="2">
        <v>0.04</v>
      </c>
      <c r="JA20" s="2">
        <v>0.54090000000000005</v>
      </c>
      <c r="JB20" s="2">
        <v>0.82340000000000002</v>
      </c>
      <c r="JC20" s="2">
        <f t="shared" si="66"/>
        <v>6.3607214285072737E-3</v>
      </c>
      <c r="JD20" s="2">
        <v>0.99822100000000002</v>
      </c>
      <c r="JE20" s="2">
        <v>-130</v>
      </c>
      <c r="JG20" s="2">
        <v>0.04</v>
      </c>
      <c r="JH20" s="2">
        <v>0.61319999999999997</v>
      </c>
      <c r="JI20" s="2">
        <v>0.87660000000000005</v>
      </c>
      <c r="JJ20" s="2">
        <f t="shared" si="67"/>
        <v>1.1162172270586255E-2</v>
      </c>
      <c r="JK20" s="2">
        <v>0.99810699999999997</v>
      </c>
      <c r="JL20" s="2">
        <v>-109</v>
      </c>
      <c r="JN20" s="2">
        <v>0.04</v>
      </c>
      <c r="JO20" s="2">
        <v>0.62209999999999999</v>
      </c>
      <c r="JP20" s="2">
        <v>0.8851</v>
      </c>
      <c r="JQ20" s="2">
        <f t="shared" si="68"/>
        <v>7.4562727436730154E-3</v>
      </c>
      <c r="JR20" s="2">
        <v>0.99808799999999998</v>
      </c>
      <c r="JS20" s="2">
        <v>-107</v>
      </c>
      <c r="JU20" s="2">
        <v>0.04</v>
      </c>
      <c r="JV20" s="2">
        <v>0.55930000000000002</v>
      </c>
      <c r="JW20" s="2">
        <v>0.83819999999999995</v>
      </c>
      <c r="JX20" s="2">
        <f t="shared" si="43"/>
        <v>1.1616234808075998E-2</v>
      </c>
      <c r="JY20" s="2">
        <v>0.99819000000000002</v>
      </c>
      <c r="JZ20" s="2">
        <v>-125</v>
      </c>
      <c r="KB20" s="2">
        <v>0.04</v>
      </c>
      <c r="KC20" s="2">
        <v>0.56469999999999998</v>
      </c>
      <c r="KD20" s="2">
        <v>0.84130000000000005</v>
      </c>
      <c r="KE20" s="2">
        <f t="shared" si="69"/>
        <v>7.7077436196683552E-3</v>
      </c>
      <c r="KF20" s="2">
        <v>0.99818300000000004</v>
      </c>
      <c r="KG20" s="2">
        <v>-123</v>
      </c>
      <c r="KI20" s="2">
        <v>1.6</v>
      </c>
      <c r="KJ20" s="2">
        <v>0.60599999999999998</v>
      </c>
      <c r="KK20" s="2">
        <v>0.92200000000000004</v>
      </c>
      <c r="KL20" s="2">
        <f t="shared" si="70"/>
        <v>0.13547696959751918</v>
      </c>
      <c r="KM20" s="2">
        <f t="shared" si="71"/>
        <v>0.9482370230699626</v>
      </c>
    </row>
    <row r="21" spans="1:299" ht="48.95" customHeight="1" x14ac:dyDescent="0.25">
      <c r="A21" s="4" t="s">
        <v>337</v>
      </c>
      <c r="B21" s="2" t="s">
        <v>338</v>
      </c>
      <c r="C21" s="2">
        <v>2003</v>
      </c>
      <c r="E21" s="2" t="s">
        <v>333</v>
      </c>
      <c r="AX21" s="2">
        <v>4.9909999999999997</v>
      </c>
      <c r="AY21" s="2">
        <f t="shared" si="12"/>
        <v>0.45882208936917845</v>
      </c>
      <c r="AZ21" s="2">
        <v>0.91700000000000004</v>
      </c>
      <c r="BA21" s="2">
        <v>0.48099999999999998</v>
      </c>
      <c r="BB21" s="2">
        <v>6.4950000000000001</v>
      </c>
      <c r="BC21" s="2">
        <v>0.89600000000000002</v>
      </c>
      <c r="BD21" s="2">
        <v>0.46899999999999997</v>
      </c>
      <c r="BF21" s="2">
        <v>0.8</v>
      </c>
      <c r="BG21" s="2">
        <f t="shared" si="13"/>
        <v>0.11723039156834966</v>
      </c>
      <c r="BH21" s="2">
        <v>0.97370000000000001</v>
      </c>
      <c r="BI21" s="2">
        <v>0.97399999999999998</v>
      </c>
      <c r="BJ21" s="2">
        <v>0.92300000000000004</v>
      </c>
      <c r="BK21" s="2">
        <v>0.91400000000000003</v>
      </c>
      <c r="BL21" s="2" t="s">
        <v>339</v>
      </c>
      <c r="BM21" s="2" t="s">
        <v>340</v>
      </c>
      <c r="BW21" s="2">
        <v>3.5</v>
      </c>
      <c r="BX21" s="2">
        <f t="shared" si="16"/>
        <v>0.31623382273327666</v>
      </c>
      <c r="BY21" s="2">
        <v>0.88500000000000001</v>
      </c>
      <c r="CA21" s="2">
        <v>2</v>
      </c>
      <c r="CB21" s="2">
        <f t="shared" si="17"/>
        <v>0.19402625153215608</v>
      </c>
      <c r="CC21" s="2">
        <v>0.95289999999999997</v>
      </c>
      <c r="CE21" s="2">
        <v>2</v>
      </c>
      <c r="CF21" s="2">
        <f t="shared" si="18"/>
        <v>0.23195155273282389</v>
      </c>
      <c r="CG21" s="2">
        <v>0.95899999999999996</v>
      </c>
      <c r="CM21" s="2">
        <v>2</v>
      </c>
      <c r="CN21" s="2">
        <f t="shared" si="20"/>
        <v>0.23635674968996084</v>
      </c>
      <c r="CO21" s="2">
        <v>0.95879999999999999</v>
      </c>
      <c r="CU21" s="2">
        <v>2</v>
      </c>
      <c r="CV21" s="2">
        <f t="shared" si="21"/>
        <v>0.24407650792374122</v>
      </c>
      <c r="CW21" s="2">
        <v>0.95699999999999996</v>
      </c>
      <c r="DK21" s="2">
        <v>5</v>
      </c>
      <c r="DL21" s="2">
        <f t="shared" si="45"/>
        <v>0.45070035704476791</v>
      </c>
      <c r="DM21" s="2">
        <v>0.71230000000000004</v>
      </c>
      <c r="DO21" s="2">
        <v>2</v>
      </c>
      <c r="DP21" s="2">
        <f t="shared" si="74"/>
        <v>0.17544814393377201</v>
      </c>
      <c r="DQ21" s="2">
        <v>0.93379999999999996</v>
      </c>
      <c r="DR21">
        <f t="shared" si="24"/>
        <v>0.93492517765215333</v>
      </c>
      <c r="DT21" s="2">
        <v>2</v>
      </c>
      <c r="DU21" s="2">
        <f t="shared" si="25"/>
        <v>0.19670972302551248</v>
      </c>
      <c r="DV21" s="2">
        <v>0.93379999999999996</v>
      </c>
      <c r="DW21">
        <f t="shared" si="26"/>
        <v>0.93492517765215333</v>
      </c>
      <c r="GQ21" s="2">
        <f t="shared" si="53"/>
        <v>17.346655564807104</v>
      </c>
      <c r="GR21" s="2">
        <v>3.2</v>
      </c>
      <c r="GS21" s="2">
        <f t="shared" si="54"/>
        <v>0.58132339804344513</v>
      </c>
      <c r="GT21" s="2">
        <v>0.70599999999999996</v>
      </c>
      <c r="GU21" s="2">
        <f>1-(GQ21/(55.51))/(GQ21/(55.51) +1)</f>
        <v>0.76190705666722525</v>
      </c>
      <c r="GV21" s="2">
        <f t="shared" si="56"/>
        <v>0.92662220912905446</v>
      </c>
      <c r="GX21" s="2">
        <v>1.8</v>
      </c>
      <c r="GY21" s="2">
        <v>0.77500000000000002</v>
      </c>
      <c r="GZ21" s="2">
        <f t="shared" si="57"/>
        <v>0.17456350480652827</v>
      </c>
      <c r="HA21" s="2">
        <f t="shared" si="58"/>
        <v>0.95098098232144823</v>
      </c>
      <c r="HC21" s="2">
        <v>0.05</v>
      </c>
      <c r="HD21" s="2">
        <v>0.46889999999999998</v>
      </c>
      <c r="HE21" s="2">
        <v>0.77039999999999997</v>
      </c>
      <c r="HF21" s="2">
        <f t="shared" si="59"/>
        <v>6.5595013425417004E-3</v>
      </c>
      <c r="HG21" s="2">
        <v>0.99792000000000003</v>
      </c>
      <c r="HH21" s="2">
        <v>-196</v>
      </c>
      <c r="HJ21" s="2">
        <v>0.05</v>
      </c>
      <c r="HK21" s="2">
        <v>0.49419999999999997</v>
      </c>
      <c r="HL21" s="2">
        <v>0.79369999999999996</v>
      </c>
      <c r="HM21" s="2">
        <f t="shared" si="60"/>
        <v>8.927871585642606E-3</v>
      </c>
      <c r="HN21" s="2">
        <v>0.99785699999999999</v>
      </c>
      <c r="HO21" s="2">
        <v>-185</v>
      </c>
      <c r="HQ21" s="2">
        <v>0.05</v>
      </c>
      <c r="HR21" s="2">
        <v>0.54659999999999997</v>
      </c>
      <c r="HS21" s="2">
        <v>0.83830000000000005</v>
      </c>
      <c r="HT21" s="2">
        <f t="shared" si="61"/>
        <v>7.654290920559431E-3</v>
      </c>
      <c r="HU21" s="2">
        <v>0.99773699999999999</v>
      </c>
      <c r="HV21" s="2">
        <v>-164</v>
      </c>
      <c r="HX21" s="2">
        <v>0.05</v>
      </c>
      <c r="HY21" s="2">
        <v>0.59850000000000003</v>
      </c>
      <c r="HZ21" s="2">
        <v>0.87770000000000004</v>
      </c>
      <c r="IA21" s="2">
        <f t="shared" si="62"/>
        <v>9.4131098727671045E-3</v>
      </c>
      <c r="IB21" s="2">
        <v>0.99763100000000005</v>
      </c>
      <c r="IC21" s="2">
        <v>-145</v>
      </c>
      <c r="IE21" s="2">
        <v>0.05</v>
      </c>
      <c r="IF21" s="2">
        <v>0.59860000000000002</v>
      </c>
      <c r="IG21" s="2">
        <v>0.878</v>
      </c>
      <c r="IH21" s="2">
        <f t="shared" si="63"/>
        <v>9.4203000207171844E-3</v>
      </c>
      <c r="II21" s="2">
        <v>0.99763000000000002</v>
      </c>
      <c r="IJ21" s="2">
        <v>-145</v>
      </c>
      <c r="IL21" s="2">
        <v>0.05</v>
      </c>
      <c r="IM21" s="2">
        <v>0.60199999999999998</v>
      </c>
      <c r="IN21" s="2">
        <v>0.88070000000000004</v>
      </c>
      <c r="IO21" s="2">
        <f t="shared" si="64"/>
        <v>1.1771806848352797E-2</v>
      </c>
      <c r="IP21" s="2">
        <v>0.99762300000000004</v>
      </c>
      <c r="IQ21" s="2">
        <v>-144</v>
      </c>
      <c r="IS21" s="2">
        <v>0.05</v>
      </c>
      <c r="IT21" s="2">
        <v>0.54200000000000004</v>
      </c>
      <c r="IU21" s="2">
        <v>0.83330000000000004</v>
      </c>
      <c r="IV21" s="2">
        <f t="shared" si="65"/>
        <v>7.8434893265032848E-3</v>
      </c>
      <c r="IW21" s="2">
        <v>0.99775100000000005</v>
      </c>
      <c r="IX21" s="2">
        <v>-166</v>
      </c>
      <c r="IZ21" s="2">
        <v>0.05</v>
      </c>
      <c r="JA21" s="2">
        <v>0.5131</v>
      </c>
      <c r="JB21" s="2">
        <v>0.81130000000000002</v>
      </c>
      <c r="JC21" s="2">
        <f t="shared" si="66"/>
        <v>7.9382784911081299E-3</v>
      </c>
      <c r="JD21" s="2">
        <v>0.99780999999999997</v>
      </c>
      <c r="JE21" s="2">
        <v>-178</v>
      </c>
      <c r="JG21" s="2">
        <v>0.05</v>
      </c>
      <c r="JH21" s="2">
        <v>0.59360000000000002</v>
      </c>
      <c r="JI21" s="2">
        <v>0.87209999999999999</v>
      </c>
      <c r="JJ21" s="2">
        <f t="shared" si="67"/>
        <v>1.3913888034434319E-2</v>
      </c>
      <c r="JK21" s="2">
        <v>0.99764600000000003</v>
      </c>
      <c r="JL21" s="2">
        <v>-146</v>
      </c>
      <c r="JN21" s="2">
        <v>0.05</v>
      </c>
      <c r="JO21" s="2">
        <v>0.60519999999999996</v>
      </c>
      <c r="JP21" s="2">
        <v>0.88339999999999996</v>
      </c>
      <c r="JQ21" s="2">
        <f t="shared" si="68"/>
        <v>9.3029995041819091E-3</v>
      </c>
      <c r="JR21" s="2">
        <v>0.99761599999999995</v>
      </c>
      <c r="JS21" s="2">
        <v>-143</v>
      </c>
      <c r="JU21" s="2">
        <v>0.05</v>
      </c>
      <c r="JV21" s="2">
        <v>0.53369999999999995</v>
      </c>
      <c r="JW21" s="2">
        <v>0.8286</v>
      </c>
      <c r="JX21" s="2">
        <f t="shared" si="43"/>
        <v>1.447824782849866E-2</v>
      </c>
      <c r="JY21" s="2">
        <v>0.99776299999999996</v>
      </c>
      <c r="JZ21" s="2">
        <v>-170</v>
      </c>
      <c r="KB21" s="2">
        <v>0.05</v>
      </c>
      <c r="KC21" s="2">
        <v>0.53910000000000002</v>
      </c>
      <c r="KD21" s="2">
        <v>0.83130000000000004</v>
      </c>
      <c r="KE21" s="2">
        <f t="shared" si="69"/>
        <v>9.6161498202297826E-3</v>
      </c>
      <c r="KF21" s="2">
        <v>0.99775599999999998</v>
      </c>
      <c r="KG21" s="2">
        <v>-167</v>
      </c>
      <c r="KI21" s="2">
        <v>1.8</v>
      </c>
      <c r="KJ21" s="2">
        <v>0.60299999999999998</v>
      </c>
      <c r="KK21" s="2">
        <v>0.92500000000000004</v>
      </c>
      <c r="KL21" s="2">
        <f t="shared" si="70"/>
        <v>0.14987353918328328</v>
      </c>
      <c r="KM21" s="2">
        <f t="shared" si="71"/>
        <v>0.94177471304333682</v>
      </c>
    </row>
    <row r="22" spans="1:299" ht="48.95" customHeight="1" x14ac:dyDescent="0.25">
      <c r="A22" s="4" t="s">
        <v>341</v>
      </c>
      <c r="B22" s="2" t="s">
        <v>342</v>
      </c>
      <c r="C22" s="2">
        <v>1947</v>
      </c>
      <c r="E22" s="2" t="s">
        <v>343</v>
      </c>
      <c r="AX22" s="2">
        <v>5.4969999999999999</v>
      </c>
      <c r="AY22" s="2">
        <f t="shared" si="12"/>
        <v>0.48287686089541143</v>
      </c>
      <c r="AZ22" s="2">
        <v>0.91100000000000003</v>
      </c>
      <c r="BA22" s="2">
        <v>0.47</v>
      </c>
      <c r="BB22" s="2">
        <v>7</v>
      </c>
      <c r="BC22" s="2">
        <v>0.89100000000000001</v>
      </c>
      <c r="BD22" s="2">
        <v>0.45700000000000002</v>
      </c>
      <c r="BF22" s="2">
        <v>0.9</v>
      </c>
      <c r="BG22" s="2">
        <f t="shared" si="13"/>
        <v>0.12997949709682857</v>
      </c>
      <c r="BH22" s="2">
        <v>0.97040000000000004</v>
      </c>
      <c r="BI22" s="2">
        <v>0.97050000000000003</v>
      </c>
      <c r="BJ22" s="2">
        <v>0.92500000000000004</v>
      </c>
      <c r="BK22" s="2">
        <v>0.92100000000000004</v>
      </c>
      <c r="BL22" s="2" t="s">
        <v>344</v>
      </c>
      <c r="BM22" s="2" t="s">
        <v>345</v>
      </c>
      <c r="BW22" s="2">
        <v>4</v>
      </c>
      <c r="BX22" s="2">
        <f t="shared" si="16"/>
        <v>0.34578864524604236</v>
      </c>
      <c r="BY22" s="2">
        <v>0.86699999999999999</v>
      </c>
      <c r="CA22" s="2">
        <v>2.5</v>
      </c>
      <c r="CB22" s="2">
        <f t="shared" si="17"/>
        <v>0.23131263360747287</v>
      </c>
      <c r="CC22" s="2">
        <v>0.93200000000000005</v>
      </c>
      <c r="CE22" s="2">
        <v>2.5</v>
      </c>
      <c r="CF22" s="2">
        <f t="shared" si="18"/>
        <v>0.27404797744321874</v>
      </c>
      <c r="CG22" s="2">
        <v>0.94099999999999995</v>
      </c>
      <c r="CM22" s="2">
        <v>2.5</v>
      </c>
      <c r="CN22" s="2">
        <f t="shared" si="20"/>
        <v>0.27896228251699851</v>
      </c>
      <c r="CO22" s="2">
        <v>0.93899999999999995</v>
      </c>
      <c r="CU22" s="2">
        <v>2.5</v>
      </c>
      <c r="CV22" s="2">
        <f t="shared" si="21"/>
        <v>0.28754960881130143</v>
      </c>
      <c r="CW22" s="2">
        <v>0.93799999999999994</v>
      </c>
      <c r="CY22" s="2">
        <v>5.5</v>
      </c>
      <c r="CZ22" s="2">
        <f>$BY$3*CY22/(1+$BY$3*CY22)</f>
        <v>0.27498404964909223</v>
      </c>
      <c r="DA22" s="2">
        <v>0.7591</v>
      </c>
      <c r="DK22" s="2">
        <v>5.5</v>
      </c>
      <c r="DL22" s="2">
        <f t="shared" si="45"/>
        <v>0.47438963496360148</v>
      </c>
      <c r="DM22" s="2">
        <v>0.67849999999999999</v>
      </c>
      <c r="DO22" s="2">
        <v>2.4</v>
      </c>
      <c r="DP22" s="2">
        <f t="shared" si="74"/>
        <v>0.20340052384381552</v>
      </c>
      <c r="DQ22" s="2">
        <v>0.94450000000000001</v>
      </c>
      <c r="DR22">
        <f t="shared" si="24"/>
        <v>0.92157439663809559</v>
      </c>
      <c r="DT22" s="2">
        <v>2.4</v>
      </c>
      <c r="DU22" s="2">
        <f t="shared" si="25"/>
        <v>0.22711646427423143</v>
      </c>
      <c r="DV22" s="2">
        <v>0.94450000000000001</v>
      </c>
      <c r="DW22">
        <f t="shared" si="26"/>
        <v>0.92157439663809559</v>
      </c>
      <c r="GQ22" s="2">
        <f t="shared" si="53"/>
        <v>18.503099269127578</v>
      </c>
      <c r="GR22" s="2">
        <v>3</v>
      </c>
      <c r="GS22" s="2">
        <f>$CS$3*GQ22/(1+$CS$3*GQ22)</f>
        <v>0.59694379810273845</v>
      </c>
      <c r="GT22" s="2">
        <v>0.69699999999999995</v>
      </c>
      <c r="GU22" s="2">
        <f t="shared" si="55"/>
        <v>0.75000237185249707</v>
      </c>
      <c r="GV22" s="2">
        <f t="shared" si="56"/>
        <v>0.92933039435384468</v>
      </c>
      <c r="GX22" s="2">
        <v>2</v>
      </c>
      <c r="GY22" s="2">
        <v>0.76700000000000002</v>
      </c>
      <c r="GZ22" s="2">
        <f t="shared" si="57"/>
        <v>0.19026900267797472</v>
      </c>
      <c r="HA22" s="2">
        <f t="shared" si="58"/>
        <v>0.94623027409842497</v>
      </c>
      <c r="HC22" s="2">
        <v>0.06</v>
      </c>
      <c r="HD22" s="2">
        <v>0.442</v>
      </c>
      <c r="HE22" s="2">
        <v>0.75449999999999995</v>
      </c>
      <c r="HF22" s="2">
        <f t="shared" si="59"/>
        <v>7.861088646743607E-3</v>
      </c>
      <c r="HG22" s="2">
        <v>0.997556</v>
      </c>
      <c r="HH22" s="2">
        <v>-255</v>
      </c>
      <c r="HJ22" s="2">
        <v>0.06</v>
      </c>
      <c r="HK22" s="2">
        <v>0.46929999999999999</v>
      </c>
      <c r="HL22" s="2">
        <v>0.78069999999999995</v>
      </c>
      <c r="HM22" s="2">
        <f t="shared" si="60"/>
        <v>1.0694350345455905E-2</v>
      </c>
      <c r="HN22" s="2">
        <v>0.997471</v>
      </c>
      <c r="HO22" s="2">
        <v>-240</v>
      </c>
      <c r="HQ22" s="2">
        <v>0.06</v>
      </c>
      <c r="HR22" s="2">
        <v>0.52680000000000005</v>
      </c>
      <c r="HS22" s="2">
        <v>0.83150000000000002</v>
      </c>
      <c r="HT22" s="2">
        <f t="shared" si="61"/>
        <v>9.1711094367327092E-3</v>
      </c>
      <c r="HU22" s="2">
        <v>0.99730700000000005</v>
      </c>
      <c r="HV22" s="2">
        <v>-211</v>
      </c>
      <c r="HX22" s="2">
        <v>0.06</v>
      </c>
      <c r="HY22" s="2">
        <v>0.58430000000000004</v>
      </c>
      <c r="HZ22" s="2">
        <v>0.87619999999999998</v>
      </c>
      <c r="IA22" s="2">
        <f t="shared" si="62"/>
        <v>1.1274506214169488E-2</v>
      </c>
      <c r="IB22" s="2">
        <v>0.99716300000000002</v>
      </c>
      <c r="IC22" s="2">
        <v>-184</v>
      </c>
      <c r="IE22" s="2">
        <v>0.06</v>
      </c>
      <c r="IF22" s="2">
        <v>0.58460000000000001</v>
      </c>
      <c r="IG22" s="2">
        <v>0.87670000000000003</v>
      </c>
      <c r="IH22" s="2">
        <f t="shared" si="63"/>
        <v>1.1283101983690477E-2</v>
      </c>
      <c r="II22" s="2">
        <v>0.99716099999999996</v>
      </c>
      <c r="IJ22" s="2">
        <v>-184</v>
      </c>
      <c r="IL22" s="2">
        <v>0.06</v>
      </c>
      <c r="IM22" s="2">
        <v>0.58850000000000002</v>
      </c>
      <c r="IN22" s="2">
        <v>0.87980000000000003</v>
      </c>
      <c r="IO22" s="2">
        <f t="shared" si="64"/>
        <v>1.4092988230949184E-2</v>
      </c>
      <c r="IP22" s="2">
        <v>0.99715100000000001</v>
      </c>
      <c r="IQ22" s="2">
        <v>-183</v>
      </c>
      <c r="IS22" s="2">
        <v>0.06</v>
      </c>
      <c r="IT22" s="2">
        <v>0.5212</v>
      </c>
      <c r="IU22" s="2">
        <v>0.82520000000000004</v>
      </c>
      <c r="IV22" s="2">
        <f t="shared" si="65"/>
        <v>9.3974454392041825E-3</v>
      </c>
      <c r="IW22" s="2">
        <v>0.99732799999999999</v>
      </c>
      <c r="IX22" s="2">
        <v>-213</v>
      </c>
      <c r="IZ22" s="2">
        <v>0.06</v>
      </c>
      <c r="JA22" s="2">
        <v>0.4904</v>
      </c>
      <c r="JB22" s="2">
        <v>0.8014</v>
      </c>
      <c r="JC22" s="2">
        <f t="shared" si="66"/>
        <v>9.5108342591234164E-3</v>
      </c>
      <c r="JD22" s="2">
        <v>0.99740499999999999</v>
      </c>
      <c r="JE22" s="2">
        <v>-229</v>
      </c>
      <c r="JG22" s="2">
        <v>0.06</v>
      </c>
      <c r="JH22" s="2">
        <v>0.57779999999999998</v>
      </c>
      <c r="JI22" s="2">
        <v>0.86880000000000002</v>
      </c>
      <c r="JJ22" s="2">
        <f t="shared" si="67"/>
        <v>1.6650331471754338E-2</v>
      </c>
      <c r="JK22" s="2">
        <v>0.99718700000000005</v>
      </c>
      <c r="JL22" s="2">
        <v>-186</v>
      </c>
      <c r="JN22" s="2">
        <v>0.06</v>
      </c>
      <c r="JO22" s="2">
        <v>0.59219999999999995</v>
      </c>
      <c r="JP22" s="2">
        <v>0.88300000000000001</v>
      </c>
      <c r="JQ22" s="2">
        <f t="shared" si="68"/>
        <v>1.1142866987805745E-2</v>
      </c>
      <c r="JR22" s="2">
        <v>0.99714100000000006</v>
      </c>
      <c r="JS22" s="2">
        <v>-182</v>
      </c>
      <c r="JU22" s="2">
        <v>0.06</v>
      </c>
      <c r="JV22" s="2">
        <v>0.51300000000000001</v>
      </c>
      <c r="JW22" s="2">
        <v>0.82089999999999996</v>
      </c>
      <c r="JX22" s="2">
        <f t="shared" si="43"/>
        <v>1.7323733931563161E-2</v>
      </c>
      <c r="JY22" s="2">
        <v>0.99734100000000003</v>
      </c>
      <c r="JZ22" s="2">
        <v>-218</v>
      </c>
      <c r="KB22" s="2">
        <v>0.06</v>
      </c>
      <c r="KC22" s="2">
        <v>0.5181</v>
      </c>
      <c r="KD22" s="2">
        <v>0.82320000000000004</v>
      </c>
      <c r="KE22" s="2">
        <f t="shared" si="69"/>
        <v>1.1517229503392019E-2</v>
      </c>
      <c r="KF22" s="2">
        <v>0.99733400000000005</v>
      </c>
      <c r="KG22" s="2">
        <v>-214</v>
      </c>
      <c r="KI22" s="2">
        <v>2</v>
      </c>
      <c r="KJ22" s="2">
        <v>0.60099999999999998</v>
      </c>
      <c r="KK22" s="2">
        <v>0.92900000000000005</v>
      </c>
      <c r="KL22" s="2">
        <f t="shared" si="70"/>
        <v>0.16379848152159376</v>
      </c>
      <c r="KM22" s="2">
        <f t="shared" si="71"/>
        <v>0.93524860889286388</v>
      </c>
    </row>
    <row r="23" spans="1:299" ht="48.95" customHeight="1" x14ac:dyDescent="0.25">
      <c r="A23" t="s">
        <v>350</v>
      </c>
      <c r="B23" s="2" t="s">
        <v>351</v>
      </c>
      <c r="C23" s="2">
        <v>1944</v>
      </c>
      <c r="E23" s="2" t="s">
        <v>343</v>
      </c>
      <c r="AX23" s="2">
        <v>6.0090000000000003</v>
      </c>
      <c r="AY23" s="2">
        <f t="shared" si="12"/>
        <v>0.50513394581552229</v>
      </c>
      <c r="AZ23" s="2">
        <v>0.90700000000000003</v>
      </c>
      <c r="BA23" s="2">
        <v>0.45</v>
      </c>
      <c r="BB23" s="2">
        <v>7.4980000000000002</v>
      </c>
      <c r="BC23" s="2">
        <v>0.88600000000000001</v>
      </c>
      <c r="BD23" s="2">
        <v>0.44800000000000001</v>
      </c>
      <c r="BF23" s="2">
        <v>1</v>
      </c>
      <c r="BG23" s="2">
        <f t="shared" si="13"/>
        <v>0.14236559582434957</v>
      </c>
      <c r="BH23" s="2">
        <v>0.96709999999999996</v>
      </c>
      <c r="BI23" s="2">
        <v>0.96699999999999997</v>
      </c>
      <c r="BJ23" s="2">
        <v>0.92800000000000005</v>
      </c>
      <c r="BK23" s="2">
        <v>0.92800000000000005</v>
      </c>
      <c r="BL23" s="2" t="s">
        <v>346</v>
      </c>
      <c r="BM23" s="2" t="s">
        <v>347</v>
      </c>
      <c r="BW23" s="2">
        <v>4.5</v>
      </c>
      <c r="BX23" s="2">
        <f t="shared" si="16"/>
        <v>0.37289439494577969</v>
      </c>
      <c r="BY23" s="2">
        <v>0.85</v>
      </c>
      <c r="CA23" s="2">
        <v>3</v>
      </c>
      <c r="CB23" s="2">
        <f t="shared" si="17"/>
        <v>0.26530163629080772</v>
      </c>
      <c r="CC23" s="2">
        <v>0.90500000000000003</v>
      </c>
      <c r="CE23" s="2">
        <v>3</v>
      </c>
      <c r="CF23" s="2">
        <f t="shared" si="18"/>
        <v>0.31176960689243466</v>
      </c>
      <c r="CG23" s="2">
        <v>0.91900000000000004</v>
      </c>
      <c r="CT23" s="2" t="s">
        <v>415</v>
      </c>
      <c r="CU23" s="11">
        <v>3</v>
      </c>
      <c r="CV23" s="11">
        <f t="shared" si="21"/>
        <v>0.32629436705288412</v>
      </c>
      <c r="CW23" s="11">
        <v>0.91300000000000003</v>
      </c>
      <c r="CY23" s="2">
        <v>6</v>
      </c>
      <c r="CZ23" s="2">
        <f>$BY$3*CY23/(1+$BY$3*CY23)</f>
        <v>0.29266636487098235</v>
      </c>
      <c r="DA23" s="2">
        <v>0.73529999999999995</v>
      </c>
      <c r="DK23" s="2">
        <v>6</v>
      </c>
      <c r="DL23" s="2">
        <f t="shared" si="45"/>
        <v>0.49612012496220897</v>
      </c>
      <c r="DM23" s="2">
        <v>0.64639999999999997</v>
      </c>
      <c r="DO23" s="2">
        <v>2.7</v>
      </c>
      <c r="DP23" s="2">
        <f t="shared" si="74"/>
        <v>0.22315193672106418</v>
      </c>
      <c r="DQ23" s="2">
        <v>0.95279999999999998</v>
      </c>
      <c r="DR23">
        <f t="shared" si="24"/>
        <v>0.91147768727147049</v>
      </c>
      <c r="DT23" s="2">
        <v>2.7</v>
      </c>
      <c r="DU23" s="2">
        <f t="shared" si="25"/>
        <v>0.24845256382892372</v>
      </c>
      <c r="DV23" s="2">
        <v>0.95279999999999998</v>
      </c>
      <c r="DW23">
        <f t="shared" si="26"/>
        <v>0.91147768727147049</v>
      </c>
      <c r="GQ23" s="2">
        <f t="shared" si="53"/>
        <v>19.141137174959567</v>
      </c>
      <c r="GR23" s="2">
        <v>2.9</v>
      </c>
      <c r="GS23" s="2">
        <f t="shared" si="54"/>
        <v>0.60507308001950311</v>
      </c>
      <c r="GT23" s="2">
        <v>0.68600000000000005</v>
      </c>
      <c r="GU23" s="2">
        <f t="shared" si="55"/>
        <v>0.74359215546712221</v>
      </c>
      <c r="GV23" s="2">
        <f t="shared" si="56"/>
        <v>0.9225487317964739</v>
      </c>
      <c r="GX23" s="2">
        <v>2.1</v>
      </c>
      <c r="GY23" s="2">
        <v>0.75600000000000001</v>
      </c>
      <c r="GZ23" s="2">
        <f t="shared" si="57"/>
        <v>0.19789974347085218</v>
      </c>
      <c r="HA23" s="2">
        <f t="shared" si="58"/>
        <v>0.9444046930725627</v>
      </c>
      <c r="HC23" s="2">
        <v>7.0000000000000007E-2</v>
      </c>
      <c r="HD23" s="2">
        <v>0.41920000000000002</v>
      </c>
      <c r="HE23" s="2">
        <v>0.74050000000000005</v>
      </c>
      <c r="HF23" s="2">
        <f t="shared" si="59"/>
        <v>9.1592697825841566E-3</v>
      </c>
      <c r="HG23" s="2">
        <v>0.99720200000000003</v>
      </c>
      <c r="HH23" s="2">
        <v>-317</v>
      </c>
      <c r="HJ23" s="2">
        <v>7.0000000000000007E-2</v>
      </c>
      <c r="HK23" s="2">
        <v>0.44819999999999999</v>
      </c>
      <c r="HL23" s="2">
        <v>0.76939999999999997</v>
      </c>
      <c r="HM23" s="2">
        <f t="shared" si="60"/>
        <v>1.2454543194978606E-2</v>
      </c>
      <c r="HN23" s="2">
        <v>0.99709300000000001</v>
      </c>
      <c r="HO23" s="2">
        <v>-298</v>
      </c>
      <c r="HQ23" s="2">
        <v>7.0000000000000007E-2</v>
      </c>
      <c r="HR23" s="2">
        <v>0.51029999999999998</v>
      </c>
      <c r="HS23" s="2">
        <v>0.82599999999999996</v>
      </c>
      <c r="HT23" s="2">
        <f t="shared" si="61"/>
        <v>1.0683298060245537E-2</v>
      </c>
      <c r="HU23" s="2">
        <v>0.99687999999999999</v>
      </c>
      <c r="HV23" s="2">
        <v>-260</v>
      </c>
      <c r="HX23" s="2">
        <v>7.0000000000000007E-2</v>
      </c>
      <c r="HY23" s="2">
        <v>0.57289999999999996</v>
      </c>
      <c r="HZ23" s="2">
        <v>0.87560000000000004</v>
      </c>
      <c r="IA23" s="2">
        <f t="shared" si="62"/>
        <v>1.3128920234403055E-2</v>
      </c>
      <c r="IB23" s="2">
        <v>0.99669300000000005</v>
      </c>
      <c r="IC23" s="2">
        <v>-225</v>
      </c>
      <c r="IE23" s="2">
        <v>7.0000000000000007E-2</v>
      </c>
      <c r="IF23" s="2">
        <v>0.57330000000000003</v>
      </c>
      <c r="IG23" s="2">
        <v>0.87629999999999997</v>
      </c>
      <c r="IH23" s="2">
        <f t="shared" si="63"/>
        <v>1.3138911035444298E-2</v>
      </c>
      <c r="II23" s="2">
        <v>0.99668999999999996</v>
      </c>
      <c r="IJ23" s="2">
        <v>-225</v>
      </c>
      <c r="IL23" s="2">
        <v>7.0000000000000007E-2</v>
      </c>
      <c r="IM23" s="2">
        <v>0.57769999999999999</v>
      </c>
      <c r="IN23" s="2">
        <v>0.87990000000000002</v>
      </c>
      <c r="IO23" s="2">
        <f t="shared" si="64"/>
        <v>1.6403291038182395E-2</v>
      </c>
      <c r="IP23" s="2">
        <v>0.99667700000000004</v>
      </c>
      <c r="IQ23" s="2">
        <v>-223</v>
      </c>
      <c r="IS23" s="2">
        <v>7.0000000000000007E-2</v>
      </c>
      <c r="IT23" s="2">
        <v>0.50360000000000005</v>
      </c>
      <c r="IU23" s="2">
        <v>0.81830000000000003</v>
      </c>
      <c r="IV23" s="2">
        <f t="shared" si="65"/>
        <v>1.0946541424773663E-2</v>
      </c>
      <c r="IW23" s="2">
        <v>0.99690900000000005</v>
      </c>
      <c r="IX23" s="2">
        <v>-263</v>
      </c>
      <c r="IZ23" s="2">
        <v>7.0000000000000007E-2</v>
      </c>
      <c r="JA23" s="2">
        <v>0.47139999999999999</v>
      </c>
      <c r="JB23" s="2">
        <v>0.79310000000000003</v>
      </c>
      <c r="JC23" s="2">
        <f t="shared" si="66"/>
        <v>1.1078412478154998E-2</v>
      </c>
      <c r="JD23" s="2">
        <v>0.997004</v>
      </c>
      <c r="JE23" s="2">
        <v>-284</v>
      </c>
      <c r="JG23" s="2">
        <v>7.0000000000000007E-2</v>
      </c>
      <c r="JH23" s="2">
        <v>0.56479999999999997</v>
      </c>
      <c r="JI23" s="2">
        <v>0.86639999999999995</v>
      </c>
      <c r="JJ23" s="2">
        <f t="shared" si="67"/>
        <v>1.9371629375338838E-2</v>
      </c>
      <c r="JK23" s="2">
        <v>0.99672700000000003</v>
      </c>
      <c r="JL23" s="2">
        <v>-228</v>
      </c>
      <c r="JN23" s="2">
        <v>7.0000000000000007E-2</v>
      </c>
      <c r="JO23" s="2">
        <v>0.58199999999999996</v>
      </c>
      <c r="JP23" s="2">
        <v>0.88370000000000004</v>
      </c>
      <c r="JQ23" s="2">
        <f t="shared" si="68"/>
        <v>1.2975913339708427E-2</v>
      </c>
      <c r="JR23" s="2">
        <v>0.99666299999999997</v>
      </c>
      <c r="JS23" s="2">
        <v>-221</v>
      </c>
      <c r="JU23" s="2">
        <v>7.0000000000000007E-2</v>
      </c>
      <c r="JV23" s="2">
        <v>0.49569999999999997</v>
      </c>
      <c r="JW23" s="2">
        <v>0.81469999999999998</v>
      </c>
      <c r="JX23" s="2">
        <f t="shared" si="43"/>
        <v>2.0152835859092128E-2</v>
      </c>
      <c r="JY23" s="2">
        <v>0.99692199999999997</v>
      </c>
      <c r="JZ23" s="2">
        <v>-269</v>
      </c>
      <c r="KB23" s="2">
        <v>7.0000000000000007E-2</v>
      </c>
      <c r="KC23" s="2">
        <v>0.50049999999999994</v>
      </c>
      <c r="KD23" s="2">
        <v>0.81630000000000003</v>
      </c>
      <c r="KE23" s="2">
        <f t="shared" si="69"/>
        <v>1.3411024778914954E-2</v>
      </c>
      <c r="KF23" s="2">
        <v>0.99691700000000005</v>
      </c>
      <c r="KG23" s="2">
        <v>-265</v>
      </c>
      <c r="KI23" s="2">
        <v>2.5</v>
      </c>
      <c r="KJ23" s="2">
        <v>0.59699999999999998</v>
      </c>
      <c r="KK23" s="2">
        <v>0.93700000000000006</v>
      </c>
      <c r="KL23" s="2">
        <f t="shared" si="70"/>
        <v>0.19669357468728438</v>
      </c>
      <c r="KM23" s="2">
        <f t="shared" si="71"/>
        <v>0.91906428563337328</v>
      </c>
    </row>
    <row r="24" spans="1:299" ht="48.95" customHeight="1" x14ac:dyDescent="0.25">
      <c r="A24" s="9" t="s">
        <v>352</v>
      </c>
      <c r="B24" t="s">
        <v>353</v>
      </c>
      <c r="C24" s="2">
        <v>1991</v>
      </c>
      <c r="E24" s="2" t="s">
        <v>368</v>
      </c>
      <c r="AX24" s="2">
        <v>6.5</v>
      </c>
      <c r="AY24" s="2">
        <f t="shared" si="12"/>
        <v>0.52474984019713378</v>
      </c>
      <c r="AZ24" s="2">
        <v>0.90200000000000002</v>
      </c>
      <c r="BA24" s="2">
        <v>0.44</v>
      </c>
      <c r="BB24" s="2">
        <v>8.1010000000000009</v>
      </c>
      <c r="BC24" s="2">
        <v>0.88100000000000001</v>
      </c>
      <c r="BD24" s="2">
        <v>0.434</v>
      </c>
      <c r="BW24" s="2">
        <v>5</v>
      </c>
      <c r="BX24" s="2">
        <f t="shared" si="16"/>
        <v>0.3978433760513278</v>
      </c>
      <c r="BY24" s="2">
        <v>0.83099999999999996</v>
      </c>
      <c r="CE24" s="2">
        <v>3.5</v>
      </c>
      <c r="CF24" s="2">
        <f t="shared" si="18"/>
        <v>0.34576471959050631</v>
      </c>
      <c r="CG24" s="2">
        <v>0.89200000000000002</v>
      </c>
      <c r="DO24" s="2">
        <v>3</v>
      </c>
      <c r="DP24" s="2">
        <f t="shared" si="74"/>
        <v>0.24194758825625207</v>
      </c>
      <c r="DQ24" s="2">
        <v>0.96179999999999999</v>
      </c>
      <c r="DR24">
        <f t="shared" si="24"/>
        <v>0.90126166538009622</v>
      </c>
      <c r="DT24" s="2">
        <v>3</v>
      </c>
      <c r="DU24" s="2">
        <f t="shared" si="25"/>
        <v>0.26864230757979113</v>
      </c>
      <c r="DV24" s="2">
        <v>0.96179999999999999</v>
      </c>
      <c r="DW24">
        <f t="shared" si="26"/>
        <v>0.90126166538009622</v>
      </c>
      <c r="GQ24" s="2">
        <f t="shared" si="53"/>
        <v>19.824749216922406</v>
      </c>
      <c r="GR24" s="2">
        <v>2.8</v>
      </c>
      <c r="GS24" s="2">
        <f t="shared" si="54"/>
        <v>0.61342683067019199</v>
      </c>
      <c r="GT24" s="2">
        <v>0.67600000000000005</v>
      </c>
      <c r="GU24" s="2">
        <f t="shared" si="55"/>
        <v>0.73684455814888161</v>
      </c>
      <c r="GV24" s="2">
        <f t="shared" si="56"/>
        <v>0.91742551739577649</v>
      </c>
      <c r="HC24" s="2">
        <v>0.08</v>
      </c>
      <c r="HD24" s="2">
        <v>0.39960000000000001</v>
      </c>
      <c r="HE24" s="2">
        <v>0.72809999999999997</v>
      </c>
      <c r="HF24" s="2">
        <f t="shared" si="59"/>
        <v>1.0454058103169071E-2</v>
      </c>
      <c r="HG24" s="2">
        <v>0.99685699999999999</v>
      </c>
      <c r="HH24" s="2">
        <v>-384</v>
      </c>
      <c r="HJ24" s="2">
        <v>0.08</v>
      </c>
      <c r="HK24" s="2">
        <v>0.4299</v>
      </c>
      <c r="HL24" s="2">
        <v>0.75929999999999997</v>
      </c>
      <c r="HM24" s="2">
        <f t="shared" si="60"/>
        <v>1.4208483626680743E-2</v>
      </c>
      <c r="HN24" s="2">
        <v>0.99672300000000003</v>
      </c>
      <c r="HO24" s="2">
        <v>-359</v>
      </c>
      <c r="HQ24" s="2">
        <v>0.08</v>
      </c>
      <c r="HR24" s="2">
        <v>0.49609999999999999</v>
      </c>
      <c r="HS24" s="2">
        <v>0.82140000000000002</v>
      </c>
      <c r="HT24" s="2">
        <f t="shared" si="61"/>
        <v>1.2190877957019054E-2</v>
      </c>
      <c r="HU24" s="2">
        <v>0.99645499999999998</v>
      </c>
      <c r="HV24" s="2">
        <v>-311</v>
      </c>
      <c r="HX24" s="2">
        <v>0.08</v>
      </c>
      <c r="HY24" s="2">
        <v>0.5635</v>
      </c>
      <c r="HZ24" s="2">
        <v>0.87570000000000003</v>
      </c>
      <c r="IA24" s="2">
        <f t="shared" si="62"/>
        <v>1.4976391147207646E-2</v>
      </c>
      <c r="IB24" s="2">
        <v>0.99622100000000002</v>
      </c>
      <c r="IC24" s="2">
        <v>-267</v>
      </c>
      <c r="IE24" s="2">
        <v>0.08</v>
      </c>
      <c r="IF24" s="2">
        <v>0.56410000000000005</v>
      </c>
      <c r="IG24" s="2">
        <v>0.87660000000000005</v>
      </c>
      <c r="IH24" s="2">
        <f t="shared" si="63"/>
        <v>1.4987766479023784E-2</v>
      </c>
      <c r="II24" s="2">
        <v>0.99621700000000002</v>
      </c>
      <c r="IJ24" s="2">
        <v>-267</v>
      </c>
      <c r="IL24" s="2">
        <v>0.08</v>
      </c>
      <c r="IM24" s="2">
        <v>0.56889999999999996</v>
      </c>
      <c r="IN24" s="2">
        <v>0.88049999999999995</v>
      </c>
      <c r="IO24" s="2">
        <f t="shared" si="64"/>
        <v>1.8702791567450257E-2</v>
      </c>
      <c r="IP24" s="2">
        <v>0.99619999999999997</v>
      </c>
      <c r="IQ24" s="2">
        <v>-265</v>
      </c>
      <c r="IS24" s="2">
        <v>0.08</v>
      </c>
      <c r="IT24" s="2">
        <v>0.4884</v>
      </c>
      <c r="IU24" s="2">
        <v>0.81240000000000001</v>
      </c>
      <c r="IV24" s="2">
        <f t="shared" si="65"/>
        <v>1.2490800048290306E-2</v>
      </c>
      <c r="IW24" s="2">
        <v>0.99649399999999999</v>
      </c>
      <c r="IX24" s="2">
        <v>-315</v>
      </c>
      <c r="IZ24" s="2">
        <v>0.08</v>
      </c>
      <c r="JA24" s="2">
        <v>0.4551</v>
      </c>
      <c r="JB24" s="2">
        <v>0.78600000000000003</v>
      </c>
      <c r="JC24" s="2">
        <f t="shared" si="66"/>
        <v>1.2641036743720217E-2</v>
      </c>
      <c r="JD24" s="2">
        <v>0.99660700000000002</v>
      </c>
      <c r="JE24" s="2">
        <v>-341</v>
      </c>
      <c r="JG24" s="2">
        <v>0.08</v>
      </c>
      <c r="JH24" s="2">
        <v>0.55379999999999996</v>
      </c>
      <c r="JI24" s="2">
        <v>0.86470000000000002</v>
      </c>
      <c r="JJ24" s="2">
        <f t="shared" si="67"/>
        <v>2.2077907138320568E-2</v>
      </c>
      <c r="JK24" s="2">
        <v>0.99626800000000004</v>
      </c>
      <c r="JL24" s="2">
        <v>-271</v>
      </c>
      <c r="JN24" s="2">
        <v>0.08</v>
      </c>
      <c r="JO24" s="2">
        <v>0.57389999999999997</v>
      </c>
      <c r="JP24" s="2">
        <v>0.88500000000000001</v>
      </c>
      <c r="JQ24" s="2">
        <f t="shared" si="68"/>
        <v>1.4802176422738128E-2</v>
      </c>
      <c r="JR24" s="2">
        <v>0.99618099999999998</v>
      </c>
      <c r="JS24" s="2">
        <v>-262</v>
      </c>
      <c r="JU24" s="2">
        <v>0.08</v>
      </c>
      <c r="JV24" s="2">
        <v>0.48089999999999999</v>
      </c>
      <c r="JW24" s="2">
        <v>0.80959999999999999</v>
      </c>
      <c r="JX24" s="2">
        <f t="shared" si="43"/>
        <v>2.2965694713825608E-2</v>
      </c>
      <c r="JY24" s="2">
        <v>0.996506</v>
      </c>
      <c r="JZ24" s="2">
        <v>-322</v>
      </c>
      <c r="KB24" s="2">
        <v>0.08</v>
      </c>
      <c r="KC24" s="2">
        <v>0.48520000000000002</v>
      </c>
      <c r="KD24" s="2">
        <v>0.81030000000000002</v>
      </c>
      <c r="KE24" s="2">
        <f t="shared" si="69"/>
        <v>1.5297577434469797E-2</v>
      </c>
      <c r="KF24" s="2">
        <v>0.99650300000000003</v>
      </c>
      <c r="KG24" s="2">
        <v>-317</v>
      </c>
      <c r="KI24" s="2">
        <v>3</v>
      </c>
      <c r="KJ24" s="2">
        <v>0.59499999999999997</v>
      </c>
      <c r="KK24" s="2">
        <v>0.94599999999999995</v>
      </c>
      <c r="KL24" s="2">
        <f t="shared" si="70"/>
        <v>0.22709852546861461</v>
      </c>
      <c r="KM24" s="2">
        <f t="shared" si="71"/>
        <v>0.90280215545979536</v>
      </c>
    </row>
    <row r="25" spans="1:299" ht="48.95" customHeight="1" x14ac:dyDescent="0.25">
      <c r="A25" s="2" t="s">
        <v>383</v>
      </c>
      <c r="B25" s="2" t="s">
        <v>381</v>
      </c>
      <c r="C25" s="2">
        <v>2000</v>
      </c>
      <c r="E25" s="2" t="s">
        <v>382</v>
      </c>
      <c r="AX25" s="2">
        <v>6.9850000000000003</v>
      </c>
      <c r="AY25" s="2">
        <f t="shared" si="12"/>
        <v>0.54265684223437838</v>
      </c>
      <c r="AZ25" s="2">
        <v>0.89600000000000002</v>
      </c>
      <c r="BA25" s="2">
        <v>0.436</v>
      </c>
      <c r="BB25" s="2">
        <v>9.016</v>
      </c>
      <c r="BC25" s="2">
        <v>0.872</v>
      </c>
      <c r="BD25" s="2">
        <v>0.42099999999999999</v>
      </c>
      <c r="CE25" s="2">
        <v>4</v>
      </c>
      <c r="CF25" s="2">
        <f t="shared" si="18"/>
        <v>0.37655953631989575</v>
      </c>
      <c r="CG25" s="2">
        <v>0.86199999999999999</v>
      </c>
      <c r="DO25" s="2">
        <v>3.4</v>
      </c>
      <c r="DP25" s="2">
        <f t="shared" si="74"/>
        <v>0.26563787428601643</v>
      </c>
      <c r="DQ25" s="2">
        <v>0.97419999999999995</v>
      </c>
      <c r="DR25">
        <f t="shared" si="24"/>
        <v>0.88750605177911046</v>
      </c>
      <c r="DT25" s="2">
        <v>3.4</v>
      </c>
      <c r="DU25" s="2">
        <f t="shared" si="25"/>
        <v>0.29393290668052435</v>
      </c>
      <c r="DV25" s="2">
        <v>0.97419999999999995</v>
      </c>
      <c r="DW25">
        <f t="shared" si="26"/>
        <v>0.88750605177911046</v>
      </c>
      <c r="GQ25" s="2">
        <f t="shared" si="53"/>
        <v>20.558999187919532</v>
      </c>
      <c r="GR25" s="2">
        <v>2.7</v>
      </c>
      <c r="GS25" s="2">
        <f t="shared" si="54"/>
        <v>0.62201447738054993</v>
      </c>
      <c r="GT25" s="2">
        <v>0.66500000000000004</v>
      </c>
      <c r="GU25" s="2">
        <f>1-(GQ25/(55.51))/(GQ25/(55.51) +1)</f>
        <v>0.72973222459347808</v>
      </c>
      <c r="GV25" s="2">
        <f t="shared" si="56"/>
        <v>0.91129318068756071</v>
      </c>
      <c r="HC25" s="2">
        <v>0.09</v>
      </c>
      <c r="HD25" s="2">
        <v>0.38250000000000001</v>
      </c>
      <c r="HE25" s="2">
        <v>0.71689999999999998</v>
      </c>
      <c r="HF25" s="2">
        <f t="shared" si="59"/>
        <v>1.1745466891898112E-2</v>
      </c>
      <c r="HG25" s="2">
        <v>0.99651900000000004</v>
      </c>
      <c r="HH25" s="2">
        <v>-454</v>
      </c>
      <c r="HJ25" s="2">
        <v>0.09</v>
      </c>
      <c r="HK25" s="2">
        <v>0.41389999999999999</v>
      </c>
      <c r="HL25" s="2">
        <v>0.75009999999999999</v>
      </c>
      <c r="HM25" s="2">
        <f t="shared" si="60"/>
        <v>1.5956204895515601E-2</v>
      </c>
      <c r="HN25" s="2">
        <v>0.99635799999999997</v>
      </c>
      <c r="HO25" s="2">
        <v>-423</v>
      </c>
      <c r="HQ25" s="2">
        <v>0.09</v>
      </c>
      <c r="HR25" s="2">
        <v>0.48380000000000001</v>
      </c>
      <c r="HS25" s="2">
        <v>0.8175</v>
      </c>
      <c r="HT25" s="2">
        <f t="shared" si="61"/>
        <v>1.3693870164155122E-2</v>
      </c>
      <c r="HU25" s="2">
        <v>0.996031</v>
      </c>
      <c r="HV25" s="2">
        <v>-364</v>
      </c>
      <c r="HX25" s="2">
        <v>0.09</v>
      </c>
      <c r="HY25" s="2">
        <v>0.55569999999999997</v>
      </c>
      <c r="HZ25" s="2">
        <v>0.87629999999999997</v>
      </c>
      <c r="IA25" s="2">
        <f t="shared" si="62"/>
        <v>1.6816957873231651E-2</v>
      </c>
      <c r="IB25" s="2">
        <v>0.99574700000000005</v>
      </c>
      <c r="IC25" s="2">
        <v>-310</v>
      </c>
      <c r="IE25" s="2">
        <v>0.09</v>
      </c>
      <c r="IF25" s="2">
        <v>0.55649999999999999</v>
      </c>
      <c r="IG25" s="2">
        <v>0.87739999999999996</v>
      </c>
      <c r="IH25" s="2">
        <f t="shared" si="63"/>
        <v>1.6829707323492399E-2</v>
      </c>
      <c r="II25" s="2">
        <v>0.99574099999999999</v>
      </c>
      <c r="IJ25" s="2">
        <v>-310</v>
      </c>
      <c r="IL25" s="2">
        <v>0.09</v>
      </c>
      <c r="IM25" s="2">
        <v>0.56159999999999999</v>
      </c>
      <c r="IN25" s="2">
        <v>0.88170000000000004</v>
      </c>
      <c r="IO25" s="2">
        <f t="shared" si="64"/>
        <v>2.0991565404327586E-2</v>
      </c>
      <c r="IP25" s="2">
        <v>0.99572000000000005</v>
      </c>
      <c r="IQ25" s="2">
        <v>-307</v>
      </c>
      <c r="IS25" s="2">
        <v>0.09</v>
      </c>
      <c r="IT25" s="2">
        <v>0.47510000000000002</v>
      </c>
      <c r="IU25" s="2">
        <v>0.80720000000000003</v>
      </c>
      <c r="IV25" s="2">
        <f t="shared" si="65"/>
        <v>1.4030243932877304E-2</v>
      </c>
      <c r="IW25" s="2">
        <v>0.99608200000000002</v>
      </c>
      <c r="IX25" s="2">
        <v>-369</v>
      </c>
      <c r="IZ25" s="2">
        <v>0.09</v>
      </c>
      <c r="JA25" s="2">
        <v>0.44090000000000001</v>
      </c>
      <c r="JB25" s="2">
        <v>0.77990000000000004</v>
      </c>
      <c r="JC25" s="2">
        <f t="shared" si="66"/>
        <v>1.4198730502435813E-2</v>
      </c>
      <c r="JD25" s="2">
        <v>0.99621400000000004</v>
      </c>
      <c r="JE25" s="2">
        <v>-401</v>
      </c>
      <c r="JG25" s="2">
        <v>0.09</v>
      </c>
      <c r="JH25" s="2">
        <v>0.54430000000000001</v>
      </c>
      <c r="JI25" s="2">
        <v>0.86339999999999995</v>
      </c>
      <c r="JJ25" s="2">
        <f t="shared" si="67"/>
        <v>2.4769288773432877E-2</v>
      </c>
      <c r="JK25" s="2">
        <v>0.99580900000000006</v>
      </c>
      <c r="JL25" s="2">
        <v>-316</v>
      </c>
      <c r="JN25" s="2">
        <v>0.09</v>
      </c>
      <c r="JO25" s="2">
        <v>0.56730000000000003</v>
      </c>
      <c r="JP25" s="2">
        <v>0.88680000000000003</v>
      </c>
      <c r="JQ25" s="2">
        <f t="shared" si="68"/>
        <v>1.6621693820034283E-2</v>
      </c>
      <c r="JR25" s="2">
        <v>0.99569600000000003</v>
      </c>
      <c r="JS25" s="2">
        <v>-304</v>
      </c>
      <c r="JU25" s="2">
        <v>0.09</v>
      </c>
      <c r="JV25" s="2">
        <v>0.46810000000000002</v>
      </c>
      <c r="JW25" s="2">
        <v>0.80520000000000003</v>
      </c>
      <c r="JX25" s="2">
        <f t="shared" si="43"/>
        <v>2.5762449982880433E-2</v>
      </c>
      <c r="JY25" s="2">
        <v>0.99609099999999995</v>
      </c>
      <c r="JZ25" s="2">
        <v>-378</v>
      </c>
      <c r="KB25" s="2">
        <v>0.09</v>
      </c>
      <c r="KC25" s="2">
        <v>0.47189999999999999</v>
      </c>
      <c r="KD25" s="2">
        <v>0.80510000000000004</v>
      </c>
      <c r="KE25" s="2">
        <f t="shared" si="69"/>
        <v>1.7176928938712727E-2</v>
      </c>
      <c r="KF25" s="2">
        <v>0.99609099999999995</v>
      </c>
      <c r="KG25" s="2">
        <v>-372</v>
      </c>
      <c r="KI25" s="2">
        <v>3.5</v>
      </c>
      <c r="KJ25" s="2">
        <v>0.59599999999999997</v>
      </c>
      <c r="KK25" s="2">
        <v>0.95399999999999996</v>
      </c>
      <c r="KL25" s="2">
        <f t="shared" si="70"/>
        <v>0.25528577583581297</v>
      </c>
      <c r="KM25" s="2">
        <f t="shared" si="71"/>
        <v>0.88665205248376588</v>
      </c>
    </row>
    <row r="26" spans="1:299" ht="48.95" customHeight="1" x14ac:dyDescent="0.25">
      <c r="A26" s="2" t="s">
        <v>443</v>
      </c>
      <c r="B26" s="2" t="s">
        <v>442</v>
      </c>
      <c r="C26" s="2">
        <v>2012</v>
      </c>
      <c r="AX26" s="2">
        <v>7.4950000000000001</v>
      </c>
      <c r="AY26" s="2">
        <f t="shared" si="12"/>
        <v>0.56008678871780104</v>
      </c>
      <c r="AZ26" s="2">
        <v>0.89200000000000002</v>
      </c>
      <c r="BA26" s="2">
        <v>0.42299999999999999</v>
      </c>
      <c r="BB26" s="2">
        <v>9.9990000000000006</v>
      </c>
      <c r="BC26" s="2">
        <v>0.86199999999999999</v>
      </c>
      <c r="BD26" s="2">
        <v>0.41199999999999998</v>
      </c>
      <c r="DO26" s="2">
        <v>3.7</v>
      </c>
      <c r="DP26" s="2">
        <f t="shared" si="74"/>
        <v>0.28245612398584147</v>
      </c>
      <c r="DQ26" s="2">
        <v>0.98360000000000003</v>
      </c>
      <c r="DR26">
        <f t="shared" si="24"/>
        <v>0.87710984737211428</v>
      </c>
      <c r="DT26" s="2">
        <v>3.7</v>
      </c>
      <c r="DU26" s="2">
        <f t="shared" si="25"/>
        <v>0.31178201658880628</v>
      </c>
      <c r="DV26" s="2">
        <v>0.98360000000000003</v>
      </c>
      <c r="DW26">
        <f t="shared" si="26"/>
        <v>0.87710984737211428</v>
      </c>
      <c r="GQ26" s="2">
        <f t="shared" si="53"/>
        <v>21.349729925916435</v>
      </c>
      <c r="GR26" s="2">
        <v>2.6</v>
      </c>
      <c r="GS26" s="2">
        <f t="shared" si="54"/>
        <v>0.63084598288173266</v>
      </c>
      <c r="GT26" s="2">
        <v>0.65400000000000003</v>
      </c>
      <c r="GU26" s="2">
        <f t="shared" si="55"/>
        <v>0.72222476000767877</v>
      </c>
      <c r="GV26" s="2">
        <f t="shared" si="56"/>
        <v>0.90553527961717439</v>
      </c>
      <c r="HC26" s="2">
        <v>0.1</v>
      </c>
      <c r="HD26" s="2">
        <v>0.36730000000000002</v>
      </c>
      <c r="HE26" s="2">
        <v>0.70679999999999998</v>
      </c>
      <c r="HF26" s="2">
        <f t="shared" si="59"/>
        <v>1.3033509362919299E-2</v>
      </c>
      <c r="HG26" s="2">
        <v>0.99618700000000004</v>
      </c>
      <c r="HH26" s="2">
        <v>-527</v>
      </c>
      <c r="HJ26" s="2">
        <v>0.1</v>
      </c>
      <c r="HK26" s="2">
        <v>0.39960000000000001</v>
      </c>
      <c r="HL26" s="2">
        <v>0.74170000000000003</v>
      </c>
      <c r="HM26" s="2">
        <f t="shared" si="60"/>
        <v>1.7697740021021445E-2</v>
      </c>
      <c r="HN26" s="2">
        <v>0.99599899999999997</v>
      </c>
      <c r="HO26" s="2">
        <v>-490</v>
      </c>
      <c r="HQ26" s="2">
        <v>0.1</v>
      </c>
      <c r="HR26" s="2">
        <v>0.47299999999999998</v>
      </c>
      <c r="HS26" s="2">
        <v>0.81420000000000003</v>
      </c>
      <c r="HT26" s="2">
        <f t="shared" si="61"/>
        <v>1.5192295590914865E-2</v>
      </c>
      <c r="HU26" s="2">
        <v>0.99560899999999997</v>
      </c>
      <c r="HV26" s="2">
        <v>-419</v>
      </c>
      <c r="HX26" s="2">
        <v>0.1</v>
      </c>
      <c r="HY26" s="2">
        <v>0.54910000000000003</v>
      </c>
      <c r="HZ26" s="2">
        <v>0.87729999999999997</v>
      </c>
      <c r="IA26" s="2">
        <f t="shared" si="62"/>
        <v>1.8650659042765142E-2</v>
      </c>
      <c r="IB26" s="2">
        <v>0.99526999999999999</v>
      </c>
      <c r="IC26" s="2">
        <v>-355</v>
      </c>
      <c r="IE26" s="2">
        <v>0.1</v>
      </c>
      <c r="IF26" s="2">
        <v>0.55010000000000003</v>
      </c>
      <c r="IG26" s="2">
        <v>0.87870000000000004</v>
      </c>
      <c r="IH26" s="2">
        <f t="shared" si="63"/>
        <v>1.8664772286675516E-2</v>
      </c>
      <c r="II26" s="2">
        <v>0.99526199999999998</v>
      </c>
      <c r="IJ26" s="2">
        <v>-354</v>
      </c>
      <c r="IL26" s="2">
        <v>0.1</v>
      </c>
      <c r="IM26" s="2">
        <v>0.55559999999999998</v>
      </c>
      <c r="IN26" s="2">
        <v>0.88319999999999999</v>
      </c>
      <c r="IO26" s="2">
        <f t="shared" si="64"/>
        <v>2.3269687430848108E-2</v>
      </c>
      <c r="IP26" s="2">
        <v>0.99523799999999996</v>
      </c>
      <c r="IQ26" s="2">
        <v>-350</v>
      </c>
      <c r="IS26" s="2">
        <v>0.1</v>
      </c>
      <c r="IT26" s="2">
        <v>0.46329999999999999</v>
      </c>
      <c r="IU26" s="2">
        <v>0.80249999999999999</v>
      </c>
      <c r="IV26" s="2">
        <f t="shared" si="65"/>
        <v>1.556489556080724E-2</v>
      </c>
      <c r="IW26" s="2">
        <v>0.995672</v>
      </c>
      <c r="IX26" s="2">
        <v>-425</v>
      </c>
      <c r="IZ26" s="2">
        <v>0.1</v>
      </c>
      <c r="JA26" s="2">
        <v>0.42830000000000001</v>
      </c>
      <c r="JB26" s="2">
        <v>0.77449999999999997</v>
      </c>
      <c r="JC26" s="2">
        <f t="shared" si="66"/>
        <v>1.5751517053190594E-2</v>
      </c>
      <c r="JD26" s="2">
        <v>0.99582300000000001</v>
      </c>
      <c r="JE26" s="2">
        <v>-463</v>
      </c>
      <c r="JG26" s="2">
        <v>0.1</v>
      </c>
      <c r="JH26" s="2">
        <v>0.53600000000000003</v>
      </c>
      <c r="JI26" s="2">
        <v>0.86250000000000004</v>
      </c>
      <c r="JJ26" s="2">
        <f t="shared" si="67"/>
        <v>2.7445896931952821E-2</v>
      </c>
      <c r="JK26" s="2">
        <v>0.99534900000000004</v>
      </c>
      <c r="JL26" s="2">
        <v>-361</v>
      </c>
      <c r="JN26" s="2">
        <v>0.1</v>
      </c>
      <c r="JO26" s="2">
        <v>0.56179999999999997</v>
      </c>
      <c r="JP26" s="2">
        <v>0.88900000000000001</v>
      </c>
      <c r="JQ26" s="2">
        <f t="shared" si="68"/>
        <v>1.8434502837605737E-2</v>
      </c>
      <c r="JR26" s="2">
        <v>0.99520699999999995</v>
      </c>
      <c r="JS26" s="2">
        <v>-346</v>
      </c>
      <c r="JU26" s="2">
        <v>0.1</v>
      </c>
      <c r="JV26" s="2">
        <v>0.45679999999999998</v>
      </c>
      <c r="JW26" s="2">
        <v>0.80159999999999998</v>
      </c>
      <c r="JX26" s="2">
        <f t="shared" si="43"/>
        <v>2.8543239560807742E-2</v>
      </c>
      <c r="JY26" s="2">
        <v>0.99567700000000003</v>
      </c>
      <c r="JZ26" s="2">
        <v>-435</v>
      </c>
      <c r="KB26" s="2">
        <v>0.1</v>
      </c>
      <c r="KC26" s="2">
        <v>0.46010000000000001</v>
      </c>
      <c r="KD26" s="2">
        <v>0.80049999999999999</v>
      </c>
      <c r="KE26" s="2">
        <f t="shared" si="69"/>
        <v>1.9049120444323352E-2</v>
      </c>
      <c r="KF26" s="2">
        <v>0.99568299999999998</v>
      </c>
      <c r="KG26" s="2">
        <v>-429</v>
      </c>
      <c r="KI26" s="2">
        <v>4</v>
      </c>
      <c r="KJ26" s="2">
        <v>0.59599999999999997</v>
      </c>
      <c r="KK26" s="2">
        <v>0.96099999999999997</v>
      </c>
      <c r="KL26" s="2">
        <f t="shared" si="70"/>
        <v>0.2814894229926086</v>
      </c>
      <c r="KM26" s="2">
        <f t="shared" si="71"/>
        <v>0.87066536871969902</v>
      </c>
    </row>
    <row r="27" spans="1:299" ht="48.95" customHeight="1" x14ac:dyDescent="0.25">
      <c r="A27" s="9" t="s">
        <v>445</v>
      </c>
      <c r="B27" s="2" t="s">
        <v>446</v>
      </c>
      <c r="C27" s="2">
        <v>2001</v>
      </c>
      <c r="AX27" s="2">
        <v>7.9480000000000004</v>
      </c>
      <c r="AY27" s="2">
        <f t="shared" si="12"/>
        <v>0.57449103724090178</v>
      </c>
      <c r="AZ27" s="2">
        <v>0.88800000000000001</v>
      </c>
      <c r="BA27" s="2">
        <v>0.41399999999999998</v>
      </c>
      <c r="BB27" s="2">
        <v>11.02</v>
      </c>
      <c r="BC27" s="2">
        <v>0.85399999999999998</v>
      </c>
      <c r="BD27" s="2">
        <v>0.39700000000000002</v>
      </c>
      <c r="DO27" s="2">
        <v>4</v>
      </c>
      <c r="DP27" s="2">
        <f t="shared" si="74"/>
        <v>0.29852128286427793</v>
      </c>
      <c r="DQ27" s="2">
        <v>0.99250000000000005</v>
      </c>
      <c r="DR27">
        <f t="shared" si="24"/>
        <v>0.8667217477376794</v>
      </c>
      <c r="DT27" s="2">
        <v>4</v>
      </c>
      <c r="DU27" s="2">
        <f t="shared" si="25"/>
        <v>0.32875093974868436</v>
      </c>
      <c r="DV27" s="2">
        <v>0.99250000000000005</v>
      </c>
      <c r="DW27">
        <f t="shared" si="26"/>
        <v>0.8667217477376794</v>
      </c>
      <c r="GQ27" s="2">
        <f t="shared" si="53"/>
        <v>22.203719122953096</v>
      </c>
      <c r="GR27" s="2">
        <v>2.5</v>
      </c>
      <c r="GS27" s="2">
        <f t="shared" si="54"/>
        <v>0.63993188386678979</v>
      </c>
      <c r="GT27" s="2">
        <v>0.64500000000000002</v>
      </c>
      <c r="GU27" s="2">
        <f t="shared" si="55"/>
        <v>0.71428829589504061</v>
      </c>
      <c r="GV27" s="2">
        <f t="shared" si="56"/>
        <v>0.90299673634128541</v>
      </c>
      <c r="HC27" s="2">
        <v>0.2</v>
      </c>
      <c r="HD27" s="2">
        <v>0.27289999999999998</v>
      </c>
      <c r="HE27" s="2">
        <v>0.63700000000000001</v>
      </c>
      <c r="HF27" s="2">
        <f t="shared" si="59"/>
        <v>2.5731645088652336E-2</v>
      </c>
      <c r="HG27" s="2">
        <v>0.99313799999999997</v>
      </c>
      <c r="HH27" s="2">
        <v>-1392</v>
      </c>
      <c r="HJ27" s="2">
        <v>0.2</v>
      </c>
      <c r="HK27" s="2">
        <v>0.30809999999999998</v>
      </c>
      <c r="HL27" s="2">
        <v>0.68120000000000003</v>
      </c>
      <c r="HM27" s="2">
        <f t="shared" si="60"/>
        <v>3.4779953467629562E-2</v>
      </c>
      <c r="HN27" s="2">
        <v>0.99266399999999999</v>
      </c>
      <c r="HO27" s="2">
        <v>-1277</v>
      </c>
      <c r="HQ27" s="2">
        <v>0.2</v>
      </c>
      <c r="HR27" s="2">
        <v>0.40629999999999999</v>
      </c>
      <c r="HS27" s="2">
        <v>0.79749999999999999</v>
      </c>
      <c r="HT27" s="2">
        <f t="shared" si="61"/>
        <v>2.9929887484167441E-2</v>
      </c>
      <c r="HU27" s="2">
        <v>0.99141699999999999</v>
      </c>
      <c r="HV27" s="2">
        <v>-1038</v>
      </c>
      <c r="HX27" s="2">
        <v>0.2</v>
      </c>
      <c r="HY27" s="2">
        <v>0.51749999999999996</v>
      </c>
      <c r="HZ27" s="2">
        <v>0.89759999999999995</v>
      </c>
      <c r="IA27" s="2">
        <f t="shared" si="62"/>
        <v>3.6618361510297022E-2</v>
      </c>
      <c r="IB27" s="2">
        <v>0.990344</v>
      </c>
      <c r="IC27" s="2">
        <v>-827</v>
      </c>
      <c r="IE27" s="2">
        <v>0.2</v>
      </c>
      <c r="IF27" s="2">
        <v>0.52100000000000002</v>
      </c>
      <c r="IG27" s="2">
        <v>0.90210000000000001</v>
      </c>
      <c r="IH27" s="2">
        <f t="shared" si="63"/>
        <v>3.6645563475759077E-2</v>
      </c>
      <c r="II27" s="2">
        <v>0.99029699999999998</v>
      </c>
      <c r="IJ27" s="2">
        <v>-824</v>
      </c>
      <c r="IL27" s="2">
        <v>0.2</v>
      </c>
      <c r="IM27" s="2">
        <v>0.52869999999999995</v>
      </c>
      <c r="IN27" s="2">
        <v>0.90780000000000005</v>
      </c>
      <c r="IO27" s="2">
        <f t="shared" si="64"/>
        <v>4.5481045156867614E-2</v>
      </c>
      <c r="IP27" s="2">
        <v>0.99023600000000001</v>
      </c>
      <c r="IQ27" s="2">
        <v>-811</v>
      </c>
      <c r="IS27" s="2">
        <v>0.2</v>
      </c>
      <c r="IT27" s="2">
        <v>0.38769999999999999</v>
      </c>
      <c r="IU27" s="2">
        <v>0.77190000000000003</v>
      </c>
      <c r="IV27" s="2">
        <f t="shared" si="65"/>
        <v>3.065268527662551E-2</v>
      </c>
      <c r="IW27" s="2">
        <v>0.99109100000000006</v>
      </c>
      <c r="IX27" s="2">
        <v>-1070</v>
      </c>
      <c r="IZ27" s="2">
        <v>0.2</v>
      </c>
      <c r="JA27" s="2">
        <v>0.35139999999999999</v>
      </c>
      <c r="JB27" s="2">
        <v>0.74390000000000001</v>
      </c>
      <c r="JC27" s="2">
        <f t="shared" si="66"/>
        <v>3.1014508546120645E-2</v>
      </c>
      <c r="JD27" s="2">
        <v>0.99199099999999996</v>
      </c>
      <c r="JE27" s="2">
        <v>-1175</v>
      </c>
      <c r="JG27" s="2">
        <v>0.2</v>
      </c>
      <c r="JH27" s="2">
        <v>0.48730000000000001</v>
      </c>
      <c r="JI27" s="2">
        <v>0.86309999999999998</v>
      </c>
      <c r="JJ27" s="2">
        <f t="shared" si="67"/>
        <v>5.3425483548883247E-2</v>
      </c>
      <c r="JK27" s="2">
        <v>0.99071399999999998</v>
      </c>
      <c r="JL27" s="2">
        <v>-865</v>
      </c>
      <c r="JN27" s="2">
        <v>0.2</v>
      </c>
      <c r="JO27" s="2">
        <v>0.54290000000000005</v>
      </c>
      <c r="JP27" s="2">
        <v>0.92230000000000001</v>
      </c>
      <c r="JQ27" s="2">
        <f t="shared" si="68"/>
        <v>3.6201646323337902E-2</v>
      </c>
      <c r="JR27" s="2">
        <v>0.99007999999999996</v>
      </c>
      <c r="JS27" s="2">
        <v>-793</v>
      </c>
      <c r="JU27" s="2">
        <v>0.2</v>
      </c>
      <c r="JV27" s="2">
        <v>0.38850000000000001</v>
      </c>
      <c r="JW27" s="2">
        <v>0.78400000000000003</v>
      </c>
      <c r="JX27" s="2">
        <f t="shared" si="43"/>
        <v>5.550226468455681E-2</v>
      </c>
      <c r="JY27" s="2">
        <v>0.99156100000000003</v>
      </c>
      <c r="JZ27" s="2">
        <v>-1085</v>
      </c>
      <c r="KB27" s="2">
        <v>0.2</v>
      </c>
      <c r="KC27" s="2">
        <v>0.38500000000000001</v>
      </c>
      <c r="KD27" s="2">
        <v>0.77090000000000003</v>
      </c>
      <c r="KE27" s="2">
        <f t="shared" si="69"/>
        <v>3.738606915438502E-2</v>
      </c>
      <c r="KF27" s="2">
        <v>0.99170199999999997</v>
      </c>
      <c r="KG27" s="2">
        <v>-1079</v>
      </c>
      <c r="KI27" s="2">
        <v>4.5</v>
      </c>
      <c r="KJ27" s="2">
        <v>0.59799999999999998</v>
      </c>
      <c r="KK27" s="2">
        <v>0.96799999999999997</v>
      </c>
      <c r="KL27" s="2">
        <f t="shared" si="70"/>
        <v>0.3059117361062817</v>
      </c>
      <c r="KM27" s="2">
        <f t="shared" si="71"/>
        <v>0.8547513298322934</v>
      </c>
    </row>
    <row r="28" spans="1:299" ht="48.95" customHeight="1" x14ac:dyDescent="0.25">
      <c r="AX28" s="2">
        <v>7.9969999999999999</v>
      </c>
      <c r="AY28" s="2">
        <f t="shared" si="12"/>
        <v>0.57599277718960207</v>
      </c>
      <c r="AZ28" s="2">
        <v>0.88600000000000001</v>
      </c>
      <c r="BA28" s="2">
        <v>0.42</v>
      </c>
      <c r="BB28" s="2">
        <v>11.992000000000001</v>
      </c>
      <c r="BC28" s="2">
        <v>0.84499999999999997</v>
      </c>
      <c r="BD28" s="2">
        <v>0.38900000000000001</v>
      </c>
      <c r="DO28" s="2">
        <v>4.5</v>
      </c>
      <c r="DP28" s="2">
        <f t="shared" si="74"/>
        <v>0.32375545644816078</v>
      </c>
      <c r="DQ28" s="2">
        <v>1.0089999999999999</v>
      </c>
      <c r="DR28">
        <f t="shared" si="24"/>
        <v>0.8490882556844872</v>
      </c>
      <c r="DT28" s="2">
        <v>4.5</v>
      </c>
      <c r="DU28" s="2">
        <f t="shared" si="25"/>
        <v>0.35524636036570428</v>
      </c>
      <c r="DV28" s="2">
        <v>1.0089999999999999</v>
      </c>
      <c r="DW28">
        <f t="shared" si="26"/>
        <v>0.8490882556844872</v>
      </c>
      <c r="GQ28" s="2">
        <f t="shared" si="53"/>
        <v>23.128874086409475</v>
      </c>
      <c r="GR28" s="2">
        <v>2.4</v>
      </c>
      <c r="GS28" s="2">
        <f t="shared" si="54"/>
        <v>0.64928333292774931</v>
      </c>
      <c r="GT28" s="2">
        <v>0.629</v>
      </c>
      <c r="GU28" s="2">
        <f t="shared" si="55"/>
        <v>0.70588497921530324</v>
      </c>
      <c r="GV28" s="2">
        <f t="shared" si="56"/>
        <v>0.89108001802110537</v>
      </c>
      <c r="HC28" s="2">
        <v>0.3</v>
      </c>
      <c r="HD28" s="2">
        <v>0.22409999999999999</v>
      </c>
      <c r="HE28" s="2">
        <v>0.59540000000000004</v>
      </c>
      <c r="HF28" s="2">
        <f t="shared" si="59"/>
        <v>3.8107187323214622E-2</v>
      </c>
      <c r="HG28" s="2">
        <v>0.99039299999999997</v>
      </c>
      <c r="HH28" s="2">
        <v>-2435</v>
      </c>
      <c r="HJ28" s="2">
        <v>0.3</v>
      </c>
      <c r="HK28" s="2">
        <v>0.25769999999999998</v>
      </c>
      <c r="HL28" s="2">
        <v>0.63980000000000004</v>
      </c>
      <c r="HM28" s="2">
        <f t="shared" si="60"/>
        <v>5.1278203436727815E-2</v>
      </c>
      <c r="HN28" s="2">
        <v>0.98967899999999998</v>
      </c>
      <c r="HO28" s="2">
        <v>-2222</v>
      </c>
      <c r="HQ28" s="2">
        <v>0.3</v>
      </c>
      <c r="HR28" s="2">
        <v>0.372</v>
      </c>
      <c r="HS28" s="2">
        <v>0.79259999999999997</v>
      </c>
      <c r="HT28" s="2">
        <f t="shared" si="61"/>
        <v>4.4232888537734098E-2</v>
      </c>
      <c r="HU28" s="2">
        <v>0.98723099999999997</v>
      </c>
      <c r="HV28" s="2">
        <v>-1743</v>
      </c>
      <c r="HX28" s="2">
        <v>0.3</v>
      </c>
      <c r="HY28" s="2">
        <v>0.51259999999999994</v>
      </c>
      <c r="HZ28" s="2">
        <v>0.92459999999999998</v>
      </c>
      <c r="IA28" s="2">
        <f t="shared" si="62"/>
        <v>5.3939946043413713E-2</v>
      </c>
      <c r="IB28" s="2">
        <v>0.98512100000000002</v>
      </c>
      <c r="IC28" s="2">
        <v>-1323</v>
      </c>
      <c r="IE28" s="2">
        <v>0.3</v>
      </c>
      <c r="IF28" s="2">
        <v>0.51949999999999996</v>
      </c>
      <c r="IG28" s="2">
        <v>0.93330000000000002</v>
      </c>
      <c r="IH28" s="2">
        <f t="shared" si="63"/>
        <v>5.3979294384270869E-2</v>
      </c>
      <c r="II28" s="2">
        <v>0.98498200000000002</v>
      </c>
      <c r="IJ28" s="2">
        <v>-1312</v>
      </c>
      <c r="IL28" s="2">
        <v>0.3</v>
      </c>
      <c r="IM28" s="2">
        <v>0.52749999999999997</v>
      </c>
      <c r="IN28" s="2">
        <v>0.93720000000000003</v>
      </c>
      <c r="IO28" s="2">
        <f t="shared" si="64"/>
        <v>6.6704668710405493E-2</v>
      </c>
      <c r="IP28" s="2">
        <v>0.98491799999999996</v>
      </c>
      <c r="IQ28" s="2">
        <v>-1247</v>
      </c>
      <c r="IS28" s="2">
        <v>0.3</v>
      </c>
      <c r="IT28" s="2">
        <v>0.34589999999999999</v>
      </c>
      <c r="IU28" s="2">
        <v>0.754</v>
      </c>
      <c r="IV28" s="2">
        <f t="shared" si="65"/>
        <v>4.5284974873657208E-2</v>
      </c>
      <c r="IW28" s="2">
        <v>0.98784899999999998</v>
      </c>
      <c r="IX28" s="2">
        <v>-1820</v>
      </c>
      <c r="IZ28" s="2">
        <v>0.3</v>
      </c>
      <c r="JA28" s="2">
        <v>0.31209999999999999</v>
      </c>
      <c r="JB28" s="2">
        <v>0.73199999999999998</v>
      </c>
      <c r="JC28" s="2">
        <f t="shared" si="66"/>
        <v>4.5811354496411792E-2</v>
      </c>
      <c r="JD28" s="2">
        <v>0.98820200000000002</v>
      </c>
      <c r="JE28" s="2">
        <v>-2000</v>
      </c>
      <c r="JG28" s="2">
        <v>0.3</v>
      </c>
      <c r="JH28" s="2">
        <v>0.46479999999999999</v>
      </c>
      <c r="JI28" s="2">
        <v>0.87</v>
      </c>
      <c r="JJ28" s="2">
        <f t="shared" si="67"/>
        <v>7.8053210077849045E-2</v>
      </c>
      <c r="JK28" s="2">
        <v>0.98599300000000001</v>
      </c>
      <c r="JL28" s="2">
        <v>-1419</v>
      </c>
      <c r="JN28" s="2">
        <v>0.3</v>
      </c>
      <c r="JO28" s="2">
        <v>0.55220000000000002</v>
      </c>
      <c r="JP28" s="2">
        <v>0.96309999999999996</v>
      </c>
      <c r="JQ28" s="2">
        <f t="shared" si="68"/>
        <v>5.3337025419911581E-2</v>
      </c>
      <c r="JR28" s="2">
        <v>0.98450499999999996</v>
      </c>
      <c r="JS28" s="2">
        <v>-1243</v>
      </c>
      <c r="JU28" s="2">
        <v>0.3</v>
      </c>
      <c r="JV28" s="2">
        <v>0.35470000000000002</v>
      </c>
      <c r="JW28" s="2">
        <v>0.78129999999999999</v>
      </c>
      <c r="JX28" s="2">
        <f t="shared" si="43"/>
        <v>8.10054053038093E-2</v>
      </c>
      <c r="JY28" s="2">
        <v>0.98741199999999996</v>
      </c>
      <c r="JZ28" s="2">
        <v>-1825</v>
      </c>
      <c r="KB28" s="2">
        <v>0.3</v>
      </c>
      <c r="KC28" s="2">
        <v>0.34389999999999998</v>
      </c>
      <c r="KD28" s="2">
        <v>0.75429999999999997</v>
      </c>
      <c r="KE28" s="2">
        <f t="shared" si="69"/>
        <v>5.5050051220633993E-2</v>
      </c>
      <c r="KF28" s="2">
        <v>0.98784400000000006</v>
      </c>
      <c r="KG28" s="2">
        <v>-1833</v>
      </c>
      <c r="KI28" s="2">
        <v>5</v>
      </c>
      <c r="KJ28" s="2">
        <v>0.6</v>
      </c>
      <c r="KK28" s="2">
        <v>0.97499999999999998</v>
      </c>
      <c r="KL28" s="2">
        <f t="shared" si="70"/>
        <v>0.32872838769721585</v>
      </c>
      <c r="KM28" s="2">
        <f t="shared" si="71"/>
        <v>0.83891656091088329</v>
      </c>
    </row>
    <row r="29" spans="1:299" ht="48.95" customHeight="1" x14ac:dyDescent="0.25">
      <c r="AX29" s="2">
        <v>8.9870000000000001</v>
      </c>
      <c r="AY29" s="2">
        <f t="shared" si="12"/>
        <v>0.604214590590331</v>
      </c>
      <c r="AZ29" s="2">
        <v>0.879</v>
      </c>
      <c r="BA29" s="2">
        <v>0.39800000000000002</v>
      </c>
      <c r="BB29" s="2">
        <v>12.997999999999999</v>
      </c>
      <c r="BC29" s="2">
        <v>0.83699999999999997</v>
      </c>
      <c r="BD29" s="2">
        <v>0.379</v>
      </c>
      <c r="DO29" s="2">
        <v>5</v>
      </c>
      <c r="DP29" s="2">
        <f t="shared" si="74"/>
        <v>0.34723718137014914</v>
      </c>
      <c r="DQ29" s="2">
        <v>1.0249999999999999</v>
      </c>
      <c r="DR29">
        <f t="shared" si="24"/>
        <v>0.83139404553783947</v>
      </c>
      <c r="DT29" s="2">
        <v>5</v>
      </c>
      <c r="DU29" s="2">
        <f t="shared" si="25"/>
        <v>0.37972956208907077</v>
      </c>
      <c r="DV29" s="2">
        <v>1.0249999999999999</v>
      </c>
      <c r="DW29">
        <f t="shared" si="26"/>
        <v>0.83139404553783947</v>
      </c>
      <c r="GQ29" s="2">
        <f t="shared" si="53"/>
        <v>24.134477307557713</v>
      </c>
      <c r="GR29" s="2">
        <v>2.2999999999999998</v>
      </c>
      <c r="GS29" s="2">
        <f t="shared" si="54"/>
        <v>0.65891214422423905</v>
      </c>
      <c r="GT29" s="2">
        <v>0.62</v>
      </c>
      <c r="GU29" s="2">
        <f>1-(GQ29/(55.51))/(GQ29/(55.51) +1)</f>
        <v>0.69697236866331325</v>
      </c>
      <c r="GV29" s="2">
        <f t="shared" si="56"/>
        <v>0.88956180743444035</v>
      </c>
      <c r="HC29" s="2">
        <v>0.4</v>
      </c>
      <c r="HD29" s="2">
        <v>0.19289999999999999</v>
      </c>
      <c r="HE29" s="2">
        <v>0.56640000000000001</v>
      </c>
      <c r="HF29" s="2">
        <f t="shared" si="59"/>
        <v>5.0172275003621224E-2</v>
      </c>
      <c r="HG29" s="2">
        <v>0.98783100000000001</v>
      </c>
      <c r="HH29" s="2">
        <v>-3605</v>
      </c>
      <c r="HJ29" s="2">
        <v>0.4</v>
      </c>
      <c r="HK29" s="2">
        <v>0.223</v>
      </c>
      <c r="HL29" s="2">
        <v>0.60709999999999997</v>
      </c>
      <c r="HM29" s="2">
        <f t="shared" si="60"/>
        <v>6.7221931292888268E-2</v>
      </c>
      <c r="HN29" s="2">
        <v>0.98695999999999995</v>
      </c>
      <c r="HO29" s="2">
        <v>-3285</v>
      </c>
      <c r="HQ29" s="2">
        <v>0.4</v>
      </c>
      <c r="HR29" s="2">
        <v>0.35010000000000002</v>
      </c>
      <c r="HS29" s="2">
        <v>0.79169999999999996</v>
      </c>
      <c r="HT29" s="2">
        <f t="shared" si="61"/>
        <v>5.8120242645405391E-2</v>
      </c>
      <c r="HU29" s="2">
        <v>0.98302900000000004</v>
      </c>
      <c r="HV29" s="2">
        <v>-2502</v>
      </c>
      <c r="HX29" s="2">
        <v>0.4</v>
      </c>
      <c r="HY29" s="2">
        <v>0.51819999999999999</v>
      </c>
      <c r="HZ29" s="2">
        <v>0.95320000000000005</v>
      </c>
      <c r="IA29" s="2">
        <f t="shared" si="62"/>
        <v>7.0649648645902896E-2</v>
      </c>
      <c r="IB29" s="2">
        <v>0.97960400000000003</v>
      </c>
      <c r="IC29" s="2">
        <v>-1817</v>
      </c>
      <c r="IE29" s="2">
        <v>0.4</v>
      </c>
      <c r="IF29" s="2">
        <v>0.52959999999999996</v>
      </c>
      <c r="IG29" s="2">
        <v>0.96709999999999996</v>
      </c>
      <c r="IH29" s="2">
        <f t="shared" si="63"/>
        <v>7.0700275517295449E-2</v>
      </c>
      <c r="II29" s="2">
        <v>0.97931000000000001</v>
      </c>
      <c r="IJ29" s="2">
        <v>-1793</v>
      </c>
      <c r="IL29" s="2">
        <v>0.4</v>
      </c>
      <c r="IM29" s="2">
        <v>0.53610000000000002</v>
      </c>
      <c r="IN29" s="2">
        <v>0.96730000000000005</v>
      </c>
      <c r="IO29" s="2">
        <f t="shared" si="64"/>
        <v>8.7005011458707954E-2</v>
      </c>
      <c r="IP29" s="2">
        <v>0.97930499999999998</v>
      </c>
      <c r="IQ29" s="2">
        <v>-1758</v>
      </c>
      <c r="IS29" s="2">
        <v>0.4</v>
      </c>
      <c r="IT29" s="2">
        <v>0.31769999999999998</v>
      </c>
      <c r="IU29" s="2">
        <v>0.74150000000000005</v>
      </c>
      <c r="IV29" s="2">
        <f t="shared" si="65"/>
        <v>5.9482084924463913E-2</v>
      </c>
      <c r="IW29" s="2">
        <v>0.98409899999999995</v>
      </c>
      <c r="IX29" s="2">
        <v>-2642</v>
      </c>
      <c r="IZ29" s="2">
        <v>0.4</v>
      </c>
      <c r="JA29" s="2">
        <v>0.28749999999999998</v>
      </c>
      <c r="JB29" s="2">
        <v>0.72750000000000004</v>
      </c>
      <c r="JC29" s="2">
        <f t="shared" si="66"/>
        <v>6.0163088470705575E-2</v>
      </c>
      <c r="JD29" s="2">
        <v>0.98439500000000002</v>
      </c>
      <c r="JE29" s="2">
        <v>-2898</v>
      </c>
      <c r="JG29" s="2">
        <v>0.4</v>
      </c>
      <c r="JH29" s="2">
        <v>0.45229999999999998</v>
      </c>
      <c r="JI29" s="2">
        <v>0.879</v>
      </c>
      <c r="JJ29" s="2">
        <f t="shared" si="67"/>
        <v>0.10143191783988029</v>
      </c>
      <c r="JK29" s="2">
        <v>0.98117699999999997</v>
      </c>
      <c r="JL29" s="2">
        <v>-2000</v>
      </c>
      <c r="JN29" s="2">
        <v>0.4</v>
      </c>
      <c r="JO29" s="2">
        <v>0.57399999999999995</v>
      </c>
      <c r="JP29" s="2">
        <v>1.0065999999999999</v>
      </c>
      <c r="JQ29" s="2">
        <f t="shared" si="68"/>
        <v>6.9873747936589334E-2</v>
      </c>
      <c r="JR29" s="2">
        <v>0.97847399999999995</v>
      </c>
      <c r="JS29" s="2">
        <v>-1671</v>
      </c>
      <c r="JU29" s="2">
        <v>0.4</v>
      </c>
      <c r="JV29" s="2">
        <v>0.33410000000000001</v>
      </c>
      <c r="JW29" s="2">
        <v>0.78400000000000003</v>
      </c>
      <c r="JX29" s="2">
        <f t="shared" si="43"/>
        <v>0.10516749521355882</v>
      </c>
      <c r="JY29" s="2">
        <v>0.98319500000000004</v>
      </c>
      <c r="JZ29" s="2">
        <v>-2619</v>
      </c>
      <c r="KB29" s="2">
        <v>0.4</v>
      </c>
      <c r="KC29" s="2">
        <v>0.31619999999999998</v>
      </c>
      <c r="KD29" s="2">
        <v>0.74280000000000002</v>
      </c>
      <c r="KE29" s="2">
        <f t="shared" si="69"/>
        <v>7.2077445930732231E-2</v>
      </c>
      <c r="KF29" s="2">
        <v>0.98407</v>
      </c>
      <c r="KG29" s="2">
        <v>-2660</v>
      </c>
      <c r="KI29" s="2">
        <v>5.5</v>
      </c>
      <c r="KJ29" s="2">
        <v>0.60299999999999998</v>
      </c>
      <c r="KK29" s="2">
        <v>0.98099999999999998</v>
      </c>
      <c r="KL29" s="2">
        <f t="shared" si="70"/>
        <v>0.35009268604414934</v>
      </c>
      <c r="KM29" s="2">
        <f t="shared" si="71"/>
        <v>0.8233306428123488</v>
      </c>
    </row>
    <row r="30" spans="1:299" ht="48.95" customHeight="1" x14ac:dyDescent="0.25">
      <c r="AX30" s="2">
        <v>9.9670000000000005</v>
      </c>
      <c r="AY30" s="2">
        <f t="shared" si="12"/>
        <v>0.62867991525094347</v>
      </c>
      <c r="AZ30" s="2">
        <v>0.87</v>
      </c>
      <c r="BA30" s="2">
        <v>0.38700000000000001</v>
      </c>
      <c r="BB30" s="2">
        <v>13.972</v>
      </c>
      <c r="BC30" s="2">
        <v>0.82699999999999996</v>
      </c>
      <c r="BD30" s="2">
        <v>0.377</v>
      </c>
      <c r="DO30" s="2">
        <v>5.5</v>
      </c>
      <c r="DP30" s="2">
        <f t="shared" si="74"/>
        <v>0.36914288598203948</v>
      </c>
      <c r="DQ30" s="2">
        <v>1.0411999999999999</v>
      </c>
      <c r="DR30">
        <f t="shared" si="24"/>
        <v>0.81356716887718761</v>
      </c>
      <c r="DT30" s="2">
        <v>5.5</v>
      </c>
      <c r="DU30" s="2">
        <f t="shared" si="25"/>
        <v>0.40242138853366155</v>
      </c>
      <c r="DV30" s="2">
        <v>1.0411999999999999</v>
      </c>
      <c r="DW30">
        <f t="shared" si="26"/>
        <v>0.81356716887718761</v>
      </c>
      <c r="HC30" s="2">
        <v>0.5</v>
      </c>
      <c r="HD30" s="2">
        <v>0.1709</v>
      </c>
      <c r="HE30" s="2">
        <v>0.54449999999999998</v>
      </c>
      <c r="HF30" s="2">
        <f t="shared" si="59"/>
        <v>6.1938445573375467E-2</v>
      </c>
      <c r="HG30" s="2">
        <v>0.98539399999999999</v>
      </c>
      <c r="HH30" s="2">
        <v>-4875</v>
      </c>
      <c r="HJ30" s="2">
        <v>0.5</v>
      </c>
      <c r="HK30" s="2">
        <v>0.19889999999999999</v>
      </c>
      <c r="HL30" s="2">
        <v>0.57989999999999997</v>
      </c>
      <c r="HM30" s="2">
        <f t="shared" si="60"/>
        <v>8.2638632005408885E-2</v>
      </c>
      <c r="HN30" s="2">
        <v>0.98445199999999999</v>
      </c>
      <c r="HO30" s="2">
        <v>-4443</v>
      </c>
      <c r="HQ30" s="2">
        <v>0.5</v>
      </c>
      <c r="HR30" s="2">
        <v>0.33460000000000001</v>
      </c>
      <c r="HS30" s="2">
        <v>0.79269999999999996</v>
      </c>
      <c r="HT30" s="2">
        <f t="shared" si="61"/>
        <v>7.1609808446087331E-2</v>
      </c>
      <c r="HU30" s="2">
        <v>0.97880699999999998</v>
      </c>
      <c r="HV30" s="2">
        <v>-3300</v>
      </c>
      <c r="HX30" s="2">
        <v>0.5</v>
      </c>
      <c r="HY30" s="2">
        <v>0.52949999999999997</v>
      </c>
      <c r="HZ30" s="2">
        <v>0.98219999999999996</v>
      </c>
      <c r="IA30" s="2">
        <f t="shared" si="62"/>
        <v>8.6779328539615827E-2</v>
      </c>
      <c r="IB30" s="2">
        <v>0.97380599999999995</v>
      </c>
      <c r="IC30" s="2">
        <v>-2298</v>
      </c>
      <c r="IE30" s="2">
        <v>0.5</v>
      </c>
      <c r="IF30" s="2">
        <v>0.54659999999999997</v>
      </c>
      <c r="IG30" s="2">
        <v>1.0022</v>
      </c>
      <c r="IH30" s="2">
        <f t="shared" si="63"/>
        <v>8.6840433748602397E-2</v>
      </c>
      <c r="II30" s="2">
        <v>0.97328000000000003</v>
      </c>
      <c r="IJ30" s="2">
        <v>-2254</v>
      </c>
      <c r="IL30" s="2">
        <v>0.5</v>
      </c>
      <c r="IM30" s="2">
        <v>0.55020000000000002</v>
      </c>
      <c r="IN30" s="2">
        <v>0.99729999999999996</v>
      </c>
      <c r="IO30" s="2">
        <f t="shared" si="64"/>
        <v>0.10644103838235162</v>
      </c>
      <c r="IP30" s="2">
        <v>0.97340899999999997</v>
      </c>
      <c r="IQ30" s="2">
        <v>-2212</v>
      </c>
      <c r="IS30" s="2">
        <v>0.5</v>
      </c>
      <c r="IT30" s="2">
        <v>0.29670000000000002</v>
      </c>
      <c r="IU30" s="2">
        <v>0.73199999999999998</v>
      </c>
      <c r="IV30" s="2">
        <f t="shared" si="65"/>
        <v>7.3263145002363916E-2</v>
      </c>
      <c r="IW30" s="2">
        <v>0.98041400000000001</v>
      </c>
      <c r="IX30" s="2">
        <v>-3521</v>
      </c>
      <c r="IZ30" s="2">
        <v>0.5</v>
      </c>
      <c r="JA30" s="2">
        <v>0.27029999999999998</v>
      </c>
      <c r="JB30" s="2">
        <v>0.72699999999999998</v>
      </c>
      <c r="JC30" s="2">
        <f t="shared" si="66"/>
        <v>7.408949734253964E-2</v>
      </c>
      <c r="JD30" s="2">
        <v>0.98054699999999995</v>
      </c>
      <c r="JE30" s="2">
        <v>-3849</v>
      </c>
      <c r="JG30" s="2">
        <v>0.5</v>
      </c>
      <c r="JH30" s="2">
        <v>0.4451</v>
      </c>
      <c r="JI30" s="2">
        <v>0.88890000000000002</v>
      </c>
      <c r="JJ30" s="2">
        <f t="shared" si="67"/>
        <v>0.12365427474083478</v>
      </c>
      <c r="JK30" s="2">
        <v>0.97626500000000005</v>
      </c>
      <c r="JL30" s="2">
        <v>-2597</v>
      </c>
      <c r="JN30" s="2">
        <v>0.5</v>
      </c>
      <c r="JO30" s="2">
        <v>0.60409999999999997</v>
      </c>
      <c r="JP30" s="2">
        <v>1.0513999999999999</v>
      </c>
      <c r="JQ30" s="2">
        <f t="shared" si="68"/>
        <v>8.5842648033019497E-2</v>
      </c>
      <c r="JR30" s="2">
        <v>0.97198700000000005</v>
      </c>
      <c r="JS30" s="2">
        <v>-2065</v>
      </c>
      <c r="JU30" s="2">
        <v>0.5</v>
      </c>
      <c r="JV30" s="2">
        <v>0.32019999999999998</v>
      </c>
      <c r="JW30" s="2">
        <v>0.7893</v>
      </c>
      <c r="JX30" s="2">
        <f t="shared" si="43"/>
        <v>0.12809160081309642</v>
      </c>
      <c r="JY30" s="2">
        <v>0.97889700000000002</v>
      </c>
      <c r="JZ30" s="2">
        <v>-3451</v>
      </c>
      <c r="KB30" s="2">
        <v>0.5</v>
      </c>
      <c r="KC30" s="2">
        <v>0.29570000000000002</v>
      </c>
      <c r="KD30" s="2">
        <v>0.73409999999999997</v>
      </c>
      <c r="KE30" s="2">
        <f t="shared" si="69"/>
        <v>8.8502056858913561E-2</v>
      </c>
      <c r="KF30" s="2">
        <v>0.98035700000000003</v>
      </c>
      <c r="KG30" s="2">
        <v>-3542</v>
      </c>
      <c r="KI30" s="2">
        <v>6</v>
      </c>
      <c r="KJ30" s="2">
        <v>0.60499999999999998</v>
      </c>
      <c r="KK30" s="2">
        <v>0.98599999999999999</v>
      </c>
      <c r="KL30" s="2">
        <f t="shared" si="70"/>
        <v>0.37013902430025059</v>
      </c>
      <c r="KM30" s="2">
        <f t="shared" si="71"/>
        <v>0.80803428967687863</v>
      </c>
    </row>
    <row r="31" spans="1:299" ht="48.95" customHeight="1" x14ac:dyDescent="0.25">
      <c r="AX31" s="2">
        <v>11.013</v>
      </c>
      <c r="AY31" s="2">
        <f t="shared" si="12"/>
        <v>0.65166240927882724</v>
      </c>
      <c r="AZ31" s="2">
        <v>0.86199999999999999</v>
      </c>
      <c r="BA31" s="2">
        <v>0.374</v>
      </c>
      <c r="BB31" s="2">
        <v>15.007999999999999</v>
      </c>
      <c r="BC31" s="2">
        <v>0.81699999999999995</v>
      </c>
      <c r="BD31" s="2">
        <v>0.373</v>
      </c>
      <c r="DO31" s="2">
        <v>6</v>
      </c>
      <c r="DP31" s="2">
        <f t="shared" si="74"/>
        <v>0.38962608493963408</v>
      </c>
      <c r="DQ31" s="2">
        <v>1.0569999999999999</v>
      </c>
      <c r="DR31">
        <f t="shared" si="24"/>
        <v>0.79572679892361964</v>
      </c>
      <c r="DT31" s="2">
        <v>6</v>
      </c>
      <c r="DU31" s="2">
        <f t="shared" si="25"/>
        <v>0.42351150671032606</v>
      </c>
      <c r="DV31" s="2">
        <v>1.0569999999999999</v>
      </c>
      <c r="DW31">
        <f t="shared" si="26"/>
        <v>0.79572679892361964</v>
      </c>
      <c r="HC31" s="2">
        <v>0.6</v>
      </c>
      <c r="HD31" s="2">
        <v>0.15440000000000001</v>
      </c>
      <c r="HE31" s="2">
        <v>0.5272</v>
      </c>
      <c r="HF31" s="2">
        <f t="shared" si="59"/>
        <v>7.3416671782178797E-2</v>
      </c>
      <c r="HG31" s="2">
        <v>0.98304999999999998</v>
      </c>
      <c r="HH31" s="2">
        <v>-6228</v>
      </c>
      <c r="HJ31" s="2">
        <v>0.6</v>
      </c>
      <c r="HK31" s="2">
        <v>0.17960000000000001</v>
      </c>
      <c r="HL31" s="2">
        <v>0.55669999999999997</v>
      </c>
      <c r="HM31" s="2">
        <f t="shared" si="60"/>
        <v>9.7554012380537389E-2</v>
      </c>
      <c r="HN31" s="2">
        <v>0.98211099999999996</v>
      </c>
      <c r="HO31" s="2">
        <v>-5683</v>
      </c>
      <c r="HQ31" s="2">
        <v>0.6</v>
      </c>
      <c r="HR31" s="2">
        <v>0.32279999999999998</v>
      </c>
      <c r="HS31" s="2">
        <v>0.79449999999999998</v>
      </c>
      <c r="HT31" s="2">
        <f t="shared" si="61"/>
        <v>8.4718435941381884E-2</v>
      </c>
      <c r="HU31" s="2">
        <v>0.97456600000000004</v>
      </c>
      <c r="HV31" s="2">
        <v>-4128</v>
      </c>
      <c r="HX31" s="2">
        <v>0.6</v>
      </c>
      <c r="HY31" s="2">
        <v>0.54479999999999995</v>
      </c>
      <c r="HZ31" s="2">
        <v>1.0113000000000001</v>
      </c>
      <c r="IA31" s="2">
        <f t="shared" si="62"/>
        <v>0.10235867090133394</v>
      </c>
      <c r="IB31" s="2">
        <v>0.96773799999999999</v>
      </c>
      <c r="IC31" s="2">
        <v>-2760</v>
      </c>
      <c r="IE31" s="2">
        <v>0.6</v>
      </c>
      <c r="IF31" s="2">
        <v>0.56859999999999999</v>
      </c>
      <c r="IG31" s="2">
        <v>1.0382</v>
      </c>
      <c r="IH31" s="2">
        <f t="shared" si="63"/>
        <v>0.10242951578248087</v>
      </c>
      <c r="II31" s="2">
        <v>0.96689499999999995</v>
      </c>
      <c r="IJ31" s="2">
        <v>-2689</v>
      </c>
      <c r="IL31" s="2">
        <v>0.6</v>
      </c>
      <c r="IM31" s="2">
        <v>0.56820000000000004</v>
      </c>
      <c r="IN31" s="2">
        <v>1.0274000000000001</v>
      </c>
      <c r="IO31" s="2">
        <f t="shared" si="64"/>
        <v>0.1250667980876998</v>
      </c>
      <c r="IP31" s="2">
        <v>0.96723400000000004</v>
      </c>
      <c r="IQ31" s="2">
        <v>-2645</v>
      </c>
      <c r="IS31" s="2">
        <v>0.6</v>
      </c>
      <c r="IT31" s="2">
        <v>0.28029999999999999</v>
      </c>
      <c r="IU31" s="2">
        <v>0.72470000000000001</v>
      </c>
      <c r="IV31" s="2">
        <f t="shared" si="65"/>
        <v>8.6646179677710905E-2</v>
      </c>
      <c r="IW31" s="2">
        <v>0.976773</v>
      </c>
      <c r="IX31" s="2">
        <v>-4446</v>
      </c>
      <c r="IZ31" s="2">
        <v>0.6</v>
      </c>
      <c r="JA31" s="2">
        <v>0.25769999999999998</v>
      </c>
      <c r="JB31" s="2">
        <v>0.72870000000000001</v>
      </c>
      <c r="JC31" s="2">
        <f t="shared" si="66"/>
        <v>8.7609212310515175E-2</v>
      </c>
      <c r="JD31" s="2">
        <v>0.97664700000000004</v>
      </c>
      <c r="JE31" s="2">
        <v>-4840</v>
      </c>
      <c r="JG31" s="2">
        <v>0.6</v>
      </c>
      <c r="JH31" s="2">
        <v>0.44119999999999998</v>
      </c>
      <c r="JI31" s="2">
        <v>0.89939999999999998</v>
      </c>
      <c r="JJ31" s="2">
        <f t="shared" si="67"/>
        <v>0.14480400289743142</v>
      </c>
      <c r="JK31" s="2">
        <v>0.97125700000000004</v>
      </c>
      <c r="JL31" s="2">
        <v>-3202</v>
      </c>
      <c r="JN31" s="2">
        <v>0.6</v>
      </c>
      <c r="JO31" s="2">
        <v>0.64100000000000001</v>
      </c>
      <c r="JP31" s="2">
        <v>1.0972</v>
      </c>
      <c r="JQ31" s="2">
        <f t="shared" si="68"/>
        <v>0.10127247810101203</v>
      </c>
      <c r="JR31" s="2">
        <v>0.96504400000000001</v>
      </c>
      <c r="JS31" s="2">
        <v>-2418</v>
      </c>
      <c r="JU31" s="2">
        <v>0.6</v>
      </c>
      <c r="JV31" s="2">
        <v>0.31040000000000001</v>
      </c>
      <c r="JW31" s="2">
        <v>0.79600000000000004</v>
      </c>
      <c r="JX31" s="2">
        <f t="shared" si="43"/>
        <v>0.14987049076048475</v>
      </c>
      <c r="JY31" s="2">
        <v>0.97451699999999997</v>
      </c>
      <c r="JZ31" s="2">
        <v>-4310</v>
      </c>
      <c r="KB31" s="2">
        <v>0.6</v>
      </c>
      <c r="KC31" s="2">
        <v>0.2797</v>
      </c>
      <c r="KD31" s="2">
        <v>0.72740000000000005</v>
      </c>
      <c r="KE31" s="2">
        <f t="shared" si="69"/>
        <v>0.10435533585718357</v>
      </c>
      <c r="KF31" s="2">
        <v>0.97668999999999995</v>
      </c>
      <c r="KG31" s="2">
        <v>-4469</v>
      </c>
    </row>
    <row r="32" spans="1:299" ht="48.95" customHeight="1" x14ac:dyDescent="0.25">
      <c r="AX32" s="2">
        <v>11.999000000000001</v>
      </c>
      <c r="AY32" s="2">
        <f t="shared" si="12"/>
        <v>0.67086534204909554</v>
      </c>
      <c r="AZ32" s="2">
        <v>0.85499999999999998</v>
      </c>
      <c r="BA32" s="2">
        <v>0.36199999999999999</v>
      </c>
      <c r="BB32" s="2">
        <v>15.779</v>
      </c>
      <c r="BC32" s="2">
        <v>0.81100000000000005</v>
      </c>
      <c r="BD32" s="2">
        <v>0.36799999999999999</v>
      </c>
      <c r="DO32" s="2">
        <v>6.5</v>
      </c>
      <c r="DP32" s="2">
        <f t="shared" si="74"/>
        <v>0.40882098212570239</v>
      </c>
      <c r="DQ32" s="2">
        <v>1.0745</v>
      </c>
      <c r="DR32">
        <f t="shared" si="24"/>
        <v>0.77752510639851602</v>
      </c>
      <c r="DT32" s="2">
        <v>6.5</v>
      </c>
      <c r="DU32" s="2">
        <f t="shared" si="25"/>
        <v>0.44316372100275075</v>
      </c>
      <c r="DV32" s="2">
        <v>1.0745</v>
      </c>
      <c r="DW32">
        <f t="shared" si="26"/>
        <v>0.77752510639851602</v>
      </c>
      <c r="HC32" s="2">
        <v>0.7</v>
      </c>
      <c r="HD32" s="2">
        <v>0.14130000000000001</v>
      </c>
      <c r="HE32" s="2">
        <v>0.51300000000000001</v>
      </c>
      <c r="HF32" s="2">
        <f t="shared" si="59"/>
        <v>8.4617395816587074E-2</v>
      </c>
      <c r="HG32" s="2">
        <v>0.98077899999999996</v>
      </c>
      <c r="HH32" s="2">
        <v>-7651</v>
      </c>
      <c r="HJ32" s="2">
        <v>0.7</v>
      </c>
      <c r="HK32" s="2">
        <v>0.16420000000000001</v>
      </c>
      <c r="HL32" s="2">
        <v>0.53669999999999995</v>
      </c>
      <c r="HM32" s="2">
        <f t="shared" si="60"/>
        <v>0.11199213410446858</v>
      </c>
      <c r="HN32" s="2">
        <v>0.97989899999999996</v>
      </c>
      <c r="HO32" s="2">
        <v>-6994</v>
      </c>
      <c r="HQ32" s="2">
        <v>0.7</v>
      </c>
      <c r="HR32" s="2">
        <v>0.3135</v>
      </c>
      <c r="HS32" s="2">
        <v>0.79669999999999996</v>
      </c>
      <c r="HT32" s="2">
        <f t="shared" si="61"/>
        <v>9.7462036712619757E-2</v>
      </c>
      <c r="HU32" s="2">
        <v>0.97030899999999998</v>
      </c>
      <c r="HV32" s="2">
        <v>-4981</v>
      </c>
      <c r="HX32" s="2">
        <v>0.7</v>
      </c>
      <c r="HY32" s="2">
        <v>0.56299999999999994</v>
      </c>
      <c r="HZ32" s="2">
        <v>1.0402</v>
      </c>
      <c r="IA32" s="2">
        <f t="shared" si="62"/>
        <v>0.11741536919584357</v>
      </c>
      <c r="IB32" s="2">
        <v>0.96141100000000002</v>
      </c>
      <c r="IC32" s="2">
        <v>-3200</v>
      </c>
      <c r="IE32" s="2">
        <v>0.7</v>
      </c>
      <c r="IF32" s="2">
        <v>0.59489999999999998</v>
      </c>
      <c r="IG32" s="2">
        <v>1.0746</v>
      </c>
      <c r="IH32" s="2">
        <f t="shared" si="63"/>
        <v>0.11749527112488546</v>
      </c>
      <c r="II32" s="2">
        <v>0.96016000000000001</v>
      </c>
      <c r="IJ32" s="2">
        <v>-3093</v>
      </c>
      <c r="IL32" s="2">
        <v>0.7</v>
      </c>
      <c r="IM32" s="2">
        <v>0.58940000000000003</v>
      </c>
      <c r="IN32" s="2">
        <v>1.0577000000000001</v>
      </c>
      <c r="IO32" s="2">
        <f t="shared" si="64"/>
        <v>0.14293192474035177</v>
      </c>
      <c r="IP32" s="2">
        <v>0.96077599999999996</v>
      </c>
      <c r="IQ32" s="2">
        <v>-3052</v>
      </c>
      <c r="IS32" s="2">
        <v>0.7</v>
      </c>
      <c r="IT32" s="2">
        <v>0.2671</v>
      </c>
      <c r="IU32" s="2">
        <v>0.71919999999999995</v>
      </c>
      <c r="IV32" s="2">
        <f t="shared" si="65"/>
        <v>9.9648187168995553E-2</v>
      </c>
      <c r="IW32" s="2">
        <v>0.973159</v>
      </c>
      <c r="IX32" s="2">
        <v>-5410</v>
      </c>
      <c r="IZ32" s="2">
        <v>0.7</v>
      </c>
      <c r="JA32" s="2">
        <v>0.248</v>
      </c>
      <c r="JB32" s="2">
        <v>0.7319</v>
      </c>
      <c r="JC32" s="2">
        <f t="shared" si="66"/>
        <v>0.10073979205719176</v>
      </c>
      <c r="JD32" s="2">
        <v>0.97269000000000005</v>
      </c>
      <c r="JE32" s="2">
        <v>-5863</v>
      </c>
      <c r="JG32" s="2">
        <v>0.7</v>
      </c>
      <c r="JH32" s="2">
        <v>0.4395</v>
      </c>
      <c r="JI32" s="2">
        <v>0.91020000000000001</v>
      </c>
      <c r="JJ32" s="2">
        <f t="shared" si="67"/>
        <v>0.16495693268720504</v>
      </c>
      <c r="JK32" s="2">
        <v>0.96615200000000001</v>
      </c>
      <c r="JL32" s="2">
        <v>-3813</v>
      </c>
      <c r="JN32" s="2">
        <v>0.7</v>
      </c>
      <c r="JO32" s="2">
        <v>0.68410000000000004</v>
      </c>
      <c r="JP32" s="2">
        <v>1.1437999999999999</v>
      </c>
      <c r="JQ32" s="2">
        <f t="shared" si="68"/>
        <v>0.11619008153652036</v>
      </c>
      <c r="JR32" s="2">
        <v>0.95765</v>
      </c>
      <c r="JS32" s="2">
        <v>-2725</v>
      </c>
      <c r="JU32" s="2">
        <v>0.7</v>
      </c>
      <c r="JV32" s="2">
        <v>0.30330000000000001</v>
      </c>
      <c r="JW32" s="2">
        <v>0.80359999999999998</v>
      </c>
      <c r="JX32" s="2">
        <f t="shared" si="43"/>
        <v>0.17058789073681185</v>
      </c>
      <c r="JY32" s="2">
        <v>0.970055</v>
      </c>
      <c r="JZ32" s="2">
        <v>-5189</v>
      </c>
      <c r="KB32" s="2">
        <v>0.7</v>
      </c>
      <c r="KC32" s="2">
        <v>0.2666</v>
      </c>
      <c r="KD32" s="2">
        <v>0.72199999999999998</v>
      </c>
      <c r="KE32" s="2">
        <f t="shared" si="69"/>
        <v>0.11966658407143803</v>
      </c>
      <c r="KF32" s="2">
        <v>0.97305399999999997</v>
      </c>
      <c r="KG32" s="2">
        <v>-5435</v>
      </c>
    </row>
    <row r="33" spans="211:293" ht="15" x14ac:dyDescent="0.25">
      <c r="HC33" s="2">
        <v>0.8</v>
      </c>
      <c r="HD33" s="2">
        <v>0.1308</v>
      </c>
      <c r="HE33" s="2">
        <v>0.50109999999999999</v>
      </c>
      <c r="HF33" s="2">
        <f t="shared" si="59"/>
        <v>9.5550560984764568E-2</v>
      </c>
      <c r="HG33" s="2">
        <v>0.97856699999999996</v>
      </c>
      <c r="HH33" s="2">
        <v>-9135</v>
      </c>
      <c r="HJ33" s="2">
        <v>0.8</v>
      </c>
      <c r="HK33" s="2">
        <v>0.1515</v>
      </c>
      <c r="HL33" s="2">
        <v>0.51949999999999996</v>
      </c>
      <c r="HM33" s="2">
        <f t="shared" si="60"/>
        <v>0.12597554327140209</v>
      </c>
      <c r="HN33" s="2">
        <v>0.97778699999999996</v>
      </c>
      <c r="HO33" s="2">
        <v>-8368</v>
      </c>
      <c r="HQ33" s="2">
        <v>0.8</v>
      </c>
      <c r="HR33" s="2">
        <v>0.30590000000000001</v>
      </c>
      <c r="HS33" s="2">
        <v>0.79910000000000003</v>
      </c>
      <c r="HT33" s="2">
        <f t="shared" si="61"/>
        <v>0.1098556483525899</v>
      </c>
      <c r="HU33" s="2">
        <v>0.96603799999999995</v>
      </c>
      <c r="HV33" s="2">
        <v>-5863</v>
      </c>
      <c r="HX33" s="2">
        <v>0.8</v>
      </c>
      <c r="HY33" s="2">
        <v>0.58350000000000002</v>
      </c>
      <c r="HZ33" s="2">
        <v>1.0689</v>
      </c>
      <c r="IA33" s="2">
        <f t="shared" si="62"/>
        <v>0.13197528946141546</v>
      </c>
      <c r="IB33" s="2">
        <v>0.95483799999999996</v>
      </c>
      <c r="IC33" s="2">
        <v>-3614</v>
      </c>
      <c r="IE33" s="2">
        <v>0.8</v>
      </c>
      <c r="IF33" s="2">
        <v>0.624</v>
      </c>
      <c r="IG33" s="2">
        <v>1.1113999999999999</v>
      </c>
      <c r="IH33" s="2">
        <f t="shared" si="63"/>
        <v>0.13206361693170857</v>
      </c>
      <c r="II33" s="2">
        <v>0.95300099999999999</v>
      </c>
      <c r="IJ33" s="2">
        <v>-3401</v>
      </c>
      <c r="IL33" s="2">
        <v>0.8</v>
      </c>
      <c r="IM33" s="2">
        <v>0.61380000000000001</v>
      </c>
      <c r="IN33" s="2">
        <v>1.0885</v>
      </c>
      <c r="IO33" s="2">
        <f t="shared" si="64"/>
        <v>0.16008207973567931</v>
      </c>
      <c r="IP33" s="2">
        <v>0.95402799999999999</v>
      </c>
      <c r="IQ33" s="2">
        <v>-3430</v>
      </c>
      <c r="IS33" s="2">
        <v>0.8</v>
      </c>
      <c r="IT33" s="2">
        <v>0.25609999999999999</v>
      </c>
      <c r="IU33" s="2">
        <v>0.71509999999999996</v>
      </c>
      <c r="IV33" s="2">
        <f t="shared" si="65"/>
        <v>0.11228521137043052</v>
      </c>
      <c r="IW33" s="2">
        <v>0.96955499999999994</v>
      </c>
      <c r="IX33" s="2">
        <v>-6408</v>
      </c>
      <c r="IZ33" s="2">
        <v>0.8</v>
      </c>
      <c r="JA33" s="2">
        <v>0.2404</v>
      </c>
      <c r="JB33" s="2">
        <v>0.73619999999999997</v>
      </c>
      <c r="JC33" s="2">
        <f t="shared" si="66"/>
        <v>0.11349779882921852</v>
      </c>
      <c r="JD33" s="2">
        <v>0.96867099999999995</v>
      </c>
      <c r="JE33" s="2">
        <v>-6912</v>
      </c>
      <c r="JG33" s="2">
        <v>0.8</v>
      </c>
      <c r="JH33" s="2">
        <v>0.43940000000000001</v>
      </c>
      <c r="JI33" s="2">
        <v>0.92130000000000001</v>
      </c>
      <c r="JJ33" s="2">
        <f t="shared" si="67"/>
        <v>0.18418191119576011</v>
      </c>
      <c r="JK33" s="2">
        <v>0.96094800000000002</v>
      </c>
      <c r="JL33" s="2">
        <v>-4424</v>
      </c>
      <c r="JN33" s="2">
        <v>0.8</v>
      </c>
      <c r="JO33" s="2">
        <v>0.73329999999999995</v>
      </c>
      <c r="JP33" s="2">
        <v>1.1911</v>
      </c>
      <c r="JQ33" s="2">
        <f t="shared" si="68"/>
        <v>0.1306205485859453</v>
      </c>
      <c r="JR33" s="2">
        <v>0.94980500000000001</v>
      </c>
      <c r="JS33" s="2">
        <v>-2982</v>
      </c>
      <c r="JU33" s="2">
        <v>0.8</v>
      </c>
      <c r="JV33" s="2">
        <v>0.29799999999999999</v>
      </c>
      <c r="JW33" s="2">
        <v>0.81169999999999998</v>
      </c>
      <c r="JX33" s="2">
        <f t="shared" si="43"/>
        <v>0.19031955910581069</v>
      </c>
      <c r="JY33" s="2">
        <v>0.96551200000000004</v>
      </c>
      <c r="JZ33" s="2">
        <v>-6083</v>
      </c>
      <c r="KB33" s="2">
        <v>0.8</v>
      </c>
      <c r="KC33" s="2">
        <v>0.25580000000000003</v>
      </c>
      <c r="KD33" s="2">
        <v>0.71779999999999999</v>
      </c>
      <c r="KE33" s="2">
        <f t="shared" si="69"/>
        <v>0.13446313268563848</v>
      </c>
      <c r="KF33" s="2">
        <v>0.96943900000000005</v>
      </c>
      <c r="KG33" s="2">
        <v>-6434</v>
      </c>
    </row>
    <row r="34" spans="211:293" ht="15" x14ac:dyDescent="0.25">
      <c r="HC34" s="2">
        <v>0.9</v>
      </c>
      <c r="HD34" s="2">
        <v>0.122</v>
      </c>
      <c r="HE34" s="2">
        <v>0.4909</v>
      </c>
      <c r="HF34" s="2">
        <f t="shared" si="59"/>
        <v>0.10622564115741545</v>
      </c>
      <c r="HG34" s="2">
        <v>0.97640499999999997</v>
      </c>
      <c r="HH34" s="2">
        <v>-10674</v>
      </c>
      <c r="HJ34" s="2">
        <v>0.9</v>
      </c>
      <c r="HK34" s="2">
        <v>0.14099999999999999</v>
      </c>
      <c r="HL34" s="2">
        <v>0.50470000000000004</v>
      </c>
      <c r="HM34" s="2">
        <f t="shared" si="60"/>
        <v>0.13952538786329832</v>
      </c>
      <c r="HN34" s="2">
        <v>0.97574799999999995</v>
      </c>
      <c r="HO34" s="2">
        <v>-9798</v>
      </c>
      <c r="HQ34" s="2">
        <v>0.9</v>
      </c>
      <c r="HR34" s="2">
        <v>0.29949999999999999</v>
      </c>
      <c r="HS34" s="2">
        <v>0.80169999999999997</v>
      </c>
      <c r="HT34" s="2">
        <f t="shared" si="61"/>
        <v>0.12191349366053768</v>
      </c>
      <c r="HU34" s="2">
        <v>0.96175699999999997</v>
      </c>
      <c r="HV34" s="2">
        <v>-6742</v>
      </c>
      <c r="HX34" s="2">
        <v>0.9</v>
      </c>
      <c r="HY34" s="2">
        <v>0.60619999999999996</v>
      </c>
      <c r="HZ34" s="2">
        <v>1.0972</v>
      </c>
      <c r="IA34" s="2">
        <f t="shared" si="62"/>
        <v>0.14606261859797245</v>
      </c>
      <c r="IB34" s="2">
        <v>0.94802799999999998</v>
      </c>
      <c r="IC34" s="2">
        <v>-4001</v>
      </c>
      <c r="IE34" s="2">
        <v>0.9</v>
      </c>
      <c r="IF34" s="2">
        <v>0.65839999999999999</v>
      </c>
      <c r="IG34" s="2">
        <v>1.1485000000000001</v>
      </c>
      <c r="IH34" s="2">
        <f t="shared" si="63"/>
        <v>0.14615878679437022</v>
      </c>
      <c r="II34" s="2">
        <v>0.94566700000000004</v>
      </c>
      <c r="IJ34" s="2">
        <v>-3791</v>
      </c>
      <c r="IL34" s="2">
        <v>0.9</v>
      </c>
      <c r="IM34" s="2">
        <v>0.64129999999999998</v>
      </c>
      <c r="IN34" s="2">
        <v>1.1200000000000001</v>
      </c>
      <c r="IO34" s="2">
        <f t="shared" si="64"/>
        <v>0.17655934138199036</v>
      </c>
      <c r="IP34" s="2">
        <v>0.94697799999999999</v>
      </c>
      <c r="IQ34" s="2">
        <v>-3777</v>
      </c>
      <c r="IS34" s="2">
        <v>0.9</v>
      </c>
      <c r="IT34" s="2">
        <v>0.247</v>
      </c>
      <c r="IU34" s="2">
        <v>0.71230000000000004</v>
      </c>
      <c r="IV34" s="2">
        <f t="shared" si="65"/>
        <v>0.12457240789776876</v>
      </c>
      <c r="IW34" s="2">
        <v>0.96594599999999997</v>
      </c>
      <c r="IX34" s="2">
        <v>-7435</v>
      </c>
      <c r="IZ34" s="2">
        <v>0.9</v>
      </c>
      <c r="JA34" s="2">
        <v>0.23430000000000001</v>
      </c>
      <c r="JB34" s="2">
        <v>0.74119999999999997</v>
      </c>
      <c r="JC34" s="2">
        <f t="shared" si="66"/>
        <v>0.12589886813186377</v>
      </c>
      <c r="JD34" s="2">
        <v>0.964588</v>
      </c>
      <c r="JE34" s="2">
        <v>-7982</v>
      </c>
      <c r="JG34" s="2">
        <v>0.9</v>
      </c>
      <c r="JH34" s="2">
        <v>0.44059999999999999</v>
      </c>
      <c r="JI34" s="2">
        <v>0.93269999999999997</v>
      </c>
      <c r="JJ34" s="2">
        <f t="shared" si="67"/>
        <v>0.20254158799845759</v>
      </c>
      <c r="JK34" s="2">
        <v>0.95564700000000002</v>
      </c>
      <c r="JL34" s="2">
        <v>-5035</v>
      </c>
      <c r="JN34" s="2">
        <v>0.9</v>
      </c>
      <c r="JO34" s="2">
        <v>0.78900000000000003</v>
      </c>
      <c r="JP34" s="2">
        <v>1.2390000000000001</v>
      </c>
      <c r="JQ34" s="2">
        <f t="shared" si="68"/>
        <v>0.14458735717016852</v>
      </c>
      <c r="JR34" s="2">
        <v>0.94151300000000004</v>
      </c>
      <c r="JS34" s="2">
        <v>-3186</v>
      </c>
      <c r="JU34" s="2">
        <v>0.9</v>
      </c>
      <c r="JV34" s="2">
        <v>0.29409999999999997</v>
      </c>
      <c r="JW34" s="2">
        <v>0.82020000000000004</v>
      </c>
      <c r="JX34" s="2">
        <f t="shared" si="43"/>
        <v>0.209134212601993</v>
      </c>
      <c r="JY34" s="2">
        <v>0.96088899999999999</v>
      </c>
      <c r="JZ34" s="2">
        <v>-6989</v>
      </c>
      <c r="KB34" s="2">
        <v>0.9</v>
      </c>
      <c r="KC34" s="2">
        <v>0.24660000000000001</v>
      </c>
      <c r="KD34" s="2">
        <v>0.7147</v>
      </c>
      <c r="KE34" s="2">
        <f t="shared" si="69"/>
        <v>0.14877050573971962</v>
      </c>
      <c r="KF34" s="2">
        <v>0.96583300000000005</v>
      </c>
      <c r="KG34" s="2">
        <v>-7462</v>
      </c>
    </row>
    <row r="35" spans="211:293" ht="48.95" customHeight="1" x14ac:dyDescent="0.25">
      <c r="HC35" s="2">
        <v>1</v>
      </c>
      <c r="HD35" s="2">
        <v>0.1145</v>
      </c>
      <c r="HE35" s="2">
        <v>0.48199999999999998</v>
      </c>
      <c r="HF35" s="2">
        <f t="shared" si="59"/>
        <v>0.11665166814811545</v>
      </c>
      <c r="HG35" s="2">
        <v>0.97428700000000001</v>
      </c>
      <c r="HH35" s="2">
        <v>-12263</v>
      </c>
      <c r="HJ35" s="2">
        <v>1</v>
      </c>
      <c r="HK35" s="2">
        <v>0.13200000000000001</v>
      </c>
      <c r="HL35" s="2">
        <v>0.4919</v>
      </c>
      <c r="HM35" s="2">
        <f t="shared" si="60"/>
        <v>0.15266152446885159</v>
      </c>
      <c r="HN35" s="2">
        <v>0.97376399999999996</v>
      </c>
      <c r="HO35" s="2">
        <v>-11280</v>
      </c>
      <c r="HQ35" s="2">
        <v>1</v>
      </c>
      <c r="HR35" s="2">
        <v>0.29409999999999997</v>
      </c>
      <c r="HS35" s="2">
        <v>0.80420000000000003</v>
      </c>
      <c r="HT35" s="2">
        <f t="shared" si="61"/>
        <v>0.13364903509035025</v>
      </c>
      <c r="HU35" s="2">
        <v>0.95746699999999996</v>
      </c>
      <c r="HV35" s="2">
        <v>-7645</v>
      </c>
      <c r="HX35" s="2">
        <v>1</v>
      </c>
      <c r="HY35" s="2">
        <v>0.63080000000000003</v>
      </c>
      <c r="HZ35" s="2">
        <v>1.1253</v>
      </c>
      <c r="IA35" s="2">
        <f t="shared" si="62"/>
        <v>0.1596999984462853</v>
      </c>
      <c r="IB35" s="2">
        <v>0.94099299999999997</v>
      </c>
      <c r="IC35" s="2">
        <v>-4358</v>
      </c>
      <c r="IE35" s="2">
        <v>1</v>
      </c>
      <c r="IF35" s="2">
        <v>0.69550000000000001</v>
      </c>
      <c r="IG35" s="2">
        <v>1.1857</v>
      </c>
      <c r="IH35" s="2">
        <f t="shared" si="63"/>
        <v>0.1598034652595369</v>
      </c>
      <c r="II35" s="2">
        <v>0.93792600000000004</v>
      </c>
      <c r="IJ35" s="2">
        <v>-4082</v>
      </c>
      <c r="IL35" s="2">
        <v>1</v>
      </c>
      <c r="IM35" s="2">
        <v>0.67200000000000004</v>
      </c>
      <c r="IN35" s="2">
        <v>1.1525000000000001</v>
      </c>
      <c r="IO35" s="2">
        <f t="shared" si="64"/>
        <v>0.19240254959807249</v>
      </c>
      <c r="IP35" s="2">
        <v>0.93961399999999995</v>
      </c>
      <c r="IQ35" s="2">
        <v>-4090</v>
      </c>
      <c r="IS35" s="2">
        <v>1</v>
      </c>
      <c r="IT35" s="2">
        <v>0.2392</v>
      </c>
      <c r="IU35" s="2">
        <v>0.7107</v>
      </c>
      <c r="IV35" s="2">
        <f t="shared" si="65"/>
        <v>0.13652410472401444</v>
      </c>
      <c r="IW35" s="2">
        <v>0.96231999999999995</v>
      </c>
      <c r="IX35" s="2">
        <v>-8487</v>
      </c>
      <c r="IZ35" s="2">
        <v>1</v>
      </c>
      <c r="JA35" s="2">
        <v>0.2293</v>
      </c>
      <c r="JB35" s="2">
        <v>0.74690000000000001</v>
      </c>
      <c r="JC35" s="2">
        <f t="shared" si="66"/>
        <v>0.13795777265460335</v>
      </c>
      <c r="JD35" s="2">
        <v>0.96043900000000004</v>
      </c>
      <c r="JE35" s="2">
        <v>-9070</v>
      </c>
      <c r="JG35" s="2">
        <v>1</v>
      </c>
      <c r="JH35" s="2">
        <v>0.44280000000000003</v>
      </c>
      <c r="JI35" s="2">
        <v>0.94420000000000004</v>
      </c>
      <c r="JJ35" s="2">
        <f t="shared" si="67"/>
        <v>0.22009309717502748</v>
      </c>
      <c r="JK35" s="2">
        <v>0.95024900000000001</v>
      </c>
      <c r="JL35" s="2">
        <v>-5643</v>
      </c>
      <c r="JN35" s="2">
        <v>1</v>
      </c>
      <c r="JO35" s="2">
        <v>0.85150000000000003</v>
      </c>
      <c r="JP35" s="2">
        <v>1.2876000000000001</v>
      </c>
      <c r="JQ35" s="2">
        <f t="shared" si="68"/>
        <v>0.15811250034896238</v>
      </c>
      <c r="JR35" s="2">
        <v>0.932778</v>
      </c>
      <c r="JS35" s="2">
        <v>-3334</v>
      </c>
      <c r="JU35" s="2">
        <v>1</v>
      </c>
      <c r="JV35" s="2">
        <v>0.29120000000000001</v>
      </c>
      <c r="JW35" s="2">
        <v>0.82889999999999997</v>
      </c>
      <c r="JX35" s="2">
        <f t="shared" si="43"/>
        <v>0.22709432588767017</v>
      </c>
      <c r="JY35" s="2">
        <v>0.95618899999999996</v>
      </c>
      <c r="JZ35" s="2">
        <v>-7903</v>
      </c>
      <c r="KB35" s="2">
        <v>1</v>
      </c>
      <c r="KC35" s="2">
        <v>0.2387</v>
      </c>
      <c r="KD35" s="2">
        <v>0.71250000000000002</v>
      </c>
      <c r="KE35" s="2">
        <f t="shared" si="69"/>
        <v>0.16261256706175389</v>
      </c>
      <c r="KF35" s="2">
        <v>0.962225</v>
      </c>
      <c r="KG35" s="2">
        <v>-8515</v>
      </c>
    </row>
    <row r="36" spans="211:293" ht="48.95" customHeight="1" x14ac:dyDescent="0.25">
      <c r="HC36" s="2">
        <v>1.25</v>
      </c>
      <c r="HD36" s="2">
        <v>0.1</v>
      </c>
      <c r="HE36" s="2">
        <v>0.46389999999999998</v>
      </c>
      <c r="HF36" s="2">
        <f t="shared" si="59"/>
        <v>0.14168270423592999</v>
      </c>
      <c r="HG36" s="2">
        <v>0.96914800000000001</v>
      </c>
      <c r="HH36" s="2">
        <v>-16422</v>
      </c>
      <c r="HJ36" s="2">
        <v>1.25</v>
      </c>
      <c r="HK36" s="2">
        <v>0.11459999999999999</v>
      </c>
      <c r="HL36" s="2">
        <v>0.46700000000000003</v>
      </c>
      <c r="HM36" s="2">
        <f t="shared" si="60"/>
        <v>0.18381166339866556</v>
      </c>
      <c r="HN36" s="2">
        <v>0.968943</v>
      </c>
      <c r="HO36" s="2">
        <v>-15180</v>
      </c>
      <c r="HQ36" s="2">
        <v>1.25</v>
      </c>
      <c r="HR36" s="2">
        <v>0.28339999999999999</v>
      </c>
      <c r="HS36" s="2">
        <v>0.81030000000000002</v>
      </c>
      <c r="HT36" s="2">
        <f t="shared" si="61"/>
        <v>0.16165987237403318</v>
      </c>
      <c r="HU36" s="2">
        <v>0.94672999999999996</v>
      </c>
      <c r="HV36" s="2">
        <v>-9956</v>
      </c>
      <c r="HX36" s="2">
        <v>1.25</v>
      </c>
      <c r="HY36" s="2">
        <v>0.70020000000000004</v>
      </c>
      <c r="HZ36" s="2">
        <v>1.1942999999999999</v>
      </c>
      <c r="IA36" s="2">
        <f t="shared" si="62"/>
        <v>0.1919609569271051</v>
      </c>
      <c r="IB36" s="2">
        <v>0.922485</v>
      </c>
      <c r="IC36" s="2">
        <v>-5119</v>
      </c>
      <c r="IE36" s="2">
        <v>1.25</v>
      </c>
      <c r="IF36" s="2">
        <v>0.80379999999999996</v>
      </c>
      <c r="IG36" s="2">
        <v>1.2789999999999999</v>
      </c>
      <c r="IH36" s="2">
        <f t="shared" si="63"/>
        <v>0.19208054730725899</v>
      </c>
      <c r="II36" s="2">
        <v>0.91721799999999998</v>
      </c>
      <c r="IJ36" s="2">
        <v>-4624</v>
      </c>
      <c r="IL36" s="2">
        <v>1.25</v>
      </c>
      <c r="IM36" s="2">
        <v>0.76400000000000001</v>
      </c>
      <c r="IN36" s="2">
        <v>1.2378</v>
      </c>
      <c r="IO36" s="2">
        <f t="shared" si="64"/>
        <v>0.22946573870455045</v>
      </c>
      <c r="IP36" s="2">
        <v>0.91977900000000001</v>
      </c>
      <c r="IQ36" s="2">
        <v>-4712</v>
      </c>
      <c r="IS36" s="2">
        <v>1.25</v>
      </c>
      <c r="IT36" s="2">
        <v>0.2243</v>
      </c>
      <c r="IU36" s="2">
        <v>0.71099999999999997</v>
      </c>
      <c r="IV36" s="2">
        <f t="shared" si="65"/>
        <v>0.16502273559593245</v>
      </c>
      <c r="IW36" s="2">
        <v>0.95310399999999995</v>
      </c>
      <c r="IX36" s="2">
        <v>-11210</v>
      </c>
      <c r="IZ36" s="2">
        <v>1.25</v>
      </c>
      <c r="JA36" s="2">
        <v>0.2205</v>
      </c>
      <c r="JB36" s="2">
        <v>0.76270000000000004</v>
      </c>
      <c r="JC36" s="2">
        <f t="shared" si="66"/>
        <v>0.16669789813502614</v>
      </c>
      <c r="JD36" s="2">
        <v>0.94977599999999995</v>
      </c>
      <c r="JE36" s="2">
        <v>-11847</v>
      </c>
      <c r="JG36" s="2">
        <v>1.25</v>
      </c>
      <c r="JH36" s="2">
        <v>0.45190000000000002</v>
      </c>
      <c r="JI36" s="2">
        <v>0.97370000000000001</v>
      </c>
      <c r="JJ36" s="2">
        <f t="shared" si="67"/>
        <v>0.26076805902974032</v>
      </c>
      <c r="JK36" s="2">
        <v>0.936338</v>
      </c>
      <c r="JL36" s="2">
        <v>-7140</v>
      </c>
      <c r="JN36" s="2">
        <v>1.25</v>
      </c>
      <c r="JO36" s="2">
        <v>1.0418000000000001</v>
      </c>
      <c r="JP36" s="2">
        <v>1.4117999999999999</v>
      </c>
      <c r="JQ36" s="2">
        <f t="shared" si="68"/>
        <v>0.19012532770060098</v>
      </c>
      <c r="JR36" s="2">
        <v>0.90902899999999998</v>
      </c>
      <c r="JS36" s="2">
        <v>-3447</v>
      </c>
      <c r="JU36" s="2">
        <v>1.25</v>
      </c>
      <c r="JV36" s="2">
        <v>0.2873</v>
      </c>
      <c r="JW36" s="2">
        <v>0.85119999999999996</v>
      </c>
      <c r="JX36" s="2">
        <f t="shared" si="43"/>
        <v>0.26861752823552315</v>
      </c>
      <c r="JY36" s="2">
        <v>0.94411800000000001</v>
      </c>
      <c r="JZ36" s="2">
        <v>-10212</v>
      </c>
      <c r="KB36" s="2">
        <v>1.25</v>
      </c>
      <c r="KC36" s="2">
        <v>0.22339999999999999</v>
      </c>
      <c r="KD36" s="2">
        <v>0.71050000000000002</v>
      </c>
      <c r="KE36" s="2">
        <f t="shared" si="69"/>
        <v>0.19532512868058791</v>
      </c>
      <c r="KF36" s="2">
        <v>0.95313400000000004</v>
      </c>
      <c r="KG36" s="2">
        <v>-11243</v>
      </c>
    </row>
    <row r="37" spans="211:293" ht="48.95" customHeight="1" x14ac:dyDescent="0.25">
      <c r="HC37" s="2">
        <v>1.5</v>
      </c>
      <c r="HD37" s="2">
        <v>8.9300000000000004E-2</v>
      </c>
      <c r="HE37" s="2">
        <v>0.44969999999999999</v>
      </c>
      <c r="HF37" s="2">
        <f t="shared" si="59"/>
        <v>0.16533424451011641</v>
      </c>
      <c r="HG37" s="2">
        <v>0.964198</v>
      </c>
      <c r="HH37" s="2">
        <v>-20811</v>
      </c>
      <c r="HJ37" s="2">
        <v>1.5</v>
      </c>
      <c r="HK37" s="2">
        <v>0.10199999999999999</v>
      </c>
      <c r="HL37" s="2">
        <v>0.44940000000000002</v>
      </c>
      <c r="HM37" s="2">
        <f t="shared" si="60"/>
        <v>0.21275271016866346</v>
      </c>
      <c r="HN37" s="2">
        <v>0.96422200000000002</v>
      </c>
      <c r="HO37" s="2">
        <v>-19319</v>
      </c>
      <c r="HQ37" s="2">
        <v>1.5</v>
      </c>
      <c r="HR37" s="2">
        <v>0.27550000000000002</v>
      </c>
      <c r="HS37" s="2">
        <v>0.81579999999999997</v>
      </c>
      <c r="HT37" s="2">
        <f t="shared" si="61"/>
        <v>0.18791614678750224</v>
      </c>
      <c r="HU37" s="2">
        <v>0.93600099999999997</v>
      </c>
      <c r="HV37" s="2">
        <v>-12328</v>
      </c>
      <c r="HX37" s="2">
        <v>1.5</v>
      </c>
      <c r="HY37" s="2">
        <v>0.78049999999999997</v>
      </c>
      <c r="HZ37" s="2">
        <v>1.2615000000000001</v>
      </c>
      <c r="IA37" s="2">
        <f t="shared" si="62"/>
        <v>0.22183636416332192</v>
      </c>
      <c r="IB37" s="2">
        <v>0.90278899999999995</v>
      </c>
      <c r="IC37" s="2">
        <v>-5681</v>
      </c>
      <c r="IE37" s="2">
        <v>1.5</v>
      </c>
      <c r="IF37" s="2">
        <v>0.93579999999999997</v>
      </c>
      <c r="IG37" s="2">
        <v>1.3720000000000001</v>
      </c>
      <c r="IH37" s="2">
        <f t="shared" si="63"/>
        <v>0.22196945392945808</v>
      </c>
      <c r="II37" s="2">
        <v>0.894737</v>
      </c>
      <c r="IJ37" s="2">
        <v>-4889</v>
      </c>
      <c r="IL37" s="2">
        <v>1.5</v>
      </c>
      <c r="IM37" s="2">
        <v>0.88</v>
      </c>
      <c r="IN37" s="2">
        <v>1.3278000000000001</v>
      </c>
      <c r="IO37" s="2">
        <f t="shared" si="64"/>
        <v>0.26327630794811624</v>
      </c>
      <c r="IP37" s="2">
        <v>0.89794700000000005</v>
      </c>
      <c r="IQ37" s="2">
        <v>-5083</v>
      </c>
      <c r="IS37" s="2">
        <v>1.5</v>
      </c>
      <c r="IT37" s="2">
        <v>0.21410000000000001</v>
      </c>
      <c r="IU37" s="2">
        <v>0.71660000000000001</v>
      </c>
      <c r="IV37" s="2">
        <f t="shared" si="65"/>
        <v>0.19170030109487102</v>
      </c>
      <c r="IW37" s="2">
        <v>0.94355699999999998</v>
      </c>
      <c r="IX37" s="2">
        <v>-14035</v>
      </c>
      <c r="IZ37" s="2">
        <v>1.5</v>
      </c>
      <c r="JA37" s="2">
        <v>0.21529999999999999</v>
      </c>
      <c r="JB37" s="2">
        <v>0.78049999999999997</v>
      </c>
      <c r="JC37" s="2">
        <f t="shared" si="66"/>
        <v>0.1935834857252221</v>
      </c>
      <c r="JD37" s="2">
        <v>0.93868600000000002</v>
      </c>
      <c r="JE37" s="2">
        <v>-14681</v>
      </c>
      <c r="JG37" s="2">
        <v>1.5</v>
      </c>
      <c r="JH37" s="2">
        <v>0.46460000000000001</v>
      </c>
      <c r="JI37" s="2">
        <v>1.0036</v>
      </c>
      <c r="JJ37" s="2">
        <f t="shared" si="67"/>
        <v>0.2974106321781097</v>
      </c>
      <c r="JK37" s="2">
        <v>0.92186100000000004</v>
      </c>
      <c r="JL37" s="2">
        <v>-8592</v>
      </c>
      <c r="JN37" s="2">
        <v>1.5</v>
      </c>
      <c r="JO37" s="2">
        <v>1.2911999999999999</v>
      </c>
      <c r="JP37" s="2">
        <v>1.5401</v>
      </c>
      <c r="JQ37" s="2">
        <f t="shared" si="68"/>
        <v>0.21979275916810995</v>
      </c>
      <c r="JR37" s="2">
        <v>0.88262600000000002</v>
      </c>
      <c r="JS37" s="2">
        <v>-3174</v>
      </c>
      <c r="JU37" s="2">
        <v>1.5</v>
      </c>
      <c r="JV37" s="2">
        <v>0.28660000000000002</v>
      </c>
      <c r="JW37" s="2">
        <v>0.87380000000000002</v>
      </c>
      <c r="JX37" s="2">
        <f t="shared" si="43"/>
        <v>0.30590665592552585</v>
      </c>
      <c r="JY37" s="2">
        <v>0.93161300000000002</v>
      </c>
      <c r="JZ37" s="2">
        <v>-12534</v>
      </c>
      <c r="KB37" s="2">
        <v>1.5</v>
      </c>
      <c r="KC37" s="2">
        <v>0.21240000000000001</v>
      </c>
      <c r="KD37" s="2">
        <v>0.71299999999999997</v>
      </c>
      <c r="KE37" s="2">
        <f t="shared" si="69"/>
        <v>0.22557794614504859</v>
      </c>
      <c r="KF37" s="2">
        <v>0.94383700000000004</v>
      </c>
      <c r="KG37" s="2">
        <v>-14079</v>
      </c>
    </row>
    <row r="38" spans="211:293" ht="48.95" customHeight="1" x14ac:dyDescent="0.25">
      <c r="HC38" s="2">
        <v>1.75</v>
      </c>
      <c r="HD38" s="2">
        <v>8.1000000000000003E-2</v>
      </c>
      <c r="HE38" s="2">
        <v>0.43809999999999999</v>
      </c>
      <c r="HF38" s="2">
        <f t="shared" si="59"/>
        <v>0.1877172697654407</v>
      </c>
      <c r="HG38" s="2">
        <v>0.95940800000000004</v>
      </c>
      <c r="HH38" s="2">
        <v>-25396</v>
      </c>
      <c r="HJ38" s="2">
        <v>1.75</v>
      </c>
      <c r="HK38" s="2">
        <v>9.2399999999999996E-2</v>
      </c>
      <c r="HL38" s="2">
        <v>0.4365</v>
      </c>
      <c r="HM38" s="2">
        <f t="shared" si="60"/>
        <v>0.23971161265490212</v>
      </c>
      <c r="HN38" s="2">
        <v>0.95955599999999996</v>
      </c>
      <c r="HO38" s="2">
        <v>-23656</v>
      </c>
      <c r="HQ38" s="2">
        <v>1.75</v>
      </c>
      <c r="HR38" s="2">
        <v>0.26910000000000001</v>
      </c>
      <c r="HS38" s="2">
        <v>0.82069999999999999</v>
      </c>
      <c r="HT38" s="2">
        <f t="shared" si="61"/>
        <v>0.2125777073103069</v>
      </c>
      <c r="HU38" s="2">
        <v>0.92531799999999997</v>
      </c>
      <c r="HV38" s="2">
        <v>-14747</v>
      </c>
      <c r="HX38" s="2">
        <v>1.75</v>
      </c>
      <c r="HY38" s="2">
        <v>0.87190000000000001</v>
      </c>
      <c r="HZ38" s="2">
        <v>1.3269</v>
      </c>
      <c r="IA38" s="2">
        <f t="shared" si="62"/>
        <v>0.24958138694990778</v>
      </c>
      <c r="IB38" s="2">
        <v>0.88205299999999998</v>
      </c>
      <c r="IC38" s="2">
        <v>-6039</v>
      </c>
      <c r="IE38" s="2">
        <v>1.75</v>
      </c>
      <c r="IF38" s="2">
        <v>1.0938000000000001</v>
      </c>
      <c r="IG38" s="2">
        <v>1.4637</v>
      </c>
      <c r="IH38" s="2">
        <f t="shared" si="63"/>
        <v>0.24972578039979282</v>
      </c>
      <c r="II38" s="2">
        <v>0.87071500000000002</v>
      </c>
      <c r="IJ38" s="2">
        <v>-4868</v>
      </c>
      <c r="IL38" s="2">
        <v>1.75</v>
      </c>
      <c r="IM38" s="2">
        <v>1.02</v>
      </c>
      <c r="IN38" s="2">
        <v>1.4180999999999999</v>
      </c>
      <c r="IO38" s="2">
        <f t="shared" si="64"/>
        <v>0.29424442815944829</v>
      </c>
      <c r="IP38" s="2">
        <v>0.87448499999999996</v>
      </c>
      <c r="IQ38" s="2">
        <v>-5184</v>
      </c>
      <c r="IS38" s="2">
        <v>1.75</v>
      </c>
      <c r="IT38" s="2">
        <v>0.2072</v>
      </c>
      <c r="IU38" s="2">
        <v>0.72689999999999999</v>
      </c>
      <c r="IV38" s="2">
        <f t="shared" si="65"/>
        <v>0.21672594641359016</v>
      </c>
      <c r="IW38" s="2">
        <v>0.93356099999999997</v>
      </c>
      <c r="IX38" s="2">
        <v>-16933</v>
      </c>
      <c r="IZ38" s="2">
        <v>1.75</v>
      </c>
      <c r="JA38" s="2">
        <v>0.21249999999999999</v>
      </c>
      <c r="JB38" s="2">
        <v>0.79959999999999998</v>
      </c>
      <c r="JC38" s="2">
        <f t="shared" si="66"/>
        <v>0.21878842889576139</v>
      </c>
      <c r="JD38" s="2">
        <v>0.92716399999999999</v>
      </c>
      <c r="JE38" s="2">
        <v>-17550</v>
      </c>
      <c r="JG38" s="2">
        <v>1.75</v>
      </c>
      <c r="JH38" s="2">
        <v>0.48</v>
      </c>
      <c r="JI38" s="2">
        <v>1.0335000000000001</v>
      </c>
      <c r="JJ38" s="2">
        <f t="shared" si="67"/>
        <v>0.33059213490207195</v>
      </c>
      <c r="JK38" s="2">
        <v>0.90687700000000004</v>
      </c>
      <c r="JL38" s="2">
        <v>-9987</v>
      </c>
      <c r="JN38" s="2">
        <v>1.7290000000000001</v>
      </c>
      <c r="JO38" s="2">
        <v>1.5869</v>
      </c>
      <c r="JP38" s="2">
        <v>1.6612</v>
      </c>
      <c r="JQ38" s="2">
        <f t="shared" si="68"/>
        <v>0.24512268841903323</v>
      </c>
      <c r="JR38" s="2">
        <v>0.85621599999999998</v>
      </c>
      <c r="JS38" s="2">
        <v>-2564</v>
      </c>
      <c r="JU38" s="2">
        <v>1.75</v>
      </c>
      <c r="JV38" s="2">
        <v>0.28799999999999998</v>
      </c>
      <c r="JW38" s="2">
        <v>0.89649999999999996</v>
      </c>
      <c r="JX38" s="2">
        <f t="shared" si="43"/>
        <v>0.3395779081928692</v>
      </c>
      <c r="JY38" s="2">
        <v>0.91870799999999997</v>
      </c>
      <c r="JZ38" s="2">
        <v>-14854</v>
      </c>
      <c r="KB38" s="2">
        <v>1.75</v>
      </c>
      <c r="KC38" s="2">
        <v>0.2046</v>
      </c>
      <c r="KD38" s="2">
        <v>0.71940000000000004</v>
      </c>
      <c r="KE38" s="2">
        <f t="shared" si="69"/>
        <v>0.25363839898480495</v>
      </c>
      <c r="KF38" s="2">
        <v>0.93422499999999997</v>
      </c>
      <c r="KG38" s="2">
        <v>-16996</v>
      </c>
    </row>
    <row r="39" spans="211:293" ht="48.95" customHeight="1" x14ac:dyDescent="0.25">
      <c r="HC39" s="2">
        <v>2</v>
      </c>
      <c r="HD39" s="2">
        <v>7.4399999999999994E-2</v>
      </c>
      <c r="HE39" s="2">
        <v>0.42830000000000001</v>
      </c>
      <c r="HF39" s="2">
        <f t="shared" si="59"/>
        <v>0.20893116712317933</v>
      </c>
      <c r="HG39" s="2">
        <v>0.95476300000000003</v>
      </c>
      <c r="HH39" s="2">
        <v>-30149</v>
      </c>
      <c r="HJ39" s="2">
        <v>2</v>
      </c>
      <c r="HK39" s="2">
        <v>8.48E-2</v>
      </c>
      <c r="HL39" s="2">
        <v>0.4264</v>
      </c>
      <c r="HM39" s="2">
        <f t="shared" si="60"/>
        <v>0.26488526115972905</v>
      </c>
      <c r="HN39" s="2">
        <v>0.95495300000000005</v>
      </c>
      <c r="HO39" s="2">
        <v>-28165</v>
      </c>
      <c r="HQ39" s="2">
        <v>2</v>
      </c>
      <c r="HR39" s="2">
        <v>0.26390000000000002</v>
      </c>
      <c r="HS39" s="2">
        <v>0.82469999999999999</v>
      </c>
      <c r="HT39" s="2">
        <f t="shared" si="61"/>
        <v>0.23578555788158653</v>
      </c>
      <c r="HU39" s="2">
        <v>0.91470899999999999</v>
      </c>
      <c r="HV39" s="2">
        <v>-17206</v>
      </c>
      <c r="HX39" s="2">
        <v>2</v>
      </c>
      <c r="HY39" s="2">
        <v>0.97489999999999999</v>
      </c>
      <c r="HZ39" s="2">
        <v>1.3908</v>
      </c>
      <c r="IA39" s="2">
        <f t="shared" si="62"/>
        <v>0.27541605356599858</v>
      </c>
      <c r="IB39" s="2">
        <v>0.86042300000000005</v>
      </c>
      <c r="IC39" s="2">
        <v>-6190</v>
      </c>
      <c r="IE39" s="2">
        <v>2</v>
      </c>
      <c r="IF39" s="2">
        <v>1.2806</v>
      </c>
      <c r="IG39" s="2">
        <v>1.5536000000000001</v>
      </c>
      <c r="IH39" s="2">
        <f t="shared" si="63"/>
        <v>0.27556990480930599</v>
      </c>
      <c r="II39" s="2">
        <v>0.84541299999999997</v>
      </c>
      <c r="IJ39" s="2">
        <v>-4555</v>
      </c>
      <c r="IL39" s="2">
        <v>1.8</v>
      </c>
      <c r="IM39" s="2">
        <v>1.0504</v>
      </c>
      <c r="IN39" s="2">
        <v>1.4355</v>
      </c>
      <c r="IO39" s="2">
        <f t="shared" si="64"/>
        <v>0.30012823862263199</v>
      </c>
      <c r="IP39" s="2">
        <v>0.86966299999999996</v>
      </c>
      <c r="IQ39" s="2">
        <v>-5171</v>
      </c>
      <c r="IS39" s="2">
        <v>2</v>
      </c>
      <c r="IT39" s="2">
        <v>0.20280000000000001</v>
      </c>
      <c r="IU39" s="2">
        <v>0.74099999999999999</v>
      </c>
      <c r="IV39" s="2">
        <f t="shared" si="65"/>
        <v>0.24024849830557179</v>
      </c>
      <c r="IW39" s="2">
        <v>0.92302399999999996</v>
      </c>
      <c r="IX39" s="2">
        <v>-19882</v>
      </c>
      <c r="IZ39" s="2">
        <v>2</v>
      </c>
      <c r="JA39" s="2">
        <v>0.2114</v>
      </c>
      <c r="JB39" s="2">
        <v>0.81969999999999998</v>
      </c>
      <c r="JC39" s="2">
        <f t="shared" si="66"/>
        <v>0.24246553953013289</v>
      </c>
      <c r="JD39" s="2">
        <v>0.91520400000000002</v>
      </c>
      <c r="JE39" s="2">
        <v>-20436</v>
      </c>
      <c r="JG39" s="2">
        <v>2</v>
      </c>
      <c r="JH39" s="2">
        <v>0.4975</v>
      </c>
      <c r="JI39" s="2">
        <v>1.0628</v>
      </c>
      <c r="JJ39" s="2">
        <f t="shared" si="67"/>
        <v>0.36078082514297544</v>
      </c>
      <c r="JK39" s="2">
        <v>0.89146999999999998</v>
      </c>
      <c r="JL39" s="2">
        <v>-11319</v>
      </c>
      <c r="JU39" s="2">
        <v>2</v>
      </c>
      <c r="JV39" s="2">
        <v>0.29089999999999999</v>
      </c>
      <c r="JW39" s="2">
        <v>0.91900000000000004</v>
      </c>
      <c r="JX39" s="2">
        <f t="shared" si="43"/>
        <v>0.37013344629947981</v>
      </c>
      <c r="JY39" s="2">
        <v>0.90543499999999999</v>
      </c>
      <c r="JZ39" s="2">
        <v>-17160</v>
      </c>
      <c r="KB39" s="2">
        <v>2</v>
      </c>
      <c r="KC39" s="2">
        <v>0.19919999999999999</v>
      </c>
      <c r="KD39" s="2">
        <v>0.72909999999999997</v>
      </c>
      <c r="KE39" s="2">
        <f t="shared" si="69"/>
        <v>0.27973646882679271</v>
      </c>
      <c r="KF39" s="2">
        <v>0.92421600000000004</v>
      </c>
      <c r="KG39" s="2">
        <v>-19972</v>
      </c>
    </row>
    <row r="40" spans="211:293" ht="48.95" customHeight="1" x14ac:dyDescent="0.25">
      <c r="HC40" s="2">
        <v>2.25</v>
      </c>
      <c r="HD40" s="2">
        <v>6.8900000000000003E-2</v>
      </c>
      <c r="HE40" s="2">
        <v>0.41959999999999997</v>
      </c>
      <c r="HF40" s="2">
        <f t="shared" si="59"/>
        <v>0.22906520542400816</v>
      </c>
      <c r="HG40" s="2">
        <v>0.95025199999999999</v>
      </c>
      <c r="HH40" s="2">
        <v>-35053</v>
      </c>
      <c r="HJ40" s="2">
        <v>2.25</v>
      </c>
      <c r="HK40" s="2">
        <v>7.8600000000000003E-2</v>
      </c>
      <c r="HL40" s="2">
        <v>0.41820000000000002</v>
      </c>
      <c r="HM40" s="2">
        <f t="shared" si="60"/>
        <v>0.28844530505957</v>
      </c>
      <c r="HN40" s="2">
        <v>0.95042000000000004</v>
      </c>
      <c r="HO40" s="2">
        <v>-32824</v>
      </c>
      <c r="HQ40" s="2">
        <v>2.25</v>
      </c>
      <c r="HR40" s="2">
        <v>0.25950000000000001</v>
      </c>
      <c r="HS40" s="2">
        <v>0.82809999999999995</v>
      </c>
      <c r="HT40" s="2">
        <f t="shared" si="61"/>
        <v>0.25766455501059926</v>
      </c>
      <c r="HU40" s="2">
        <v>0.90420299999999998</v>
      </c>
      <c r="HV40" s="2">
        <v>-19699</v>
      </c>
      <c r="HX40" s="2">
        <v>2.25</v>
      </c>
      <c r="HY40" s="2">
        <v>1.0903</v>
      </c>
      <c r="HZ40" s="2">
        <v>1.4530000000000001</v>
      </c>
      <c r="IA40" s="2">
        <f t="shared" si="62"/>
        <v>0.29953110104063707</v>
      </c>
      <c r="IB40" s="2">
        <v>0.83803799999999995</v>
      </c>
      <c r="IC40" s="2">
        <v>-6133</v>
      </c>
      <c r="IE40" s="2">
        <v>2.25</v>
      </c>
      <c r="IF40" s="2">
        <v>1.4993000000000001</v>
      </c>
      <c r="IG40" s="2">
        <v>1.641</v>
      </c>
      <c r="IH40" s="2">
        <f t="shared" si="63"/>
        <v>0.29969285158747061</v>
      </c>
      <c r="II40" s="2">
        <v>0.81909900000000002</v>
      </c>
      <c r="IJ40" s="2">
        <v>-3948</v>
      </c>
      <c r="IS40" s="2">
        <v>2.25</v>
      </c>
      <c r="IT40" s="2">
        <v>0.20039999999999999</v>
      </c>
      <c r="IU40" s="2">
        <v>0.75860000000000005</v>
      </c>
      <c r="IV40" s="2">
        <f t="shared" si="65"/>
        <v>0.26239942705547814</v>
      </c>
      <c r="IW40" s="2">
        <v>0.91187700000000005</v>
      </c>
      <c r="IX40" s="2">
        <v>-22861</v>
      </c>
      <c r="IZ40" s="2">
        <v>2.25</v>
      </c>
      <c r="JA40" s="2">
        <v>0.21160000000000001</v>
      </c>
      <c r="JB40" s="2">
        <v>0.84079999999999999</v>
      </c>
      <c r="JC40" s="2">
        <f t="shared" si="66"/>
        <v>0.26474964867072931</v>
      </c>
      <c r="JD40" s="2">
        <v>0.90280300000000002</v>
      </c>
      <c r="JE40" s="2">
        <v>-23325</v>
      </c>
      <c r="JG40" s="2">
        <v>2.25</v>
      </c>
      <c r="JH40" s="2">
        <v>0.51639999999999997</v>
      </c>
      <c r="JI40" s="2">
        <v>1.0911</v>
      </c>
      <c r="JJ40" s="2">
        <f t="shared" si="67"/>
        <v>0.38836413657946267</v>
      </c>
      <c r="JK40" s="2">
        <v>0.87574600000000002</v>
      </c>
      <c r="JL40" s="2">
        <v>-12583</v>
      </c>
      <c r="JU40" s="2">
        <v>2.25</v>
      </c>
      <c r="JV40" s="2">
        <v>0.29509999999999997</v>
      </c>
      <c r="JW40" s="2">
        <v>0.9415</v>
      </c>
      <c r="JX40" s="2">
        <f t="shared" si="43"/>
        <v>0.39798660774853906</v>
      </c>
      <c r="JY40" s="2">
        <v>0.89181900000000003</v>
      </c>
      <c r="JZ40" s="2">
        <v>-19443</v>
      </c>
      <c r="KB40" s="2">
        <v>2.25</v>
      </c>
      <c r="KC40" s="2">
        <v>0.19550000000000001</v>
      </c>
      <c r="KD40" s="2">
        <v>0.74170000000000003</v>
      </c>
      <c r="KE40" s="2">
        <f t="shared" si="69"/>
        <v>0.30407105696177705</v>
      </c>
      <c r="KF40" s="2">
        <v>0.91375099999999998</v>
      </c>
      <c r="KG40" s="2">
        <v>-22991</v>
      </c>
    </row>
    <row r="41" spans="211:293" ht="48.95" customHeight="1" x14ac:dyDescent="0.25">
      <c r="HC41" s="2">
        <v>2.5</v>
      </c>
      <c r="HD41" s="2">
        <v>6.4299999999999996E-2</v>
      </c>
      <c r="HE41" s="2">
        <v>0.41189999999999999</v>
      </c>
      <c r="HF41" s="2">
        <f>$HC$2*HC41/(1+$HC$2*HC41)</f>
        <v>0.24819979090556685</v>
      </c>
      <c r="HG41" s="2">
        <v>0.94587100000000002</v>
      </c>
      <c r="HH41" s="2">
        <v>-40093</v>
      </c>
      <c r="HJ41" s="2">
        <v>2.5</v>
      </c>
      <c r="HK41" s="2">
        <v>7.3400000000000007E-2</v>
      </c>
      <c r="HL41" s="2">
        <v>0.41139999999999999</v>
      </c>
      <c r="HM41" s="2">
        <f t="shared" si="60"/>
        <v>0.31054207198964617</v>
      </c>
      <c r="HN41" s="2">
        <v>0.94592500000000002</v>
      </c>
      <c r="HO41" s="2">
        <v>-37618</v>
      </c>
      <c r="HQ41" s="2">
        <v>2.5</v>
      </c>
      <c r="HR41" s="2">
        <v>0.2555</v>
      </c>
      <c r="HS41" s="2">
        <v>0.83069999999999999</v>
      </c>
      <c r="HT41" s="2">
        <f t="shared" si="61"/>
        <v>0.27832565489872002</v>
      </c>
      <c r="HU41" s="2">
        <v>0.89382499999999998</v>
      </c>
      <c r="HV41" s="2">
        <v>-22222</v>
      </c>
      <c r="HX41" s="2">
        <v>2.5</v>
      </c>
      <c r="HY41" s="2">
        <v>1.2191000000000001</v>
      </c>
      <c r="HZ41" s="2">
        <v>1.5137</v>
      </c>
      <c r="IA41" s="2">
        <f t="shared" si="62"/>
        <v>0.32209269240157601</v>
      </c>
      <c r="IB41" s="2">
        <v>0.81503199999999998</v>
      </c>
      <c r="IC41" s="2">
        <v>-5866</v>
      </c>
      <c r="IE41" s="2">
        <v>2.5</v>
      </c>
      <c r="IF41" s="2">
        <v>1.7532000000000001</v>
      </c>
      <c r="IG41" s="2">
        <v>1.7255</v>
      </c>
      <c r="IH41" s="2">
        <f t="shared" si="63"/>
        <v>0.32226102127266776</v>
      </c>
      <c r="II41" s="2">
        <v>0.792045</v>
      </c>
      <c r="IJ41" s="2">
        <v>-3049</v>
      </c>
      <c r="IS41" s="2">
        <v>2.5</v>
      </c>
      <c r="IT41" s="2">
        <v>0.1996</v>
      </c>
      <c r="IU41" s="2">
        <v>0.77929999999999999</v>
      </c>
      <c r="IV41" s="2">
        <f t="shared" si="65"/>
        <v>0.28329530498221567</v>
      </c>
      <c r="IW41" s="2">
        <v>0.900057</v>
      </c>
      <c r="IX41" s="2">
        <v>-25854</v>
      </c>
      <c r="IZ41" s="2">
        <v>2.5</v>
      </c>
      <c r="JA41" s="2">
        <v>0.21290000000000001</v>
      </c>
      <c r="JB41" s="2">
        <v>0.86280000000000001</v>
      </c>
      <c r="JC41" s="2">
        <f t="shared" si="66"/>
        <v>0.28576017562300193</v>
      </c>
      <c r="JD41" s="2">
        <v>0.88995999999999997</v>
      </c>
      <c r="JE41" s="2">
        <v>-26208</v>
      </c>
      <c r="JG41" s="2">
        <v>2.5</v>
      </c>
      <c r="JH41" s="2">
        <v>0.53620000000000001</v>
      </c>
      <c r="JI41" s="2">
        <v>1.1176999999999999</v>
      </c>
      <c r="JJ41" s="2">
        <f t="shared" si="67"/>
        <v>0.4136653957277785</v>
      </c>
      <c r="JK41" s="2">
        <v>0.85983200000000004</v>
      </c>
      <c r="JL41" s="2">
        <v>-13776</v>
      </c>
      <c r="JU41" s="2">
        <v>2.5</v>
      </c>
      <c r="JV41" s="2">
        <v>0.30030000000000001</v>
      </c>
      <c r="JW41" s="2">
        <v>0.96389999999999998</v>
      </c>
      <c r="JX41" s="2">
        <f t="shared" si="43"/>
        <v>0.42348071385886349</v>
      </c>
      <c r="JY41" s="2">
        <v>0.87789200000000001</v>
      </c>
      <c r="JZ41" s="2">
        <v>-21696</v>
      </c>
      <c r="KB41" s="2">
        <v>2.5</v>
      </c>
      <c r="KC41" s="2">
        <v>0.1933</v>
      </c>
      <c r="KD41" s="2">
        <v>0.75680000000000003</v>
      </c>
      <c r="KE41" s="2">
        <f t="shared" si="69"/>
        <v>0.32681506310536579</v>
      </c>
      <c r="KF41" s="2">
        <v>0.90279799999999999</v>
      </c>
      <c r="KG41" s="2">
        <v>-26037</v>
      </c>
    </row>
    <row r="42" spans="211:293" ht="48.95" customHeight="1" x14ac:dyDescent="0.25">
      <c r="HC42" s="2">
        <v>2.75</v>
      </c>
      <c r="HD42" s="2">
        <v>6.0299999999999999E-2</v>
      </c>
      <c r="HE42" s="2">
        <v>0.40479999999999999</v>
      </c>
      <c r="HF42" s="2">
        <f t="shared" ref="HF42:HF44" si="75">$HC$2*HC42/(1+$HC$2*HC42)</f>
        <v>0.26640754041349396</v>
      </c>
      <c r="HG42" s="2">
        <v>0.94161399999999995</v>
      </c>
      <c r="HH42" s="2">
        <v>-45255</v>
      </c>
      <c r="HJ42" s="2">
        <v>2.613</v>
      </c>
      <c r="HK42" s="2">
        <v>7.1300000000000002E-2</v>
      </c>
      <c r="HL42" s="2">
        <v>0.40899999999999997</v>
      </c>
      <c r="HM42" s="2">
        <f t="shared" si="60"/>
        <v>0.32008569032197381</v>
      </c>
      <c r="HN42" s="2">
        <v>0.94387799999999999</v>
      </c>
      <c r="HO42" s="2">
        <v>-39825</v>
      </c>
      <c r="HQ42" s="2">
        <v>2.75</v>
      </c>
      <c r="HR42" s="2">
        <v>0.25190000000000001</v>
      </c>
      <c r="HS42" s="2">
        <v>0.8327</v>
      </c>
      <c r="HT42" s="2">
        <f t="shared" si="61"/>
        <v>0.29786779546401604</v>
      </c>
      <c r="HU42" s="2">
        <v>0.88359500000000002</v>
      </c>
      <c r="HV42" s="2">
        <v>-24772</v>
      </c>
      <c r="IE42" s="2">
        <v>2.75</v>
      </c>
      <c r="IF42" s="2">
        <v>2.0455000000000001</v>
      </c>
      <c r="IG42" s="2">
        <v>1.8067</v>
      </c>
      <c r="IH42" s="2">
        <f t="shared" si="63"/>
        <v>0.34342003430196982</v>
      </c>
      <c r="II42" s="2">
        <v>0.76451000000000002</v>
      </c>
      <c r="IJ42" s="2">
        <v>-1862</v>
      </c>
      <c r="IS42" s="2">
        <v>2.75</v>
      </c>
      <c r="IT42" s="2">
        <v>0.20039999999999999</v>
      </c>
      <c r="IU42" s="2">
        <v>0.80300000000000005</v>
      </c>
      <c r="IV42" s="2">
        <f t="shared" si="65"/>
        <v>0.30303985856504212</v>
      </c>
      <c r="IW42" s="2">
        <v>0.88750499999999999</v>
      </c>
      <c r="IX42" s="2">
        <v>-28848</v>
      </c>
      <c r="IZ42" s="2">
        <v>2.75</v>
      </c>
      <c r="JA42" s="2">
        <v>0.2152</v>
      </c>
      <c r="JB42" s="2">
        <v>0.88560000000000005</v>
      </c>
      <c r="JC42" s="2">
        <f t="shared" si="66"/>
        <v>0.30560326880872757</v>
      </c>
      <c r="JD42" s="2">
        <v>0.87667300000000004</v>
      </c>
      <c r="JE42" s="2">
        <v>-29074</v>
      </c>
      <c r="JG42" s="2">
        <v>2.75</v>
      </c>
      <c r="JH42" s="2">
        <v>0.55630000000000002</v>
      </c>
      <c r="JI42" s="2">
        <v>1.1420999999999999</v>
      </c>
      <c r="JJ42" s="2">
        <f t="shared" si="67"/>
        <v>0.43695655468941208</v>
      </c>
      <c r="JK42" s="2">
        <v>0.84387599999999996</v>
      </c>
      <c r="JL42" s="2">
        <v>-14901</v>
      </c>
      <c r="KB42" s="2">
        <v>2.75</v>
      </c>
      <c r="KC42" s="2">
        <v>0.1923</v>
      </c>
      <c r="KD42" s="2">
        <v>0.77390000000000003</v>
      </c>
      <c r="KE42" s="2">
        <f t="shared" si="69"/>
        <v>0.34811949978679924</v>
      </c>
      <c r="KF42" s="2">
        <v>0.89134999999999998</v>
      </c>
      <c r="KG42" s="2">
        <v>-29098</v>
      </c>
    </row>
    <row r="43" spans="211:293" ht="48.95" customHeight="1" x14ac:dyDescent="0.25">
      <c r="HC43" s="2">
        <v>3</v>
      </c>
      <c r="HD43" s="2">
        <v>5.6899999999999999E-2</v>
      </c>
      <c r="HE43" s="2">
        <v>0.3982</v>
      </c>
      <c r="HF43" s="2">
        <f t="shared" si="75"/>
        <v>0.28375420234839094</v>
      </c>
      <c r="HG43" s="2">
        <v>0.93748100000000001</v>
      </c>
      <c r="HH43" s="2">
        <v>-50531</v>
      </c>
      <c r="HQ43" s="2">
        <v>3</v>
      </c>
      <c r="HR43" s="2">
        <v>0.24859999999999999</v>
      </c>
      <c r="HS43" s="2">
        <v>0.83389999999999997</v>
      </c>
      <c r="HT43" s="2">
        <f t="shared" si="61"/>
        <v>0.3163794806488428</v>
      </c>
      <c r="HU43" s="2">
        <v>0.87353499999999995</v>
      </c>
      <c r="HV43" s="2">
        <v>-27348</v>
      </c>
      <c r="IE43" s="2">
        <v>3</v>
      </c>
      <c r="IF43" s="2">
        <v>2.3795000000000002</v>
      </c>
      <c r="IG43" s="2">
        <v>1.8844000000000001</v>
      </c>
      <c r="IH43" s="2">
        <f t="shared" si="63"/>
        <v>0.36329787658059076</v>
      </c>
      <c r="II43" s="2">
        <v>0.73673299999999997</v>
      </c>
      <c r="IJ43" s="2">
        <v>-390</v>
      </c>
      <c r="IS43" s="2">
        <v>3</v>
      </c>
      <c r="IT43" s="2">
        <v>0.20250000000000001</v>
      </c>
      <c r="IU43" s="2">
        <v>0.82950000000000002</v>
      </c>
      <c r="IV43" s="2">
        <f t="shared" si="65"/>
        <v>0.32172569045882921</v>
      </c>
      <c r="IW43" s="2">
        <v>0.87415799999999999</v>
      </c>
      <c r="IX43" s="2">
        <v>-31828</v>
      </c>
      <c r="IZ43" s="2">
        <v>2.879</v>
      </c>
      <c r="JA43" s="2">
        <v>0.21679999999999999</v>
      </c>
      <c r="JB43" s="2">
        <v>0.89759999999999995</v>
      </c>
      <c r="JC43" s="2">
        <f t="shared" si="66"/>
        <v>0.31541715514164492</v>
      </c>
      <c r="JD43" s="2">
        <v>0.86964399999999997</v>
      </c>
      <c r="JE43" s="2">
        <v>-30545</v>
      </c>
      <c r="JG43" s="2">
        <v>3</v>
      </c>
      <c r="JH43" s="2">
        <v>0.57609999999999995</v>
      </c>
      <c r="JI43" s="2">
        <v>1.1637999999999999</v>
      </c>
      <c r="JJ43" s="2">
        <f t="shared" si="67"/>
        <v>0.45846800512003338</v>
      </c>
      <c r="JK43" s="2">
        <v>0.82803899999999997</v>
      </c>
      <c r="JL43" s="2">
        <v>-15958</v>
      </c>
      <c r="KB43" s="2">
        <v>3</v>
      </c>
      <c r="KC43" s="2">
        <v>0.19220000000000001</v>
      </c>
      <c r="KD43" s="2">
        <v>0.79249999999999998</v>
      </c>
      <c r="KE43" s="2">
        <f t="shared" si="69"/>
        <v>0.36811684944982059</v>
      </c>
      <c r="KF43" s="2">
        <v>0.87942399999999998</v>
      </c>
      <c r="KG43" s="2">
        <v>-32165</v>
      </c>
    </row>
    <row r="44" spans="211:293" ht="48.95" customHeight="1" x14ac:dyDescent="0.25">
      <c r="HC44" s="2">
        <v>3.1070000000000002</v>
      </c>
      <c r="HD44" s="2">
        <v>5.5500000000000001E-2</v>
      </c>
      <c r="HE44" s="2">
        <v>0.39550000000000002</v>
      </c>
      <c r="HF44" s="2">
        <f t="shared" si="75"/>
        <v>0.29093038854005598</v>
      </c>
      <c r="HG44" s="2">
        <v>0.93574900000000005</v>
      </c>
      <c r="HH44" s="2">
        <v>-52822</v>
      </c>
      <c r="HQ44" s="2">
        <v>3.25</v>
      </c>
      <c r="HR44" s="2">
        <v>0.2455</v>
      </c>
      <c r="HS44" s="2">
        <v>0.83450000000000002</v>
      </c>
      <c r="HT44" s="2">
        <f t="shared" si="61"/>
        <v>0.33394012054411643</v>
      </c>
      <c r="HU44" s="2">
        <v>0.86366399999999999</v>
      </c>
      <c r="HV44" s="2">
        <v>-29947</v>
      </c>
      <c r="IE44" s="2">
        <v>3.25</v>
      </c>
      <c r="IF44" s="2">
        <v>2.7585000000000002</v>
      </c>
      <c r="IG44" s="2">
        <v>1.9584999999999999</v>
      </c>
      <c r="IH44" s="2">
        <f t="shared" si="63"/>
        <v>0.38200749045237109</v>
      </c>
      <c r="II44" s="2">
        <v>0.70892699999999997</v>
      </c>
      <c r="IJ44" s="2">
        <v>1359</v>
      </c>
      <c r="IS44" s="2">
        <v>3.25</v>
      </c>
      <c r="IT44" s="2">
        <v>0.20599999999999999</v>
      </c>
      <c r="IU44" s="2">
        <v>0.85899999999999999</v>
      </c>
      <c r="IV44" s="2">
        <f t="shared" si="65"/>
        <v>0.33943573173385883</v>
      </c>
      <c r="IW44" s="2">
        <v>0.85994199999999998</v>
      </c>
      <c r="IX44" s="2">
        <v>-34782</v>
      </c>
      <c r="KB44" s="2">
        <v>3.25</v>
      </c>
      <c r="KC44" s="2">
        <v>0.19289999999999999</v>
      </c>
      <c r="KD44" s="2">
        <v>0.81210000000000004</v>
      </c>
      <c r="KE44" s="2">
        <f t="shared" si="69"/>
        <v>0.38692382204171571</v>
      </c>
      <c r="KF44" s="2">
        <v>0.86705699999999997</v>
      </c>
      <c r="KG44" s="2">
        <v>-35228</v>
      </c>
    </row>
    <row r="45" spans="211:293" ht="48.95" customHeight="1" x14ac:dyDescent="0.25">
      <c r="HQ45" s="2">
        <v>3.5</v>
      </c>
      <c r="HR45" s="2">
        <v>0.2424</v>
      </c>
      <c r="HS45" s="2">
        <v>0.83430000000000004</v>
      </c>
      <c r="HT45" s="2">
        <f t="shared" si="61"/>
        <v>0.35062117013818206</v>
      </c>
      <c r="HU45" s="2">
        <v>0.85399800000000003</v>
      </c>
      <c r="HV45" s="2">
        <v>-32570</v>
      </c>
      <c r="IE45" s="2">
        <v>3.5</v>
      </c>
      <c r="IF45" s="2">
        <v>3.1861000000000002</v>
      </c>
      <c r="IG45" s="2">
        <v>2.0289000000000001</v>
      </c>
      <c r="IH45" s="2">
        <f t="shared" si="63"/>
        <v>0.39964892189373641</v>
      </c>
      <c r="II45" s="2">
        <v>0.68127300000000002</v>
      </c>
      <c r="IJ45" s="2">
        <v>3381</v>
      </c>
      <c r="IS45" s="2">
        <v>3.5</v>
      </c>
      <c r="IT45" s="2">
        <v>0.2109</v>
      </c>
      <c r="IU45" s="2">
        <v>0.89180000000000004</v>
      </c>
      <c r="IV45" s="2">
        <f t="shared" si="65"/>
        <v>0.3562444723931622</v>
      </c>
      <c r="IW45" s="2">
        <v>0.84476300000000004</v>
      </c>
      <c r="IX45" s="2">
        <v>-37699</v>
      </c>
      <c r="KB45" s="2">
        <v>3.3719999999999999</v>
      </c>
      <c r="KC45" s="2">
        <v>0.19350000000000001</v>
      </c>
      <c r="KD45" s="2">
        <v>0.82199999999999995</v>
      </c>
      <c r="KE45" s="2">
        <f t="shared" si="69"/>
        <v>0.39570097829718204</v>
      </c>
      <c r="KF45" s="2">
        <v>0.86087999999999998</v>
      </c>
      <c r="KG45" s="2">
        <v>-36720</v>
      </c>
    </row>
    <row r="46" spans="211:293" ht="48.95" customHeight="1" x14ac:dyDescent="0.25">
      <c r="HQ46" s="2">
        <v>3.75</v>
      </c>
      <c r="HR46" s="2">
        <v>0.23949999999999999</v>
      </c>
      <c r="HS46" s="2">
        <v>0.83360000000000001</v>
      </c>
      <c r="HT46" s="2">
        <f t="shared" si="61"/>
        <v>0.36648710113097416</v>
      </c>
      <c r="HU46" s="2">
        <v>0.84455400000000003</v>
      </c>
      <c r="HV46" s="2">
        <v>-35216</v>
      </c>
      <c r="IE46" s="2">
        <v>3.75</v>
      </c>
      <c r="IF46" s="2">
        <v>3.6657000000000002</v>
      </c>
      <c r="IG46" s="2">
        <v>2.0958999999999999</v>
      </c>
      <c r="IH46" s="2">
        <f t="shared" si="63"/>
        <v>0.41631111014737593</v>
      </c>
      <c r="II46" s="2">
        <v>0.653918</v>
      </c>
      <c r="IJ46" s="2">
        <v>5666</v>
      </c>
      <c r="IS46" s="2">
        <v>3.75</v>
      </c>
      <c r="IT46" s="2">
        <v>0.21729999999999999</v>
      </c>
      <c r="IU46" s="2">
        <v>0.92820000000000003</v>
      </c>
      <c r="IV46" s="2">
        <f t="shared" si="65"/>
        <v>0.3722190086810811</v>
      </c>
      <c r="IW46" s="2">
        <v>0.82850999999999997</v>
      </c>
      <c r="IX46" s="2">
        <v>-40566</v>
      </c>
    </row>
    <row r="47" spans="211:293" ht="48.95" customHeight="1" x14ac:dyDescent="0.25">
      <c r="HQ47" s="2">
        <v>3.806</v>
      </c>
      <c r="HR47" s="2">
        <v>0.2389</v>
      </c>
      <c r="HS47" s="2">
        <v>0.83330000000000004</v>
      </c>
      <c r="HT47" s="2">
        <f t="shared" si="61"/>
        <v>0.36993536551481065</v>
      </c>
      <c r="HU47" s="2">
        <v>0.84247000000000005</v>
      </c>
      <c r="HV47" s="2">
        <v>-35812</v>
      </c>
      <c r="IE47" s="2">
        <v>4</v>
      </c>
      <c r="IF47" s="2">
        <v>4.2009999999999996</v>
      </c>
      <c r="IG47" s="2">
        <v>2.1595</v>
      </c>
      <c r="IH47" s="2">
        <f t="shared" si="63"/>
        <v>0.43207338738601375</v>
      </c>
      <c r="II47" s="2">
        <v>0.62097000000000002</v>
      </c>
      <c r="IJ47" s="2">
        <v>8208</v>
      </c>
      <c r="IS47" s="2">
        <v>4</v>
      </c>
      <c r="IT47" s="2">
        <v>0.22559999999999999</v>
      </c>
      <c r="IU47" s="2">
        <v>0.96879999999999999</v>
      </c>
      <c r="IV47" s="2">
        <f t="shared" si="65"/>
        <v>0.38741993823624765</v>
      </c>
      <c r="IW47" s="2">
        <v>0.81104500000000002</v>
      </c>
      <c r="IX47" s="2">
        <v>-43370</v>
      </c>
    </row>
    <row r="48" spans="211:293" ht="48.95" customHeight="1" x14ac:dyDescent="0.25">
      <c r="IE48" s="2">
        <v>4.25</v>
      </c>
      <c r="IF48" s="2">
        <v>4.7987000000000002</v>
      </c>
      <c r="IG48" s="2">
        <v>2.2202999999999999</v>
      </c>
      <c r="IH48" s="2">
        <f t="shared" si="63"/>
        <v>0.44700674177859806</v>
      </c>
      <c r="II48" s="2">
        <v>0.60050199999999998</v>
      </c>
      <c r="IJ48" s="2">
        <v>11001</v>
      </c>
      <c r="IS48" s="2">
        <v>4.0519999999999996</v>
      </c>
      <c r="IT48" s="2">
        <v>0.22750000000000001</v>
      </c>
      <c r="IU48" s="2">
        <v>0.9778</v>
      </c>
      <c r="IV48" s="2">
        <f t="shared" si="65"/>
        <v>0.39048971193229581</v>
      </c>
      <c r="IW48" s="2">
        <v>0.80723800000000001</v>
      </c>
      <c r="IX48" s="2">
        <v>-43946</v>
      </c>
    </row>
    <row r="49" spans="239:244" ht="48.95" customHeight="1" x14ac:dyDescent="0.25">
      <c r="IE49" s="2">
        <v>4.5</v>
      </c>
      <c r="IF49" s="2">
        <v>5.4634</v>
      </c>
      <c r="IG49" s="2">
        <v>2.2786</v>
      </c>
      <c r="IH49" s="2">
        <f t="shared" si="63"/>
        <v>0.46117488639168835</v>
      </c>
      <c r="II49" s="2">
        <v>0.57454799999999995</v>
      </c>
      <c r="IJ49" s="2">
        <v>14038</v>
      </c>
    </row>
    <row r="50" spans="239:244" ht="48.95" customHeight="1" x14ac:dyDescent="0.25">
      <c r="IE50" s="2">
        <v>4.75</v>
      </c>
      <c r="IF50" s="2">
        <v>6.2039999999999997</v>
      </c>
      <c r="IG50" s="2">
        <v>2.3351000000000002</v>
      </c>
      <c r="IH50" s="2">
        <f t="shared" si="63"/>
        <v>0.47463516787878235</v>
      </c>
      <c r="II50" s="2">
        <v>0.54910999999999999</v>
      </c>
      <c r="IJ50" s="2">
        <v>17314</v>
      </c>
    </row>
    <row r="51" spans="239:244" ht="48.95" customHeight="1" x14ac:dyDescent="0.25">
      <c r="IE51" s="2">
        <v>5</v>
      </c>
      <c r="IF51" s="2">
        <v>7.0316999999999998</v>
      </c>
      <c r="IG51" s="2">
        <v>2.3904000000000001</v>
      </c>
      <c r="IH51" s="2">
        <f t="shared" si="63"/>
        <v>0.48743934229036501</v>
      </c>
      <c r="II51" s="2">
        <v>0.52415900000000004</v>
      </c>
      <c r="IJ51" s="2">
        <v>20824</v>
      </c>
    </row>
    <row r="52" spans="239:244" ht="48.95" customHeight="1" x14ac:dyDescent="0.25">
      <c r="IE52" s="2">
        <v>5.25</v>
      </c>
      <c r="IF52" s="2">
        <v>7.9617000000000004</v>
      </c>
      <c r="IG52" s="2">
        <v>2.4455</v>
      </c>
      <c r="IH52" s="2">
        <f t="shared" si="63"/>
        <v>0.49963424013502511</v>
      </c>
      <c r="II52" s="2">
        <v>0.49963400000000002</v>
      </c>
      <c r="IJ52" s="2">
        <v>24566</v>
      </c>
    </row>
    <row r="53" spans="239:244" ht="48.95" customHeight="1" x14ac:dyDescent="0.25">
      <c r="IE53" s="2">
        <v>5.5</v>
      </c>
      <c r="IF53" s="2">
        <v>9.0150000000000006</v>
      </c>
      <c r="IG53" s="2">
        <v>2.5011999999999999</v>
      </c>
      <c r="IH53" s="2">
        <f t="shared" si="63"/>
        <v>0.51126233870765236</v>
      </c>
      <c r="II53" s="2">
        <v>0.47545399999999999</v>
      </c>
      <c r="IJ53" s="2">
        <v>28538</v>
      </c>
    </row>
  </sheetData>
  <hyperlinks>
    <hyperlink ref="BG1" r:id="rId1" xr:uid="{00000000-0004-0000-0300-000000000000}"/>
    <hyperlink ref="D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Bazianos</cp:lastModifiedBy>
  <dcterms:created xsi:type="dcterms:W3CDTF">2026-01-11T09:05:22Z</dcterms:created>
  <dcterms:modified xsi:type="dcterms:W3CDTF">2026-02-12T07:18:07Z</dcterms:modified>
</cp:coreProperties>
</file>