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parameters" sheetId="2" r:id="rId5"/>
    <sheet state="visible" name="Comparacao" sheetId="3" r:id="rId6"/>
    <sheet state="visible" name="RKO" sheetId="4" r:id="rId7"/>
    <sheet state="visible" name="RKO-BRKGA" sheetId="5" r:id="rId8"/>
    <sheet state="visible" name="RKO-SA" sheetId="6" r:id="rId9"/>
    <sheet state="visible" name="RKO-GRASP" sheetId="7" r:id="rId10"/>
    <sheet state="visible" name="RKO-ILS" sheetId="8" r:id="rId11"/>
    <sheet state="visible" name="RKO-VNS" sheetId="9" r:id="rId12"/>
    <sheet state="visible" name="RKO-PSO" sheetId="10" r:id="rId13"/>
    <sheet state="visible" name="RKO-GA" sheetId="11" r:id="rId14"/>
    <sheet state="visible" name="RKO-BRKGA-CS" sheetId="12" r:id="rId15"/>
    <sheet state="visible" name="RKO-LNS" sheetId="13" r:id="rId16"/>
    <sheet state="visible" name="RKO-MS" sheetId="14" r:id="rId17"/>
  </sheets>
  <definedNames/>
  <calcPr/>
  <extLst>
    <ext uri="GoogleSheetsCustomDataVersion2">
      <go:sheetsCustomData xmlns:go="http://customooxmlschemas.google.com/" r:id="rId18" roundtripDataChecksum="ijKFMLTdBTInYdwfTCZKmebQsgoO4Z6IMM26fI9jsmA="/>
    </ext>
  </extLst>
</workbook>
</file>

<file path=xl/sharedStrings.xml><?xml version="1.0" encoding="utf-8"?>
<sst xmlns="http://schemas.openxmlformats.org/spreadsheetml/2006/main" count="2111" uniqueCount="178">
  <si>
    <t>HMP</t>
  </si>
  <si>
    <t>Método</t>
  </si>
  <si>
    <t>Best</t>
  </si>
  <si>
    <t>gap (%)</t>
  </si>
  <si>
    <t>ARPD</t>
  </si>
  <si>
    <t>best found at (s)</t>
  </si>
  <si>
    <t>#BKS</t>
  </si>
  <si>
    <t>-</t>
  </si>
  <si>
    <t>Parameters</t>
  </si>
  <si>
    <t>Definition</t>
  </si>
  <si>
    <t>BRKGA</t>
  </si>
  <si>
    <t>GA</t>
  </si>
  <si>
    <t>SA</t>
  </si>
  <si>
    <t>ILS</t>
  </si>
  <si>
    <t>VNS</t>
  </si>
  <si>
    <t>GRASP</t>
  </si>
  <si>
    <t>PSO</t>
  </si>
  <si>
    <t>LNS</t>
  </si>
  <si>
    <t>$p$</t>
  </si>
  <si>
    <t>population size</t>
  </si>
  <si>
    <t>$p_e$</t>
  </si>
  <si>
    <t>elite set</t>
  </si>
  <si>
    <t>$p_m$</t>
  </si>
  <si>
    <t>mutant set</t>
  </si>
  <si>
    <t>$\rho$</t>
  </si>
  <si>
    <t>inherit probability</t>
  </si>
  <si>
    <t>$p_c$</t>
  </si>
  <si>
    <t>crossover probability</t>
  </si>
  <si>
    <t>$p_x$</t>
  </si>
  <si>
    <t>mutation probability</t>
  </si>
  <si>
    <t>$T_0$</t>
  </si>
  <si>
    <t>initial temperature</t>
  </si>
  <si>
    <t>$SA_{max}$</t>
  </si>
  <si>
    <t>number of iterations</t>
  </si>
  <si>
    <t>$\alpha$</t>
  </si>
  <si>
    <t>cooling rate</t>
  </si>
  <si>
    <t>$\beta_{min}$</t>
  </si>
  <si>
    <t>minimum rate of shaking</t>
  </si>
  <si>
    <t>$\beta_{max}$</t>
  </si>
  <si>
    <t>maximum rate of shaking</t>
  </si>
  <si>
    <t>$k_{max}$</t>
  </si>
  <si>
    <t>number of neigborhoods</t>
  </si>
  <si>
    <t>$h_s$</t>
  </si>
  <si>
    <t>start grid dense</t>
  </si>
  <si>
    <t>$h_e$</t>
  </si>
  <si>
    <t>end grid dense</t>
  </si>
  <si>
    <t>$c_1$</t>
  </si>
  <si>
    <t>cognitive coefficient</t>
  </si>
  <si>
    <t>$c_2$</t>
  </si>
  <si>
    <t>social coefficient</t>
  </si>
  <si>
    <t>$w$</t>
  </si>
  <si>
    <t>inertia weight</t>
  </si>
  <si>
    <t>GUROBI</t>
  </si>
  <si>
    <t>GevPR-HMP</t>
  </si>
  <si>
    <t>GQAP</t>
  </si>
  <si>
    <t>RKO</t>
  </si>
  <si>
    <t>RKO-BRKGA</t>
  </si>
  <si>
    <t>RKO-SA</t>
  </si>
  <si>
    <t>RKO-GRASP</t>
  </si>
  <si>
    <t>RKO-ILS</t>
  </si>
  <si>
    <t>RKO-VNS</t>
  </si>
  <si>
    <t>RKO-PSO</t>
  </si>
  <si>
    <t>RKO-GA</t>
  </si>
  <si>
    <t>RKO-BRKGA-CS</t>
  </si>
  <si>
    <t>RKO-LNS</t>
  </si>
  <si>
    <t>RKO-MS</t>
  </si>
  <si>
    <t>Instance</t>
  </si>
  <si>
    <t>b</t>
  </si>
  <si>
    <t>r</t>
  </si>
  <si>
    <t>BKS</t>
  </si>
  <si>
    <t>OF</t>
  </si>
  <si>
    <t>LB</t>
  </si>
  <si>
    <t>gap(%)</t>
  </si>
  <si>
    <t>gap</t>
  </si>
  <si>
    <t>total time (s)</t>
  </si>
  <si>
    <t>time (s)*</t>
  </si>
  <si>
    <t>time (s)</t>
  </si>
  <si>
    <t>/HMP/20_5_270001</t>
  </si>
  <si>
    <t>/HMP/20_5_270002</t>
  </si>
  <si>
    <t>/HMP/20_5_270003</t>
  </si>
  <si>
    <t>/HMP/20_5_270004</t>
  </si>
  <si>
    <t>/HMP/20_5_270005</t>
  </si>
  <si>
    <t>/HMP/20_10_270001</t>
  </si>
  <si>
    <t>/HMP/20_10_270002</t>
  </si>
  <si>
    <t>/HMP/20_10_270003</t>
  </si>
  <si>
    <t>/HMP/20_10_270004</t>
  </si>
  <si>
    <t>/HMP/30_5_270001</t>
  </si>
  <si>
    <t>/HMP/30_5_270002</t>
  </si>
  <si>
    <t>/HMP/30_5_270003</t>
  </si>
  <si>
    <t>/HMP/30_5_270004</t>
  </si>
  <si>
    <t>/HMP/30_5_270005</t>
  </si>
  <si>
    <t>/HMP/30_10_270001</t>
  </si>
  <si>
    <t>/HMP/30_10_270002</t>
  </si>
  <si>
    <t>/HMP/30_10_270003</t>
  </si>
  <si>
    <t>/HMP/30_10_270004</t>
  </si>
  <si>
    <t>/HMP/30_10_270005</t>
  </si>
  <si>
    <t>/HMP/30_15_270001</t>
  </si>
  <si>
    <t>/HMP/30_15_270002</t>
  </si>
  <si>
    <t>/HMP/30_15_270003</t>
  </si>
  <si>
    <t>/HMP/30_15_270004</t>
  </si>
  <si>
    <t>/HMP/40_5_270001</t>
  </si>
  <si>
    <t>/HMP/40_5_270002</t>
  </si>
  <si>
    <t>/HMP/40_5_270003</t>
  </si>
  <si>
    <t>/HMP/40_5_270004</t>
  </si>
  <si>
    <t>/HMP/40_5_270005</t>
  </si>
  <si>
    <t>/HMP/40_10_270001</t>
  </si>
  <si>
    <t>/HMP/40_10_270002</t>
  </si>
  <si>
    <t>/HMP/40_10_270003</t>
  </si>
  <si>
    <t>/HMP/40_10_270004</t>
  </si>
  <si>
    <t>/HMP/40_10_270005</t>
  </si>
  <si>
    <t>/HMP/40_15_270001</t>
  </si>
  <si>
    <t>/HMP/40_15_270002</t>
  </si>
  <si>
    <t>/HMP/40_15_270003</t>
  </si>
  <si>
    <t>/HMP/40_15_270004</t>
  </si>
  <si>
    <t>/HMP/40_15_270005</t>
  </si>
  <si>
    <t>/HMP/100_15_270001</t>
  </si>
  <si>
    <t>/HMP/100_15_270002</t>
  </si>
  <si>
    <t>/HMP/100_15_270003</t>
  </si>
  <si>
    <t>/HMP/100_15_270004</t>
  </si>
  <si>
    <t>/HMP/100_15_270005</t>
  </si>
  <si>
    <t>/HMP/100_25_270001</t>
  </si>
  <si>
    <t>/HMP/100_25_270002</t>
  </si>
  <si>
    <t>/HMP/100_25_270003</t>
  </si>
  <si>
    <t>/HMP/100_25_270004</t>
  </si>
  <si>
    <t>/HMP/100_25_270005</t>
  </si>
  <si>
    <t>/HMP/100_50_270001</t>
  </si>
  <si>
    <t>/HMP/100_50_270002</t>
  </si>
  <si>
    <t>/HMP/100_50_270003</t>
  </si>
  <si>
    <t>/HMP/100_50_270004</t>
  </si>
  <si>
    <t>/HMP/100_50_270005</t>
  </si>
  <si>
    <t>/HMP/200_15_270001</t>
  </si>
  <si>
    <t>/HMP/200_15_270002</t>
  </si>
  <si>
    <t>/HMP/200_15_270003</t>
  </si>
  <si>
    <t>/HMP/200_15_270004</t>
  </si>
  <si>
    <t>/HMP/200_15_270005</t>
  </si>
  <si>
    <t>/HMP/200_25_270001</t>
  </si>
  <si>
    <t>/HMP/200_25_270002</t>
  </si>
  <si>
    <t>/HMP/200_25_270003</t>
  </si>
  <si>
    <t>/HMP/200_25_270004</t>
  </si>
  <si>
    <t>/HMP/200_25_270005</t>
  </si>
  <si>
    <t>/HMP/200_50_270001</t>
  </si>
  <si>
    <t>/HMP/200_50_270002</t>
  </si>
  <si>
    <t>/HMP/200_50_270003</t>
  </si>
  <si>
    <t>/HMP/200_50_270004</t>
  </si>
  <si>
    <t>/HMP/200_50_270005</t>
  </si>
  <si>
    <t>/HMP/400_15_270001</t>
  </si>
  <si>
    <t>/HMP/400_15_270002</t>
  </si>
  <si>
    <t>/HMP/400_15_270003</t>
  </si>
  <si>
    <t>/HMP/400_15_270004</t>
  </si>
  <si>
    <t>/HMP/400_15_270005</t>
  </si>
  <si>
    <t>/HMP/400_25_270001</t>
  </si>
  <si>
    <t>/HMP/400_25_270002</t>
  </si>
  <si>
    <t>/HMP/400_25_270003</t>
  </si>
  <si>
    <t>/HMP/400_25_270004</t>
  </si>
  <si>
    <t>/HMP/400_25_270005</t>
  </si>
  <si>
    <t>/HMP/400_50_270001</t>
  </si>
  <si>
    <t>/HMP/400_50_270002</t>
  </si>
  <si>
    <t>/HMP/400_50_270003</t>
  </si>
  <si>
    <t>/HMP/400_50_270004</t>
  </si>
  <si>
    <t>/HMP/400_50_270005</t>
  </si>
  <si>
    <t>Method</t>
  </si>
  <si>
    <t>#runs</t>
  </si>
  <si>
    <t>run1</t>
  </si>
  <si>
    <t>run2</t>
  </si>
  <si>
    <t>run3</t>
  </si>
  <si>
    <t>run4</t>
  </si>
  <si>
    <t>run5</t>
  </si>
  <si>
    <t>s*</t>
  </si>
  <si>
    <t>s</t>
  </si>
  <si>
    <t>t*</t>
  </si>
  <si>
    <t>t</t>
  </si>
  <si>
    <t>RPD1</t>
  </si>
  <si>
    <t>RPD2</t>
  </si>
  <si>
    <t>RPD3</t>
  </si>
  <si>
    <t>RPD4</t>
  </si>
  <si>
    <t>RPD5</t>
  </si>
  <si>
    <t>PERF-PROF</t>
  </si>
  <si>
    <t>BRKGA_CS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</si>
</sst>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"/>
  </numFmts>
  <fonts count="15">
    <font>
      <sz val="10.0"/>
      <color rgb="FF000000"/>
      <name val="Arial"/>
      <scheme val="minor"/>
    </font>
    <font>
      <color theme="1"/>
      <name val="Arial"/>
    </font>
    <font>
      <sz val="10.0"/>
      <color rgb="FF000000"/>
      <name val="Arial"/>
    </font>
    <font>
      <color rgb="FF000000"/>
      <name val="Arial"/>
    </font>
    <font>
      <b/>
      <color theme="1"/>
      <name val="Arial"/>
    </font>
    <font>
      <sz val="8.0"/>
      <color rgb="FF131413"/>
      <name val="Times"/>
    </font>
    <font>
      <sz val="8.0"/>
      <color rgb="FF131413"/>
      <name val="Courier"/>
    </font>
    <font>
      <b/>
      <sz val="8.0"/>
      <color rgb="FF131413"/>
      <name val="Times"/>
    </font>
    <font>
      <b/>
      <sz val="8.0"/>
      <color rgb="FF131413"/>
      <name val="Courier"/>
    </font>
    <font>
      <b/>
      <sz val="7.0"/>
      <color rgb="FF131413"/>
      <name val="Times"/>
    </font>
    <font>
      <b/>
      <sz val="15.0"/>
      <color rgb="FF131413"/>
      <name val="Springnew"/>
    </font>
    <font>
      <b/>
      <i/>
      <sz val="14.0"/>
      <color rgb="FF131413"/>
      <name val="SMyriad"/>
    </font>
    <font>
      <b/>
      <i/>
      <sz val="8.0"/>
      <color rgb="FF131413"/>
      <name val="Times"/>
    </font>
    <font>
      <b/>
      <sz val="10.0"/>
      <color rgb="FF000000"/>
      <name val="Arial"/>
    </font>
    <font/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9900"/>
        <bgColor rgb="FFFF9900"/>
      </patternFill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C9DAF8"/>
        <bgColor rgb="FFC9DAF8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0" fillId="0" fontId="1" numFmtId="2" xfId="0" applyFont="1" applyNumberFormat="1"/>
    <xf borderId="0" fillId="0" fontId="1" numFmtId="1" xfId="0" applyFont="1" applyNumberFormat="1"/>
    <xf borderId="0" fillId="0" fontId="1" numFmtId="10" xfId="0" applyFont="1" applyNumberFormat="1"/>
    <xf borderId="0" fillId="0" fontId="2" numFmtId="0" xfId="0" applyAlignment="1" applyFont="1">
      <alignment horizontal="left" shrinkToFit="0" vertical="bottom" wrapText="0"/>
    </xf>
    <xf borderId="0" fillId="2" fontId="3" numFmtId="0" xfId="0" applyAlignment="1" applyFill="1" applyFont="1">
      <alignment horizontal="left"/>
    </xf>
    <xf borderId="0" fillId="0" fontId="1" numFmtId="0" xfId="0" applyFont="1"/>
    <xf borderId="0" fillId="0" fontId="4" numFmtId="0" xfId="0" applyFont="1"/>
    <xf borderId="0" fillId="0" fontId="5" numFmtId="0" xfId="0" applyFont="1"/>
    <xf borderId="0" fillId="0" fontId="1" numFmtId="0" xfId="0" applyAlignment="1" applyFont="1">
      <alignment horizontal="center"/>
    </xf>
    <xf borderId="0" fillId="0" fontId="1" numFmtId="2" xfId="0" applyAlignment="1" applyFont="1" applyNumberFormat="1">
      <alignment horizontal="center"/>
    </xf>
    <xf borderId="0" fillId="0" fontId="1" numFmtId="1" xfId="0" applyAlignment="1" applyFont="1" applyNumberFormat="1">
      <alignment horizontal="center"/>
    </xf>
    <xf borderId="0" fillId="3" fontId="1" numFmtId="0" xfId="0" applyFill="1" applyFont="1"/>
    <xf borderId="0" fillId="3" fontId="1" numFmtId="2" xfId="0" applyAlignment="1" applyFont="1" applyNumberFormat="1">
      <alignment horizontal="right"/>
    </xf>
    <xf borderId="0" fillId="3" fontId="1" numFmtId="2" xfId="0" applyFont="1" applyNumberFormat="1"/>
    <xf borderId="0" fillId="3" fontId="1" numFmtId="1" xfId="0" applyFont="1" applyNumberFormat="1"/>
    <xf borderId="0" fillId="4" fontId="1" numFmtId="0" xfId="0" applyFill="1" applyFont="1"/>
    <xf borderId="0" fillId="4" fontId="1" numFmtId="2" xfId="0" applyFont="1" applyNumberFormat="1"/>
    <xf borderId="0" fillId="4" fontId="1" numFmtId="1" xfId="0" applyFont="1" applyNumberFormat="1"/>
    <xf borderId="0" fillId="5" fontId="1" numFmtId="0" xfId="0" applyFill="1" applyFont="1"/>
    <xf borderId="0" fillId="6" fontId="1" numFmtId="2" xfId="0" applyFill="1" applyFont="1" applyNumberFormat="1"/>
    <xf borderId="0" fillId="6" fontId="1" numFmtId="1" xfId="0" applyFont="1" applyNumberFormat="1"/>
    <xf borderId="0" fillId="0" fontId="1" numFmtId="11" xfId="0" applyFont="1" applyNumberFormat="1"/>
    <xf borderId="0" fillId="0" fontId="5" numFmtId="10" xfId="0" applyFont="1" applyNumberFormat="1"/>
    <xf borderId="0" fillId="0" fontId="6" numFmtId="10" xfId="0" applyFont="1" applyNumberFormat="1"/>
    <xf borderId="0" fillId="0" fontId="5" numFmtId="2" xfId="0" applyFont="1" applyNumberFormat="1"/>
    <xf borderId="0" fillId="0" fontId="7" numFmtId="0" xfId="0" applyFont="1"/>
    <xf borderId="0" fillId="0" fontId="8" numFmtId="0" xfId="0" applyFont="1"/>
    <xf borderId="0" fillId="0" fontId="6" numFmtId="2" xfId="0" applyFont="1" applyNumberFormat="1"/>
    <xf borderId="0" fillId="0" fontId="7" numFmtId="2" xfId="0" applyFont="1" applyNumberFormat="1"/>
    <xf borderId="0" fillId="0" fontId="7" numFmtId="3" xfId="0" applyFont="1" applyNumberFormat="1"/>
    <xf borderId="0" fillId="0" fontId="9" numFmtId="0" xfId="0" applyAlignment="1" applyFont="1">
      <alignment vertical="bottom"/>
    </xf>
    <xf borderId="0" fillId="0" fontId="7" numFmtId="3" xfId="0" applyAlignment="1" applyFont="1" applyNumberFormat="1">
      <alignment vertical="bottom"/>
    </xf>
    <xf borderId="0" fillId="0" fontId="9" numFmtId="2" xfId="0" applyAlignment="1" applyFont="1" applyNumberFormat="1">
      <alignment vertical="bottom"/>
    </xf>
    <xf borderId="0" fillId="0" fontId="7" numFmtId="2" xfId="0" applyAlignment="1" applyFont="1" applyNumberFormat="1">
      <alignment vertical="bottom"/>
    </xf>
    <xf borderId="0" fillId="0" fontId="7" numFmtId="0" xfId="0" applyAlignment="1" applyFont="1">
      <alignment vertical="bottom"/>
    </xf>
    <xf borderId="0" fillId="0" fontId="8" numFmtId="2" xfId="0" applyAlignment="1" applyFont="1" applyNumberFormat="1">
      <alignment vertical="bottom"/>
    </xf>
    <xf borderId="0" fillId="0" fontId="5" numFmtId="3" xfId="0" applyFont="1" applyNumberFormat="1"/>
    <xf borderId="0" fillId="0" fontId="6" numFmtId="0" xfId="0" applyFont="1"/>
    <xf borderId="0" fillId="0" fontId="1" numFmtId="3" xfId="0" applyFont="1" applyNumberFormat="1"/>
    <xf borderId="0" fillId="0" fontId="10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12" numFmtId="0" xfId="0" applyAlignment="1" applyFont="1">
      <alignment vertical="bottom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horizontal="right" vertical="bottom"/>
    </xf>
    <xf borderId="1" fillId="0" fontId="1" numFmtId="2" xfId="0" applyAlignment="1" applyBorder="1" applyFont="1" applyNumberFormat="1">
      <alignment horizontal="right" vertical="bottom"/>
    </xf>
    <xf borderId="1" fillId="0" fontId="1" numFmtId="164" xfId="0" applyAlignment="1" applyBorder="1" applyFont="1" applyNumberFormat="1">
      <alignment horizontal="right" vertical="bottom"/>
    </xf>
    <xf borderId="0" fillId="0" fontId="2" numFmtId="0" xfId="0" applyAlignment="1" applyFont="1">
      <alignment horizontal="center" shrinkToFit="0" vertical="bottom" wrapText="0"/>
    </xf>
    <xf borderId="2" fillId="7" fontId="2" numFmtId="0" xfId="0" applyAlignment="1" applyBorder="1" applyFill="1" applyFont="1">
      <alignment shrinkToFit="0" vertical="bottom" wrapText="0"/>
    </xf>
    <xf borderId="3" fillId="0" fontId="13" numFmtId="0" xfId="0" applyAlignment="1" applyBorder="1" applyFont="1">
      <alignment horizontal="center" shrinkToFit="0" vertical="bottom" wrapText="0"/>
    </xf>
    <xf borderId="3" fillId="0" fontId="14" numFmtId="0" xfId="0" applyBorder="1" applyFont="1"/>
    <xf borderId="2" fillId="7" fontId="2" numFmtId="1" xfId="0" applyAlignment="1" applyBorder="1" applyFont="1" applyNumberFormat="1">
      <alignment shrinkToFit="0" vertical="bottom" wrapText="0"/>
    </xf>
    <xf borderId="3" fillId="0" fontId="2" numFmtId="0" xfId="0" applyAlignment="1" applyBorder="1" applyFont="1">
      <alignment horizontal="center" shrinkToFit="0" vertical="bottom" wrapText="0"/>
    </xf>
    <xf borderId="0" fillId="0" fontId="2" numFmtId="1" xfId="0" applyAlignment="1" applyFont="1" applyNumberFormat="1">
      <alignment horizontal="center" shrinkToFit="0" vertical="bottom" wrapText="0"/>
    </xf>
    <xf borderId="0" fillId="8" fontId="2" numFmtId="1" xfId="0" applyAlignment="1" applyFill="1" applyFont="1" applyNumberFormat="1">
      <alignment shrinkToFit="0" vertical="bottom" wrapText="0"/>
    </xf>
    <xf borderId="0" fillId="7" fontId="2" numFmtId="1" xfId="0" applyAlignment="1" applyFont="1" applyNumberFormat="1">
      <alignment shrinkToFit="0" vertical="bottom" wrapText="0"/>
    </xf>
    <xf borderId="3" fillId="0" fontId="2" numFmtId="2" xfId="0" applyAlignment="1" applyBorder="1" applyFont="1" applyNumberFormat="1">
      <alignment horizontal="center" shrinkToFit="0" vertical="bottom" wrapText="0"/>
    </xf>
    <xf borderId="3" fillId="0" fontId="2" numFmtId="3" xfId="0" applyAlignment="1" applyBorder="1" applyFont="1" applyNumberFormat="1">
      <alignment horizontal="center" shrinkToFit="0" vertical="bottom" wrapText="0"/>
    </xf>
    <xf borderId="3" fillId="0" fontId="2" numFmtId="164" xfId="0" applyAlignment="1" applyBorder="1" applyFont="1" applyNumberFormat="1">
      <alignment horizontal="center" shrinkToFit="0" vertical="bottom" wrapText="0"/>
    </xf>
    <xf borderId="3" fillId="0" fontId="2" numFmtId="1" xfId="0" applyAlignment="1" applyBorder="1" applyFont="1" applyNumberFormat="1">
      <alignment horizontal="center"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2" numFmtId="0" xfId="0" applyAlignment="1" applyFont="1">
      <alignment shrinkToFit="0" vertical="bottom" wrapText="0"/>
    </xf>
    <xf borderId="2" fillId="7" fontId="2" numFmtId="0" xfId="0" applyAlignment="1" applyBorder="1" applyFont="1">
      <alignment horizontal="right" shrinkToFit="0" vertical="bottom" wrapText="0"/>
    </xf>
    <xf borderId="0" fillId="0" fontId="2" numFmtId="1" xfId="0" applyAlignment="1" applyFont="1" applyNumberFormat="1">
      <alignment horizontal="right" shrinkToFit="0" vertical="bottom" wrapText="0"/>
    </xf>
    <xf borderId="0" fillId="0" fontId="2" numFmtId="2" xfId="0" applyAlignment="1" applyFont="1" applyNumberFormat="1">
      <alignment horizontal="right" shrinkToFit="0" vertical="bottom" wrapText="0"/>
    </xf>
    <xf borderId="0" fillId="0" fontId="13" numFmtId="2" xfId="0" applyAlignment="1" applyFont="1" applyNumberFormat="1">
      <alignment horizontal="right" shrinkToFit="0" vertical="bottom" wrapText="0"/>
    </xf>
    <xf borderId="2" fillId="7" fontId="2" numFmtId="1" xfId="0" applyAlignment="1" applyBorder="1" applyFont="1" applyNumberFormat="1">
      <alignment horizontal="right" shrinkToFit="0" vertical="bottom" wrapText="0"/>
    </xf>
    <xf borderId="0" fillId="0" fontId="2" numFmtId="1" xfId="0" applyAlignment="1" applyFont="1" applyNumberFormat="1">
      <alignment shrinkToFit="0" vertical="bottom" wrapText="0"/>
    </xf>
    <xf borderId="0" fillId="0" fontId="2" numFmtId="2" xfId="0" applyAlignment="1" applyFont="1" applyNumberFormat="1">
      <alignment shrinkToFit="0" vertical="bottom" wrapText="1"/>
    </xf>
    <xf borderId="0" fillId="8" fontId="2" numFmtId="1" xfId="0" applyAlignment="1" applyFont="1" applyNumberFormat="1">
      <alignment horizontal="right" shrinkToFit="0" vertical="bottom" wrapText="0"/>
    </xf>
    <xf borderId="0" fillId="7" fontId="2" numFmtId="1" xfId="0" applyAlignment="1" applyFont="1" applyNumberFormat="1">
      <alignment horizontal="right" shrinkToFit="0" vertical="bottom" wrapText="0"/>
    </xf>
    <xf borderId="0" fillId="0" fontId="2" numFmtId="2" xfId="0" applyAlignment="1" applyFont="1" applyNumberFormat="1">
      <alignment shrinkToFit="0" vertical="bottom" wrapText="0"/>
    </xf>
    <xf borderId="0" fillId="0" fontId="4" numFmtId="2" xfId="0" applyFont="1" applyNumberFormat="1"/>
    <xf borderId="0" fillId="9" fontId="2" numFmtId="0" xfId="0" applyAlignment="1" applyFill="1" applyFont="1">
      <alignment shrinkToFit="0" vertical="bottom" wrapText="0"/>
    </xf>
    <xf borderId="2" fillId="9" fontId="2" numFmtId="0" xfId="0" applyAlignment="1" applyBorder="1" applyFont="1">
      <alignment shrinkToFit="0" vertical="bottom" wrapText="0"/>
    </xf>
    <xf borderId="0" fillId="9" fontId="2" numFmtId="2" xfId="0" applyAlignment="1" applyFont="1" applyNumberFormat="1">
      <alignment horizontal="right" shrinkToFit="0" vertical="bottom" wrapText="0"/>
    </xf>
    <xf borderId="2" fillId="9" fontId="13" numFmtId="1" xfId="0" applyAlignment="1" applyBorder="1" applyFont="1" applyNumberFormat="1">
      <alignment horizontal="right" shrinkToFit="0" vertical="bottom" wrapText="0"/>
    </xf>
    <xf borderId="0" fillId="9" fontId="1" numFmtId="2" xfId="0" applyAlignment="1" applyFont="1" applyNumberFormat="1">
      <alignment horizontal="right" vertical="bottom"/>
    </xf>
    <xf borderId="2" fillId="9" fontId="4" numFmtId="1" xfId="0" applyAlignment="1" applyBorder="1" applyFont="1" applyNumberFormat="1">
      <alignment horizontal="right" vertical="bottom"/>
    </xf>
    <xf borderId="0" fillId="9" fontId="2" numFmtId="1" xfId="0" applyAlignment="1" applyFont="1" applyNumberFormat="1">
      <alignment horizontal="right" shrinkToFit="0" vertical="bottom" wrapText="0"/>
    </xf>
    <xf borderId="0" fillId="6" fontId="1" numFmtId="0" xfId="0" applyAlignment="1" applyFont="1">
      <alignment horizontal="right" vertical="bottom"/>
    </xf>
    <xf borderId="0" fillId="6" fontId="1" numFmtId="0" xfId="0" applyAlignment="1" applyFont="1">
      <alignment vertical="bottom"/>
    </xf>
    <xf borderId="0" fillId="10" fontId="1" numFmtId="0" xfId="0" applyAlignment="1" applyFill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2" xfId="0" applyAlignment="1" applyFont="1" applyNumberFormat="1">
      <alignment horizontal="right" vertical="bottom"/>
    </xf>
    <xf borderId="0" fillId="10" fontId="1" numFmtId="2" xfId="0" applyAlignment="1" applyFont="1" applyNumberFormat="1">
      <alignment horizontal="right" vertical="bottom"/>
    </xf>
    <xf borderId="0" fillId="0" fontId="1" numFmtId="165" xfId="0" applyFont="1" applyNumberFormat="1"/>
    <xf borderId="0" fillId="0" fontId="1" numFmtId="1" xfId="0" applyAlignment="1" applyFont="1" applyNumberFormat="1">
      <alignment horizontal="right" vertical="bottom"/>
    </xf>
    <xf borderId="0" fillId="10" fontId="4" numFmtId="2" xfId="0" applyAlignment="1" applyFont="1" applyNumberFormat="1">
      <alignment horizontal="right" vertical="bottom"/>
    </xf>
  </cellXfs>
  <cellStyles count="1">
    <cellStyle xfId="0" name="Normal" builtinId="0"/>
  </cellStyles>
  <dxfs count="2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customschemas.google.com/relationships/workbookmetadata" Target="metadata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25"/>
    <col customWidth="1" min="2" max="2" width="11.5"/>
    <col customWidth="1" min="3" max="3" width="10.38"/>
    <col customWidth="1" min="4" max="4" width="11.13"/>
    <col customWidth="1" min="5" max="5" width="13.0"/>
    <col customWidth="1" min="6" max="6" width="8.75"/>
    <col customWidth="1" min="7" max="7" width="6.63"/>
    <col customWidth="1" min="8" max="9" width="9.75"/>
    <col customWidth="1" min="10" max="10" width="12.0"/>
    <col customWidth="1" min="11" max="11" width="16.63"/>
    <col customWidth="1" min="12" max="12" width="14.13"/>
    <col customWidth="1" min="13" max="13" width="6.25"/>
    <col customWidth="1" min="14" max="14" width="3.38"/>
    <col customWidth="1" min="15" max="15" width="14.13"/>
    <col customWidth="1" min="16" max="16" width="9.5"/>
    <col customWidth="1" min="17" max="17" width="15.88"/>
    <col customWidth="1" min="18" max="18" width="5.38"/>
    <col customWidth="1" min="19" max="19" width="19.88"/>
    <col customWidth="1" min="20" max="20" width="14.13"/>
    <col customWidth="1" min="21" max="21" width="79.88"/>
    <col customWidth="1" min="22" max="22" width="4.75"/>
    <col customWidth="1" min="25" max="25" width="1.5"/>
    <col customWidth="1" min="26" max="26" width="16.25"/>
    <col customWidth="1" min="27" max="27" width="1.5"/>
    <col customWidth="1" min="28" max="28" width="8.5"/>
    <col customWidth="1" min="29" max="29" width="1.5"/>
    <col customWidth="1" min="30" max="30" width="16.13"/>
    <col customWidth="1" min="31" max="31" width="5.75"/>
    <col customWidth="1" min="32" max="32" width="1.5"/>
    <col customWidth="1" min="33" max="33" width="43.63"/>
    <col customWidth="1" min="35" max="35" width="4.25"/>
    <col customWidth="1" min="39" max="39" width="5.13"/>
    <col customWidth="1" min="43" max="43" width="6.38"/>
    <col customWidth="1" min="47" max="47" width="6.0"/>
    <col customWidth="1" min="51" max="51" width="5.38"/>
    <col customWidth="1" min="55" max="55" width="5.63"/>
  </cols>
  <sheetData>
    <row r="1" ht="15.75" customHeight="1">
      <c r="C1" s="1"/>
      <c r="E1" s="1"/>
      <c r="F1" s="2"/>
      <c r="G1" s="3"/>
      <c r="L1" s="4"/>
      <c r="M1" s="5"/>
      <c r="O1" s="4"/>
      <c r="P1" s="5"/>
      <c r="S1" s="6"/>
      <c r="T1" s="4"/>
      <c r="U1" s="6"/>
    </row>
    <row r="2" ht="15.75" customHeight="1">
      <c r="A2" s="7" t="s">
        <v>0</v>
      </c>
      <c r="C2" s="1"/>
      <c r="E2" s="1"/>
      <c r="F2" s="2"/>
      <c r="G2" s="3"/>
      <c r="J2" s="8"/>
      <c r="L2" s="4"/>
      <c r="M2" s="5"/>
      <c r="O2" s="4"/>
      <c r="P2" s="5"/>
      <c r="S2" s="6"/>
      <c r="T2" s="4"/>
      <c r="U2" s="6"/>
    </row>
    <row r="3" ht="15.75" customHeight="1">
      <c r="A3" s="6" t="s">
        <v>1</v>
      </c>
      <c r="B3" s="9" t="s">
        <v>2</v>
      </c>
      <c r="C3" s="10" t="s">
        <v>3</v>
      </c>
      <c r="D3" s="9" t="s">
        <v>4</v>
      </c>
      <c r="E3" s="10" t="s">
        <v>5</v>
      </c>
      <c r="F3" s="11" t="s">
        <v>6</v>
      </c>
      <c r="G3" s="3"/>
      <c r="J3" s="8"/>
      <c r="L3" s="4"/>
      <c r="M3" s="5"/>
      <c r="O3" s="4"/>
      <c r="P3" s="5"/>
      <c r="S3" s="6"/>
      <c r="T3" s="4"/>
      <c r="U3" s="6"/>
      <c r="X3" s="6"/>
      <c r="Y3" s="6"/>
      <c r="Z3" s="6"/>
      <c r="AA3" s="6"/>
      <c r="AB3" s="5"/>
      <c r="AC3" s="6"/>
      <c r="AD3" s="6"/>
      <c r="AE3" s="5"/>
      <c r="AF3" s="6"/>
      <c r="AG3" s="6"/>
    </row>
    <row r="4" ht="15.75" customHeight="1">
      <c r="A4" s="12" t="str">
        <f>Comparacao!G1</f>
        <v>GUROBI</v>
      </c>
      <c r="B4" s="13">
        <f>Comparacao!G86</f>
        <v>232534.9277</v>
      </c>
      <c r="C4" s="14">
        <f>Comparacao!I86</f>
        <v>24.38559657</v>
      </c>
      <c r="D4" s="13" t="s">
        <v>7</v>
      </c>
      <c r="E4" s="14">
        <f>Comparacao!K86</f>
        <v>487.8318072</v>
      </c>
      <c r="F4" s="15">
        <f>Comparacao!M86</f>
        <v>49</v>
      </c>
      <c r="G4" s="3">
        <f t="shared" ref="G4:G17" si="1">F4/83</f>
        <v>0.5903614458</v>
      </c>
      <c r="J4" s="8"/>
      <c r="L4" s="4"/>
      <c r="M4" s="5"/>
      <c r="O4" s="4"/>
      <c r="P4" s="5"/>
      <c r="S4" s="6"/>
      <c r="T4" s="4"/>
      <c r="U4" s="6"/>
      <c r="X4" s="6"/>
      <c r="Y4" s="6"/>
      <c r="Z4" s="6"/>
      <c r="AA4" s="6"/>
      <c r="AB4" s="5"/>
      <c r="AC4" s="6"/>
      <c r="AD4" s="6"/>
      <c r="AE4" s="5"/>
      <c r="AF4" s="6"/>
      <c r="AG4" s="6"/>
    </row>
    <row r="5" ht="15.75" customHeight="1">
      <c r="A5" s="12" t="str">
        <f>Comparacao!N1</f>
        <v>GevPR-HMP</v>
      </c>
      <c r="B5" s="14">
        <f>Comparacao!N86</f>
        <v>139098.1928</v>
      </c>
      <c r="C5" s="14">
        <f>Comparacao!O86</f>
        <v>0.6431517318</v>
      </c>
      <c r="D5" s="13" t="s">
        <v>7</v>
      </c>
      <c r="E5" s="14">
        <f>Comparacao!P86</f>
        <v>48491.56627</v>
      </c>
      <c r="F5" s="15">
        <f>Comparacao!Q86</f>
        <v>47</v>
      </c>
      <c r="G5" s="3">
        <f t="shared" si="1"/>
        <v>0.5662650602</v>
      </c>
      <c r="J5" s="8"/>
      <c r="L5" s="4"/>
      <c r="M5" s="5"/>
      <c r="O5" s="4"/>
      <c r="P5" s="5"/>
      <c r="S5" s="6"/>
      <c r="T5" s="4"/>
      <c r="U5" s="6"/>
      <c r="X5" s="6"/>
      <c r="Y5" s="6"/>
      <c r="Z5" s="6"/>
      <c r="AA5" s="6"/>
      <c r="AB5" s="5"/>
      <c r="AC5" s="6"/>
      <c r="AD5" s="6"/>
      <c r="AE5" s="5"/>
      <c r="AF5" s="6"/>
      <c r="AG5" s="6"/>
    </row>
    <row r="6" ht="15.75" customHeight="1">
      <c r="A6" s="12" t="str">
        <f>Comparacao!R1</f>
        <v>GQAP</v>
      </c>
      <c r="B6" s="14">
        <f>Comparacao!R86</f>
        <v>157464.0064</v>
      </c>
      <c r="C6" s="14">
        <f>Comparacao!S86</f>
        <v>4.455499844</v>
      </c>
      <c r="D6" s="13" t="s">
        <v>7</v>
      </c>
      <c r="E6" s="14">
        <f>Comparacao!T86</f>
        <v>48491.56627</v>
      </c>
      <c r="F6" s="15">
        <f>Comparacao!U86</f>
        <v>47</v>
      </c>
      <c r="G6" s="3">
        <f t="shared" si="1"/>
        <v>0.5662650602</v>
      </c>
      <c r="J6" s="8"/>
      <c r="L6" s="4"/>
      <c r="M6" s="5"/>
      <c r="O6" s="4"/>
      <c r="P6" s="5"/>
      <c r="S6" s="6"/>
      <c r="T6" s="4"/>
      <c r="U6" s="6"/>
      <c r="X6" s="6"/>
      <c r="Y6" s="6"/>
      <c r="Z6" s="6"/>
      <c r="AA6" s="6"/>
      <c r="AB6" s="5"/>
      <c r="AC6" s="6"/>
      <c r="AD6" s="6"/>
      <c r="AE6" s="5"/>
      <c r="AF6" s="6"/>
      <c r="AG6" s="6"/>
    </row>
    <row r="7" ht="15.75" customHeight="1">
      <c r="A7" s="15" t="str">
        <f>Comparacao!V1</f>
        <v>BRKGA</v>
      </c>
      <c r="B7" s="14">
        <f>Comparacao!V86</f>
        <v>142737.8217</v>
      </c>
      <c r="C7" s="14">
        <f>Comparacao!W86</f>
        <v>1.689657986</v>
      </c>
      <c r="D7" s="13" t="s">
        <v>7</v>
      </c>
      <c r="E7" s="14">
        <f>Comparacao!X86</f>
        <v>48491.56627</v>
      </c>
      <c r="F7" s="15">
        <f>Comparacao!Y86</f>
        <v>37</v>
      </c>
      <c r="G7" s="3">
        <f t="shared" si="1"/>
        <v>0.4457831325</v>
      </c>
      <c r="J7" s="8"/>
      <c r="L7" s="4"/>
      <c r="M7" s="5"/>
      <c r="O7" s="4"/>
      <c r="P7" s="5"/>
      <c r="S7" s="6"/>
      <c r="T7" s="4"/>
      <c r="U7" s="6"/>
      <c r="X7" s="6"/>
      <c r="Y7" s="6"/>
      <c r="Z7" s="6"/>
      <c r="AA7" s="6"/>
      <c r="AB7" s="5"/>
      <c r="AC7" s="6"/>
      <c r="AD7" s="6"/>
      <c r="AE7" s="5"/>
      <c r="AF7" s="6"/>
      <c r="AG7" s="6"/>
    </row>
    <row r="8" ht="15.75" customHeight="1">
      <c r="A8" s="16" t="str">
        <f>Comparacao!Z1</f>
        <v>RKO</v>
      </c>
      <c r="B8" s="17">
        <f>Comparacao!Z86</f>
        <v>136605.6627</v>
      </c>
      <c r="C8" s="17">
        <f>Comparacao!AA86</f>
        <v>0.009411320606</v>
      </c>
      <c r="D8" s="17">
        <f>Comparacao!AB86</f>
        <v>0.0755765834</v>
      </c>
      <c r="E8" s="17">
        <f>Comparacao!AC86</f>
        <v>70.7133494</v>
      </c>
      <c r="F8" s="18">
        <f>Comparacao!AD86</f>
        <v>76</v>
      </c>
      <c r="G8" s="3">
        <f t="shared" si="1"/>
        <v>0.9156626506</v>
      </c>
      <c r="J8" s="8"/>
      <c r="L8" s="4"/>
      <c r="M8" s="5"/>
      <c r="O8" s="4"/>
      <c r="P8" s="5"/>
      <c r="S8" s="6"/>
      <c r="T8" s="4"/>
      <c r="U8" s="6"/>
      <c r="X8" s="6"/>
      <c r="Y8" s="6"/>
      <c r="Z8" s="6"/>
      <c r="AA8" s="6"/>
      <c r="AB8" s="5"/>
      <c r="AC8" s="6"/>
      <c r="AD8" s="6"/>
      <c r="AE8" s="5"/>
      <c r="AF8" s="6"/>
      <c r="AG8" s="6"/>
    </row>
    <row r="9" ht="15.75" customHeight="1">
      <c r="A9" s="19" t="str">
        <f>Comparacao!AE1</f>
        <v>RKO-BRKGA</v>
      </c>
      <c r="B9" s="20">
        <f>Comparacao!AE86</f>
        <v>137395.2771</v>
      </c>
      <c r="C9" s="20">
        <f>Comparacao!AF86</f>
        <v>0.1994563099</v>
      </c>
      <c r="D9" s="20">
        <f>Comparacao!AG86</f>
        <v>11.10806934</v>
      </c>
      <c r="E9" s="20">
        <f>Comparacao!AH86</f>
        <v>75.91468675</v>
      </c>
      <c r="F9" s="21">
        <f>Comparacao!AI86</f>
        <v>56</v>
      </c>
      <c r="G9" s="3">
        <f t="shared" si="1"/>
        <v>0.6746987952</v>
      </c>
      <c r="J9" s="8"/>
      <c r="L9" s="4"/>
      <c r="M9" s="5"/>
      <c r="O9" s="4"/>
      <c r="P9" s="5"/>
      <c r="S9" s="6"/>
      <c r="T9" s="4"/>
      <c r="U9" s="6"/>
      <c r="X9" s="6"/>
      <c r="Y9" s="6"/>
      <c r="Z9" s="6"/>
      <c r="AA9" s="6"/>
      <c r="AB9" s="5"/>
      <c r="AC9" s="6"/>
      <c r="AD9" s="6"/>
      <c r="AE9" s="5"/>
      <c r="AF9" s="6"/>
      <c r="AG9" s="6"/>
    </row>
    <row r="10" ht="15.75" customHeight="1">
      <c r="A10" s="19" t="str">
        <f>Comparacao!AJ1</f>
        <v>RKO-SA</v>
      </c>
      <c r="B10" s="20">
        <f>Comparacao!AJ86</f>
        <v>136680.9398</v>
      </c>
      <c r="C10" s="20">
        <f>Comparacao!AK86</f>
        <v>0.01817072735</v>
      </c>
      <c r="D10" s="20">
        <f>Comparacao!AL86</f>
        <v>0.1205700792</v>
      </c>
      <c r="E10" s="20">
        <f>Comparacao!AM86</f>
        <v>73.04156627</v>
      </c>
      <c r="F10" s="21">
        <f>Comparacao!AN86</f>
        <v>72</v>
      </c>
      <c r="G10" s="3">
        <f t="shared" si="1"/>
        <v>0.8674698795</v>
      </c>
      <c r="J10" s="8"/>
      <c r="L10" s="4"/>
      <c r="M10" s="5"/>
      <c r="O10" s="4"/>
      <c r="P10" s="5"/>
      <c r="S10" s="6"/>
      <c r="T10" s="4"/>
      <c r="U10" s="6"/>
      <c r="X10" s="6"/>
      <c r="Y10" s="6"/>
      <c r="Z10" s="6"/>
      <c r="AA10" s="6"/>
      <c r="AB10" s="5"/>
      <c r="AC10" s="6"/>
      <c r="AD10" s="6"/>
      <c r="AE10" s="5"/>
      <c r="AF10" s="6"/>
      <c r="AG10" s="6"/>
    </row>
    <row r="11" ht="15.75" customHeight="1">
      <c r="A11" s="19" t="str">
        <f>Comparacao!AO1</f>
        <v>RKO-GRASP</v>
      </c>
      <c r="B11" s="20">
        <f>Comparacao!AO86</f>
        <v>137690.4096</v>
      </c>
      <c r="C11" s="20">
        <f>Comparacao!AP86</f>
        <v>0.2131094727</v>
      </c>
      <c r="D11" s="20">
        <f>Comparacao!AQ86</f>
        <v>0.550238818</v>
      </c>
      <c r="E11" s="20">
        <f>Comparacao!AR86</f>
        <v>91.5226988</v>
      </c>
      <c r="F11" s="21">
        <f>Comparacao!AS86</f>
        <v>59</v>
      </c>
      <c r="G11" s="3">
        <f t="shared" si="1"/>
        <v>0.7108433735</v>
      </c>
      <c r="J11" s="8"/>
      <c r="L11" s="4"/>
      <c r="M11" s="5"/>
      <c r="O11" s="4"/>
      <c r="P11" s="5"/>
      <c r="S11" s="6"/>
      <c r="T11" s="4"/>
      <c r="U11" s="6"/>
      <c r="X11" s="6"/>
      <c r="Y11" s="6"/>
      <c r="Z11" s="6"/>
      <c r="AA11" s="6"/>
      <c r="AB11" s="5"/>
      <c r="AC11" s="6"/>
      <c r="AD11" s="6"/>
      <c r="AE11" s="5"/>
      <c r="AF11" s="6"/>
      <c r="AG11" s="6"/>
    </row>
    <row r="12" ht="15.75" customHeight="1">
      <c r="A12" s="19" t="str">
        <f>Comparacao!AT1</f>
        <v>RKO-ILS</v>
      </c>
      <c r="B12" s="20">
        <f>Comparacao!AT86</f>
        <v>137994.8193</v>
      </c>
      <c r="C12" s="20">
        <f>Comparacao!AU86</f>
        <v>0.2925840982</v>
      </c>
      <c r="D12" s="20">
        <f>Comparacao!AV86</f>
        <v>0.5621106797</v>
      </c>
      <c r="E12" s="20">
        <f>Comparacao!AW86</f>
        <v>80.59431325</v>
      </c>
      <c r="F12" s="21">
        <f>Comparacao!AX86</f>
        <v>55</v>
      </c>
      <c r="G12" s="3">
        <f t="shared" si="1"/>
        <v>0.6626506024</v>
      </c>
      <c r="J12" s="8"/>
      <c r="L12" s="4"/>
      <c r="M12" s="5"/>
      <c r="O12" s="4"/>
      <c r="P12" s="5"/>
      <c r="S12" s="6"/>
      <c r="T12" s="4"/>
      <c r="U12" s="6"/>
      <c r="X12" s="6"/>
      <c r="Y12" s="6"/>
      <c r="Z12" s="6"/>
      <c r="AA12" s="6"/>
      <c r="AB12" s="5"/>
      <c r="AC12" s="6"/>
      <c r="AD12" s="6"/>
      <c r="AE12" s="5"/>
      <c r="AF12" s="6"/>
      <c r="AG12" s="6"/>
    </row>
    <row r="13" ht="15.75" customHeight="1">
      <c r="A13" s="19" t="str">
        <f>Comparacao!AY1</f>
        <v>RKO-VNS</v>
      </c>
      <c r="B13" s="20">
        <f>Comparacao!AY86</f>
        <v>137701.4458</v>
      </c>
      <c r="C13" s="20">
        <f>Comparacao!AZ86</f>
        <v>0.2146644373</v>
      </c>
      <c r="D13" s="20">
        <f>Comparacao!BA86</f>
        <v>0.5640635643</v>
      </c>
      <c r="E13" s="20">
        <f>Comparacao!BB86</f>
        <v>78.79486747</v>
      </c>
      <c r="F13" s="21">
        <f>Comparacao!BC86</f>
        <v>58</v>
      </c>
      <c r="G13" s="3">
        <f t="shared" si="1"/>
        <v>0.6987951807</v>
      </c>
      <c r="J13" s="8"/>
      <c r="L13" s="4"/>
      <c r="M13" s="5"/>
      <c r="O13" s="4"/>
      <c r="P13" s="5"/>
      <c r="S13" s="6"/>
      <c r="T13" s="4"/>
      <c r="U13" s="6"/>
      <c r="X13" s="6"/>
      <c r="Y13" s="6"/>
      <c r="Z13" s="6"/>
      <c r="AA13" s="6"/>
      <c r="AB13" s="5"/>
      <c r="AC13" s="6"/>
      <c r="AD13" s="6"/>
      <c r="AE13" s="5"/>
      <c r="AF13" s="6"/>
      <c r="AG13" s="6"/>
    </row>
    <row r="14" ht="15.75" customHeight="1">
      <c r="A14" s="19" t="str">
        <f>Comparacao!BD1</f>
        <v>RKO-PSO</v>
      </c>
      <c r="B14" s="20">
        <f>Comparacao!BD86</f>
        <v>140043.0843</v>
      </c>
      <c r="C14" s="20">
        <f>Comparacao!BE86</f>
        <v>0.9121366425</v>
      </c>
      <c r="D14" s="20">
        <f>Comparacao!BF86</f>
        <v>1.600229664</v>
      </c>
      <c r="E14" s="20">
        <f>Comparacao!BG86</f>
        <v>27.22159036</v>
      </c>
      <c r="F14" s="21">
        <f>Comparacao!BH86</f>
        <v>42</v>
      </c>
      <c r="G14" s="3">
        <f t="shared" si="1"/>
        <v>0.5060240964</v>
      </c>
      <c r="J14" s="8"/>
      <c r="L14" s="4"/>
      <c r="M14" s="5"/>
      <c r="O14" s="4"/>
      <c r="P14" s="5"/>
      <c r="S14" s="6"/>
      <c r="T14" s="4"/>
      <c r="U14" s="6"/>
      <c r="X14" s="6"/>
      <c r="Y14" s="6"/>
      <c r="Z14" s="6"/>
      <c r="AA14" s="6"/>
      <c r="AB14" s="5"/>
      <c r="AC14" s="6"/>
      <c r="AD14" s="6"/>
      <c r="AE14" s="5"/>
      <c r="AF14" s="6"/>
      <c r="AG14" s="6"/>
    </row>
    <row r="15" ht="15.75" customHeight="1">
      <c r="A15" s="19" t="str">
        <f>Comparacao!BI1</f>
        <v>RKO-GA</v>
      </c>
      <c r="B15" s="20">
        <f>Comparacao!BI86</f>
        <v>137656.6024</v>
      </c>
      <c r="C15" s="20">
        <f>Comparacao!BJ86</f>
        <v>0.2665432136</v>
      </c>
      <c r="D15" s="20">
        <f>Comparacao!BK86</f>
        <v>2.175444698</v>
      </c>
      <c r="E15" s="20">
        <f>Comparacao!BL86</f>
        <v>66.80796386</v>
      </c>
      <c r="F15" s="21">
        <f>Comparacao!BM86</f>
        <v>50</v>
      </c>
      <c r="G15" s="3">
        <f t="shared" si="1"/>
        <v>0.6024096386</v>
      </c>
      <c r="J15" s="8"/>
      <c r="L15" s="4"/>
      <c r="M15" s="5"/>
      <c r="O15" s="4"/>
      <c r="P15" s="5"/>
      <c r="S15" s="6"/>
      <c r="T15" s="4"/>
      <c r="U15" s="6"/>
      <c r="X15" s="6"/>
      <c r="Y15" s="6"/>
      <c r="Z15" s="6"/>
      <c r="AA15" s="6"/>
      <c r="AB15" s="5"/>
      <c r="AC15" s="6"/>
      <c r="AD15" s="6"/>
      <c r="AE15" s="5"/>
      <c r="AF15" s="6"/>
      <c r="AG15" s="6"/>
    </row>
    <row r="16" ht="15.75" customHeight="1">
      <c r="A16" s="19" t="str">
        <f>Comparacao!BN1</f>
        <v>RKO-BRKGA-CS</v>
      </c>
      <c r="B16" s="20">
        <f>Comparacao!BN86</f>
        <v>137166.5301</v>
      </c>
      <c r="C16" s="20">
        <f>Comparacao!BO86</f>
        <v>0.4664529282</v>
      </c>
      <c r="D16" s="20">
        <f>Comparacao!BP86</f>
        <v>10.30539069</v>
      </c>
      <c r="E16" s="20">
        <f>Comparacao!BQ86</f>
        <v>72.83745783</v>
      </c>
      <c r="F16" s="21">
        <f>Comparacao!BR86</f>
        <v>55</v>
      </c>
      <c r="G16" s="3">
        <f t="shared" si="1"/>
        <v>0.6626506024</v>
      </c>
      <c r="J16" s="8"/>
      <c r="L16" s="4"/>
      <c r="M16" s="5"/>
      <c r="O16" s="4"/>
      <c r="P16" s="5"/>
      <c r="S16" s="6"/>
      <c r="T16" s="4"/>
      <c r="U16" s="6"/>
      <c r="X16" s="6"/>
      <c r="Y16" s="6"/>
      <c r="Z16" s="6"/>
      <c r="AA16" s="6"/>
      <c r="AB16" s="5"/>
      <c r="AC16" s="6"/>
      <c r="AD16" s="6"/>
      <c r="AE16" s="5"/>
      <c r="AF16" s="6"/>
      <c r="AG16" s="6"/>
    </row>
    <row r="17" ht="15.75" customHeight="1">
      <c r="A17" s="19" t="str">
        <f>Comparacao!BS1</f>
        <v>RKO-LNS</v>
      </c>
      <c r="B17" s="20">
        <f>Comparacao!BS86</f>
        <v>137827.6867</v>
      </c>
      <c r="C17" s="20">
        <f>Comparacao!BT86</f>
        <v>0.2557534847</v>
      </c>
      <c r="D17" s="20">
        <f>Comparacao!BU86</f>
        <v>0.5039444501</v>
      </c>
      <c r="E17" s="20">
        <f>Comparacao!BV86</f>
        <v>82.79306024</v>
      </c>
      <c r="F17" s="21">
        <f>Comparacao!BW86</f>
        <v>58</v>
      </c>
      <c r="G17" s="3">
        <f t="shared" si="1"/>
        <v>0.6987951807</v>
      </c>
      <c r="J17" s="8"/>
      <c r="L17" s="4"/>
      <c r="M17" s="5"/>
      <c r="O17" s="4"/>
      <c r="P17" s="5"/>
      <c r="S17" s="6"/>
      <c r="T17" s="4"/>
      <c r="U17" s="6"/>
      <c r="X17" s="6"/>
      <c r="Y17" s="6"/>
      <c r="Z17" s="6"/>
      <c r="AA17" s="6"/>
      <c r="AB17" s="5"/>
      <c r="AC17" s="6"/>
      <c r="AD17" s="6"/>
      <c r="AE17" s="5"/>
      <c r="AF17" s="6"/>
      <c r="AG17" s="6"/>
    </row>
    <row r="18" ht="15.75" hidden="1" customHeight="1">
      <c r="A18" s="19" t="str">
        <f>Comparacao!BX1</f>
        <v>RKO-MS</v>
      </c>
      <c r="B18" s="20" t="str">
        <f>Comparacao!BX86</f>
        <v>#DIV/0!</v>
      </c>
      <c r="C18" s="20">
        <f>Comparacao!BY86</f>
        <v>-100</v>
      </c>
      <c r="D18" s="20">
        <f>Comparacao!BZ86</f>
        <v>-100</v>
      </c>
      <c r="E18" s="20" t="str">
        <f>Comparacao!CA86</f>
        <v>#DIV/0!</v>
      </c>
      <c r="F18" s="21" t="str">
        <f>Comparacao!CB86</f>
        <v>#N/A</v>
      </c>
      <c r="G18" s="3"/>
      <c r="J18" s="8"/>
      <c r="L18" s="4"/>
      <c r="M18" s="5"/>
      <c r="O18" s="4"/>
      <c r="P18" s="5"/>
      <c r="S18" s="6"/>
      <c r="T18" s="4"/>
      <c r="U18" s="6"/>
      <c r="X18" s="6"/>
      <c r="Y18" s="6"/>
      <c r="Z18" s="6"/>
      <c r="AA18" s="6"/>
      <c r="AB18" s="5"/>
      <c r="AC18" s="6"/>
      <c r="AD18" s="6"/>
      <c r="AE18" s="5"/>
      <c r="AF18" s="6"/>
      <c r="AG18" s="6"/>
    </row>
    <row r="19" ht="15.75" customHeight="1">
      <c r="C19" s="1"/>
      <c r="E19" s="1"/>
      <c r="F19" s="2"/>
      <c r="G19" s="3"/>
      <c r="J19" s="8"/>
      <c r="L19" s="4"/>
      <c r="M19" s="5"/>
      <c r="O19" s="4"/>
      <c r="P19" s="5"/>
      <c r="S19" s="6"/>
      <c r="T19" s="4"/>
      <c r="U19" s="6"/>
      <c r="X19" s="6"/>
      <c r="Y19" s="6"/>
      <c r="Z19" s="6"/>
      <c r="AA19" s="6"/>
      <c r="AB19" s="5"/>
      <c r="AC19" s="6"/>
      <c r="AD19" s="6"/>
      <c r="AE19" s="5"/>
      <c r="AF19" s="6"/>
      <c r="AG19" s="6"/>
    </row>
    <row r="20" ht="15.75" customHeight="1">
      <c r="C20" s="1"/>
      <c r="E20" s="1"/>
      <c r="F20" s="2"/>
      <c r="G20" s="3"/>
      <c r="J20" s="8"/>
      <c r="L20" s="4"/>
      <c r="M20" s="5"/>
      <c r="O20" s="4"/>
      <c r="P20" s="5"/>
      <c r="S20" s="6"/>
      <c r="T20" s="4"/>
      <c r="U20" s="6"/>
      <c r="X20" s="6"/>
      <c r="Y20" s="6"/>
      <c r="Z20" s="6"/>
      <c r="AA20" s="6"/>
      <c r="AB20" s="5"/>
      <c r="AC20" s="6"/>
      <c r="AD20" s="6"/>
      <c r="AE20" s="5"/>
      <c r="AF20" s="6"/>
      <c r="AG20" s="6"/>
    </row>
    <row r="21" ht="15.75" customHeight="1">
      <c r="C21" s="1"/>
      <c r="E21" s="1"/>
      <c r="F21" s="2"/>
      <c r="G21" s="3"/>
      <c r="J21" s="8"/>
      <c r="L21" s="4"/>
      <c r="M21" s="5"/>
      <c r="O21" s="4"/>
      <c r="P21" s="5"/>
      <c r="S21" s="6"/>
      <c r="T21" s="4"/>
      <c r="U21" s="6"/>
      <c r="X21" s="6"/>
      <c r="Y21" s="6"/>
      <c r="Z21" s="6"/>
      <c r="AA21" s="6"/>
      <c r="AB21" s="5"/>
      <c r="AC21" s="6"/>
      <c r="AD21" s="6"/>
      <c r="AE21" s="5"/>
      <c r="AF21" s="6"/>
      <c r="AG21" s="6"/>
    </row>
    <row r="22" ht="15.75" customHeight="1">
      <c r="C22" s="1"/>
      <c r="E22" s="1"/>
      <c r="F22" s="2"/>
      <c r="G22" s="3"/>
      <c r="J22" s="8"/>
      <c r="L22" s="4"/>
      <c r="M22" s="5"/>
      <c r="O22" s="4"/>
      <c r="P22" s="5"/>
      <c r="S22" s="6"/>
      <c r="T22" s="4"/>
      <c r="U22" s="6"/>
      <c r="X22" s="6"/>
      <c r="Y22" s="6"/>
      <c r="Z22" s="6"/>
      <c r="AA22" s="6"/>
      <c r="AB22" s="5"/>
      <c r="AC22" s="6"/>
      <c r="AD22" s="6"/>
      <c r="AE22" s="5"/>
      <c r="AF22" s="6"/>
      <c r="AG22" s="6"/>
    </row>
    <row r="23" ht="15.75" customHeight="1">
      <c r="C23" s="1"/>
      <c r="E23" s="1"/>
      <c r="F23" s="2"/>
      <c r="G23" s="3"/>
      <c r="J23" s="8"/>
      <c r="L23" s="4"/>
      <c r="M23" s="5"/>
      <c r="O23" s="4"/>
      <c r="P23" s="5"/>
      <c r="S23" s="6"/>
      <c r="T23" s="4"/>
      <c r="U23" s="6"/>
      <c r="X23" s="6"/>
      <c r="Y23" s="6"/>
      <c r="Z23" s="6"/>
      <c r="AA23" s="6"/>
      <c r="AB23" s="5"/>
      <c r="AC23" s="6"/>
      <c r="AD23" s="6"/>
      <c r="AE23" s="5"/>
      <c r="AF23" s="6"/>
      <c r="AG23" s="6"/>
    </row>
    <row r="24" ht="15.75" customHeight="1">
      <c r="C24" s="1"/>
      <c r="E24" s="1"/>
      <c r="F24" s="2"/>
      <c r="G24" s="3"/>
      <c r="J24" s="8"/>
      <c r="L24" s="4"/>
      <c r="M24" s="5"/>
      <c r="O24" s="4"/>
      <c r="P24" s="5"/>
      <c r="S24" s="6"/>
      <c r="T24" s="4"/>
      <c r="U24" s="6"/>
      <c r="X24" s="6"/>
      <c r="Y24" s="6"/>
      <c r="Z24" s="6"/>
      <c r="AA24" s="6"/>
      <c r="AB24" s="5"/>
      <c r="AC24" s="6"/>
      <c r="AD24" s="6"/>
      <c r="AE24" s="5"/>
      <c r="AF24" s="6"/>
      <c r="AG24" s="6"/>
    </row>
    <row r="25" ht="15.75" customHeight="1">
      <c r="C25" s="1"/>
      <c r="E25" s="1"/>
      <c r="F25" s="2"/>
      <c r="G25" s="3"/>
      <c r="J25" s="8"/>
      <c r="L25" s="4"/>
      <c r="M25" s="5"/>
      <c r="O25" s="4"/>
      <c r="P25" s="5"/>
      <c r="S25" s="6"/>
      <c r="T25" s="4"/>
      <c r="U25" s="6"/>
      <c r="X25" s="6"/>
      <c r="Y25" s="6"/>
      <c r="Z25" s="6"/>
      <c r="AA25" s="6"/>
      <c r="AB25" s="5"/>
      <c r="AC25" s="6"/>
      <c r="AD25" s="6"/>
      <c r="AE25" s="5"/>
      <c r="AF25" s="6"/>
      <c r="AG25" s="6"/>
    </row>
    <row r="26" ht="15.75" customHeight="1">
      <c r="C26" s="1"/>
      <c r="E26" s="1"/>
      <c r="F26" s="2"/>
      <c r="G26" s="3"/>
      <c r="J26" s="8"/>
      <c r="L26" s="4"/>
      <c r="M26" s="5"/>
      <c r="O26" s="4"/>
      <c r="P26" s="5"/>
      <c r="S26" s="6"/>
      <c r="T26" s="4"/>
      <c r="U26" s="6"/>
      <c r="X26" s="6"/>
      <c r="Y26" s="6"/>
      <c r="Z26" s="6"/>
      <c r="AA26" s="6"/>
      <c r="AB26" s="5"/>
      <c r="AC26" s="6"/>
      <c r="AD26" s="6"/>
      <c r="AE26" s="5"/>
      <c r="AF26" s="6"/>
      <c r="AG26" s="6"/>
    </row>
    <row r="27" ht="15.75" customHeight="1">
      <c r="C27" s="22"/>
      <c r="D27" s="22"/>
      <c r="G27" s="23"/>
      <c r="I27" s="4"/>
      <c r="J27" s="5"/>
      <c r="L27" s="4"/>
      <c r="M27" s="5"/>
      <c r="P27" s="6"/>
      <c r="Q27" s="4"/>
      <c r="R27" s="6"/>
      <c r="U27" s="6"/>
      <c r="V27" s="6"/>
      <c r="W27" s="6"/>
      <c r="X27" s="6"/>
      <c r="Y27" s="5"/>
      <c r="Z27" s="6"/>
      <c r="AA27" s="6"/>
      <c r="AB27" s="5"/>
      <c r="AC27" s="6"/>
      <c r="AD27" s="6"/>
    </row>
    <row r="28" ht="15.75" customHeight="1">
      <c r="C28" s="22"/>
      <c r="D28" s="22"/>
      <c r="G28" s="23"/>
      <c r="I28" s="4"/>
      <c r="J28" s="5"/>
      <c r="L28" s="4"/>
      <c r="M28" s="5"/>
      <c r="P28" s="6"/>
      <c r="Q28" s="4"/>
      <c r="R28" s="6"/>
      <c r="U28" s="6"/>
      <c r="V28" s="6"/>
      <c r="W28" s="6"/>
      <c r="X28" s="6"/>
      <c r="Y28" s="5"/>
      <c r="Z28" s="6"/>
      <c r="AA28" s="6"/>
      <c r="AB28" s="5"/>
      <c r="AC28" s="6"/>
      <c r="AD28" s="6"/>
    </row>
    <row r="29" ht="15.75" customHeight="1">
      <c r="C29" s="22"/>
      <c r="D29" s="22"/>
      <c r="G29" s="23"/>
      <c r="I29" s="4"/>
      <c r="J29" s="5"/>
      <c r="L29" s="4"/>
      <c r="M29" s="5"/>
      <c r="P29" s="6"/>
      <c r="Q29" s="4"/>
      <c r="R29" s="6"/>
      <c r="U29" s="6"/>
      <c r="V29" s="6"/>
      <c r="W29" s="6"/>
      <c r="X29" s="6"/>
      <c r="Y29" s="5"/>
      <c r="Z29" s="6"/>
      <c r="AA29" s="6"/>
      <c r="AB29" s="5"/>
      <c r="AC29" s="6"/>
      <c r="AD29" s="6"/>
    </row>
    <row r="30" ht="15.75" customHeight="1">
      <c r="C30" s="22"/>
      <c r="D30" s="22"/>
      <c r="G30" s="23"/>
      <c r="I30" s="4"/>
      <c r="J30" s="5"/>
      <c r="L30" s="4"/>
      <c r="M30" s="5"/>
      <c r="P30" s="6"/>
      <c r="Q30" s="4"/>
      <c r="R30" s="6"/>
      <c r="U30" s="6"/>
      <c r="V30" s="6"/>
      <c r="W30" s="6"/>
      <c r="X30" s="6"/>
      <c r="Y30" s="5"/>
      <c r="Z30" s="6"/>
      <c r="AA30" s="6"/>
      <c r="AB30" s="5"/>
      <c r="AC30" s="6"/>
      <c r="AD30" s="6"/>
    </row>
    <row r="31" ht="15.75" customHeight="1">
      <c r="C31" s="22"/>
      <c r="D31" s="22"/>
      <c r="G31" s="23"/>
      <c r="I31" s="4"/>
      <c r="J31" s="5"/>
      <c r="L31" s="4"/>
      <c r="M31" s="5"/>
      <c r="P31" s="6"/>
      <c r="Q31" s="4"/>
      <c r="R31" s="6"/>
      <c r="U31" s="6"/>
      <c r="V31" s="6"/>
      <c r="W31" s="6"/>
      <c r="X31" s="6"/>
      <c r="Y31" s="5"/>
      <c r="Z31" s="6"/>
      <c r="AA31" s="6"/>
      <c r="AB31" s="5"/>
      <c r="AC31" s="6"/>
      <c r="AD31" s="6"/>
    </row>
    <row r="32" ht="15.75" customHeight="1">
      <c r="C32" s="22"/>
      <c r="D32" s="22"/>
      <c r="G32" s="23"/>
      <c r="I32" s="4"/>
      <c r="J32" s="5"/>
      <c r="L32" s="4"/>
      <c r="M32" s="5"/>
      <c r="P32" s="6"/>
      <c r="Q32" s="4"/>
      <c r="R32" s="6"/>
      <c r="U32" s="6"/>
      <c r="V32" s="6"/>
      <c r="W32" s="6"/>
      <c r="X32" s="6"/>
      <c r="Y32" s="5"/>
      <c r="Z32" s="6"/>
      <c r="AA32" s="6"/>
      <c r="AB32" s="5"/>
      <c r="AC32" s="6"/>
      <c r="AD32" s="6"/>
    </row>
    <row r="33" ht="15.75" customHeight="1">
      <c r="C33" s="22"/>
      <c r="D33" s="22"/>
      <c r="G33" s="23"/>
      <c r="I33" s="4"/>
      <c r="J33" s="5"/>
      <c r="L33" s="4"/>
      <c r="M33" s="5"/>
      <c r="P33" s="6"/>
      <c r="Q33" s="4"/>
      <c r="R33" s="6"/>
      <c r="U33" s="6"/>
      <c r="V33" s="6"/>
      <c r="W33" s="6"/>
      <c r="X33" s="6"/>
      <c r="Y33" s="5"/>
      <c r="Z33" s="6"/>
      <c r="AA33" s="6"/>
      <c r="AB33" s="5"/>
      <c r="AC33" s="6"/>
      <c r="AD33" s="6"/>
    </row>
    <row r="34" ht="15.75" customHeight="1">
      <c r="C34" s="22"/>
      <c r="D34" s="22"/>
      <c r="G34" s="23"/>
      <c r="I34" s="4"/>
      <c r="J34" s="5"/>
      <c r="L34" s="4"/>
      <c r="M34" s="5"/>
      <c r="P34" s="6"/>
      <c r="Q34" s="4"/>
      <c r="R34" s="6"/>
      <c r="U34" s="6"/>
      <c r="V34" s="6"/>
      <c r="W34" s="6"/>
      <c r="X34" s="6"/>
      <c r="Y34" s="5"/>
      <c r="Z34" s="6"/>
      <c r="AA34" s="6"/>
      <c r="AB34" s="5"/>
      <c r="AC34" s="6"/>
      <c r="AD34" s="6"/>
    </row>
    <row r="35" ht="15.75" customHeight="1">
      <c r="C35" s="22"/>
      <c r="D35" s="22"/>
      <c r="G35" s="23"/>
      <c r="I35" s="4"/>
      <c r="J35" s="5"/>
      <c r="L35" s="4"/>
      <c r="M35" s="5"/>
      <c r="P35" s="6"/>
      <c r="Q35" s="4"/>
      <c r="R35" s="6"/>
      <c r="U35" s="6"/>
      <c r="V35" s="6"/>
      <c r="W35" s="6"/>
      <c r="X35" s="6"/>
      <c r="Y35" s="5"/>
      <c r="Z35" s="6"/>
      <c r="AA35" s="6"/>
      <c r="AB35" s="5"/>
      <c r="AC35" s="6"/>
      <c r="AD35" s="6"/>
    </row>
    <row r="36" ht="15.75" customHeight="1">
      <c r="C36" s="22"/>
      <c r="D36" s="22"/>
      <c r="G36" s="23"/>
      <c r="I36" s="4"/>
      <c r="J36" s="5"/>
      <c r="L36" s="4"/>
      <c r="M36" s="5"/>
      <c r="P36" s="6"/>
      <c r="Q36" s="4"/>
      <c r="R36" s="6"/>
      <c r="U36" s="6"/>
      <c r="V36" s="6"/>
      <c r="W36" s="6"/>
      <c r="X36" s="6"/>
      <c r="Y36" s="5"/>
      <c r="Z36" s="6"/>
      <c r="AA36" s="6"/>
      <c r="AB36" s="5"/>
      <c r="AC36" s="6"/>
      <c r="AD36" s="6"/>
    </row>
    <row r="37" ht="15.75" customHeight="1">
      <c r="C37" s="22"/>
      <c r="D37" s="22"/>
      <c r="G37" s="23"/>
      <c r="I37" s="4"/>
      <c r="J37" s="5"/>
      <c r="L37" s="4"/>
      <c r="M37" s="5"/>
      <c r="P37" s="6"/>
      <c r="Q37" s="4"/>
      <c r="R37" s="6"/>
      <c r="U37" s="6"/>
      <c r="V37" s="6"/>
      <c r="W37" s="6"/>
      <c r="X37" s="6"/>
      <c r="Y37" s="5"/>
      <c r="Z37" s="6"/>
      <c r="AA37" s="6"/>
      <c r="AB37" s="5"/>
      <c r="AC37" s="6"/>
      <c r="AD37" s="6"/>
    </row>
    <row r="38" ht="15.75" customHeight="1">
      <c r="C38" s="22"/>
      <c r="D38" s="22"/>
      <c r="G38" s="23"/>
      <c r="I38" s="4"/>
      <c r="J38" s="5"/>
      <c r="L38" s="4"/>
      <c r="M38" s="5"/>
      <c r="P38" s="6"/>
      <c r="Q38" s="4"/>
      <c r="R38" s="6"/>
      <c r="U38" s="6"/>
      <c r="V38" s="6"/>
      <c r="W38" s="6"/>
      <c r="X38" s="6"/>
      <c r="Y38" s="5"/>
      <c r="Z38" s="6"/>
      <c r="AA38" s="6"/>
      <c r="AB38" s="5"/>
      <c r="AC38" s="6"/>
      <c r="AD38" s="6"/>
    </row>
    <row r="39" ht="15.75" customHeight="1">
      <c r="C39" s="22"/>
      <c r="D39" s="22"/>
      <c r="G39" s="23"/>
      <c r="I39" s="4"/>
      <c r="J39" s="5"/>
      <c r="L39" s="4"/>
      <c r="M39" s="5"/>
      <c r="P39" s="6"/>
      <c r="Q39" s="4"/>
      <c r="R39" s="6"/>
      <c r="U39" s="6"/>
      <c r="V39" s="6"/>
      <c r="W39" s="6"/>
      <c r="X39" s="6"/>
      <c r="Y39" s="5"/>
      <c r="Z39" s="6"/>
      <c r="AA39" s="6"/>
      <c r="AB39" s="5"/>
      <c r="AC39" s="6"/>
      <c r="AD39" s="6"/>
    </row>
    <row r="40" ht="15.75" customHeight="1">
      <c r="C40" s="22"/>
      <c r="D40" s="22"/>
      <c r="G40" s="24"/>
      <c r="I40" s="4"/>
      <c r="J40" s="5"/>
      <c r="L40" s="4"/>
      <c r="M40" s="5"/>
      <c r="P40" s="6"/>
      <c r="Q40" s="4"/>
      <c r="R40" s="6"/>
      <c r="U40" s="6"/>
      <c r="V40" s="6"/>
      <c r="W40" s="6"/>
      <c r="X40" s="6"/>
      <c r="Y40" s="5"/>
      <c r="Z40" s="6"/>
      <c r="AA40" s="6"/>
      <c r="AB40" s="5"/>
      <c r="AC40" s="6"/>
      <c r="AD40" s="6"/>
    </row>
    <row r="41" ht="15.75" customHeight="1">
      <c r="C41" s="22"/>
      <c r="D41" s="22"/>
      <c r="G41" s="24"/>
      <c r="I41" s="4"/>
      <c r="J41" s="5"/>
      <c r="L41" s="4"/>
      <c r="M41" s="5"/>
      <c r="P41" s="6"/>
      <c r="Q41" s="4"/>
      <c r="R41" s="6"/>
      <c r="U41" s="6"/>
      <c r="V41" s="6"/>
      <c r="W41" s="6"/>
      <c r="X41" s="6"/>
      <c r="Y41" s="5"/>
      <c r="Z41" s="6"/>
      <c r="AA41" s="6"/>
      <c r="AB41" s="5"/>
      <c r="AC41" s="6"/>
      <c r="AD41" s="6"/>
    </row>
    <row r="42" ht="15.75" customHeight="1">
      <c r="C42" s="22"/>
      <c r="D42" s="22"/>
      <c r="G42" s="23"/>
      <c r="I42" s="4"/>
      <c r="J42" s="5"/>
      <c r="L42" s="4"/>
      <c r="M42" s="5"/>
      <c r="P42" s="6"/>
      <c r="Q42" s="4"/>
      <c r="R42" s="6"/>
      <c r="U42" s="6"/>
      <c r="V42" s="6"/>
      <c r="W42" s="6"/>
      <c r="X42" s="6"/>
      <c r="Y42" s="5"/>
      <c r="Z42" s="6"/>
      <c r="AA42" s="6"/>
      <c r="AB42" s="5"/>
      <c r="AC42" s="6"/>
      <c r="AD42" s="6"/>
    </row>
    <row r="43" ht="15.75" customHeight="1">
      <c r="C43" s="22"/>
      <c r="D43" s="22"/>
      <c r="G43" s="23"/>
      <c r="I43" s="4"/>
      <c r="J43" s="5"/>
      <c r="L43" s="4"/>
      <c r="M43" s="5"/>
      <c r="P43" s="6"/>
      <c r="Q43" s="4"/>
      <c r="R43" s="6"/>
      <c r="U43" s="6"/>
      <c r="V43" s="6"/>
      <c r="W43" s="6"/>
      <c r="X43" s="6"/>
      <c r="Y43" s="5"/>
      <c r="Z43" s="6"/>
      <c r="AA43" s="6"/>
      <c r="AB43" s="5"/>
      <c r="AC43" s="6"/>
      <c r="AD43" s="6"/>
    </row>
    <row r="44" ht="15.75" customHeight="1">
      <c r="C44" s="25"/>
      <c r="E44" s="1"/>
      <c r="F44" s="2"/>
      <c r="G44" s="3"/>
      <c r="J44" s="26"/>
      <c r="L44" s="4"/>
      <c r="M44" s="5"/>
      <c r="O44" s="4"/>
      <c r="P44" s="5"/>
      <c r="S44" s="6"/>
      <c r="T44" s="4"/>
      <c r="U44" s="6"/>
      <c r="X44" s="6"/>
      <c r="Y44" s="6"/>
      <c r="Z44" s="6"/>
      <c r="AA44" s="6"/>
      <c r="AB44" s="5"/>
      <c r="AC44" s="6"/>
      <c r="AD44" s="6"/>
      <c r="AE44" s="5"/>
      <c r="AF44" s="6"/>
      <c r="AG44" s="6"/>
    </row>
    <row r="45" ht="15.75" customHeight="1">
      <c r="C45" s="25"/>
      <c r="E45" s="1"/>
      <c r="F45" s="2"/>
      <c r="G45" s="3"/>
      <c r="J45" s="26"/>
      <c r="L45" s="4"/>
      <c r="M45" s="5"/>
      <c r="O45" s="4"/>
      <c r="P45" s="5"/>
      <c r="S45" s="6"/>
      <c r="T45" s="4"/>
      <c r="U45" s="6"/>
      <c r="X45" s="6"/>
      <c r="Y45" s="6"/>
      <c r="Z45" s="6"/>
      <c r="AA45" s="6"/>
      <c r="AB45" s="5"/>
      <c r="AC45" s="6"/>
      <c r="AD45" s="6"/>
      <c r="AE45" s="5"/>
      <c r="AF45" s="6"/>
      <c r="AG45" s="6"/>
    </row>
    <row r="46" ht="15.75" customHeight="1">
      <c r="C46" s="25"/>
      <c r="E46" s="1"/>
      <c r="F46" s="2"/>
      <c r="G46" s="3"/>
      <c r="J46" s="26"/>
      <c r="L46" s="4"/>
      <c r="M46" s="5"/>
      <c r="O46" s="4"/>
      <c r="P46" s="5"/>
      <c r="S46" s="6"/>
      <c r="T46" s="4"/>
      <c r="U46" s="6"/>
      <c r="X46" s="6"/>
      <c r="Y46" s="6"/>
      <c r="Z46" s="6"/>
      <c r="AA46" s="6"/>
      <c r="AB46" s="5"/>
      <c r="AC46" s="6"/>
      <c r="AD46" s="6"/>
      <c r="AE46" s="5"/>
      <c r="AF46" s="6"/>
      <c r="AG46" s="6"/>
    </row>
    <row r="47" ht="15.75" customHeight="1">
      <c r="C47" s="25"/>
      <c r="E47" s="1"/>
      <c r="F47" s="2"/>
      <c r="G47" s="3"/>
      <c r="J47" s="26"/>
      <c r="L47" s="4"/>
      <c r="M47" s="5"/>
      <c r="O47" s="4"/>
      <c r="P47" s="5"/>
      <c r="S47" s="6"/>
      <c r="T47" s="4"/>
      <c r="U47" s="6"/>
      <c r="X47" s="6"/>
      <c r="Y47" s="6"/>
      <c r="Z47" s="6"/>
      <c r="AA47" s="6"/>
      <c r="AB47" s="5"/>
      <c r="AC47" s="6"/>
      <c r="AD47" s="6"/>
      <c r="AE47" s="5"/>
      <c r="AF47" s="6"/>
      <c r="AG47" s="6"/>
    </row>
    <row r="48" ht="15.75" customHeight="1">
      <c r="C48" s="25"/>
      <c r="E48" s="1"/>
      <c r="F48" s="2"/>
      <c r="G48" s="3"/>
      <c r="J48" s="26"/>
      <c r="L48" s="4"/>
      <c r="M48" s="5"/>
      <c r="O48" s="4"/>
      <c r="P48" s="5"/>
      <c r="S48" s="6"/>
      <c r="T48" s="4"/>
      <c r="U48" s="6"/>
      <c r="X48" s="6"/>
      <c r="Y48" s="6"/>
      <c r="Z48" s="6"/>
      <c r="AA48" s="6"/>
      <c r="AB48" s="5"/>
      <c r="AC48" s="6"/>
      <c r="AD48" s="6"/>
      <c r="AE48" s="5"/>
      <c r="AF48" s="6"/>
      <c r="AG48" s="6"/>
    </row>
    <row r="49" ht="15.75" customHeight="1">
      <c r="C49" s="25"/>
      <c r="E49" s="1"/>
      <c r="F49" s="2"/>
      <c r="G49" s="3"/>
      <c r="J49" s="26"/>
      <c r="L49" s="4"/>
      <c r="M49" s="5"/>
      <c r="O49" s="4"/>
      <c r="P49" s="5"/>
      <c r="S49" s="6"/>
      <c r="T49" s="4"/>
      <c r="U49" s="6"/>
      <c r="X49" s="6"/>
      <c r="Y49" s="6"/>
      <c r="Z49" s="6"/>
      <c r="AA49" s="6"/>
      <c r="AB49" s="5"/>
      <c r="AC49" s="6"/>
      <c r="AD49" s="6"/>
      <c r="AE49" s="5"/>
      <c r="AF49" s="6"/>
      <c r="AG49" s="6"/>
    </row>
    <row r="50" ht="15.75" customHeight="1">
      <c r="C50" s="25"/>
      <c r="E50" s="1"/>
      <c r="F50" s="2"/>
      <c r="G50" s="3"/>
      <c r="J50" s="26"/>
      <c r="L50" s="4"/>
      <c r="M50" s="5"/>
      <c r="O50" s="4"/>
      <c r="P50" s="5"/>
      <c r="S50" s="6"/>
      <c r="T50" s="4"/>
      <c r="U50" s="6"/>
      <c r="X50" s="6"/>
      <c r="Y50" s="6"/>
      <c r="Z50" s="6"/>
      <c r="AA50" s="6"/>
      <c r="AB50" s="5"/>
      <c r="AC50" s="6"/>
      <c r="AD50" s="6"/>
      <c r="AE50" s="5"/>
      <c r="AF50" s="6"/>
      <c r="AG50" s="6"/>
    </row>
    <row r="51" ht="15.75" customHeight="1">
      <c r="C51" s="25"/>
      <c r="E51" s="1"/>
      <c r="F51" s="2"/>
      <c r="G51" s="3"/>
      <c r="J51" s="26"/>
      <c r="L51" s="4"/>
      <c r="M51" s="5"/>
      <c r="O51" s="4"/>
      <c r="P51" s="5"/>
      <c r="S51" s="6"/>
      <c r="T51" s="4"/>
      <c r="U51" s="6"/>
      <c r="X51" s="6"/>
      <c r="Y51" s="6"/>
      <c r="Z51" s="6"/>
      <c r="AA51" s="6"/>
      <c r="AB51" s="5"/>
      <c r="AC51" s="6"/>
      <c r="AD51" s="6"/>
      <c r="AE51" s="5"/>
      <c r="AF51" s="6"/>
      <c r="AG51" s="6"/>
    </row>
    <row r="52" ht="15.75" customHeight="1">
      <c r="C52" s="25"/>
      <c r="E52" s="1"/>
      <c r="F52" s="2"/>
      <c r="G52" s="3"/>
      <c r="J52" s="26"/>
      <c r="L52" s="4"/>
      <c r="M52" s="5"/>
      <c r="O52" s="4"/>
      <c r="P52" s="5"/>
      <c r="S52" s="6"/>
      <c r="T52" s="4"/>
      <c r="U52" s="6"/>
      <c r="X52" s="6"/>
      <c r="Y52" s="6"/>
      <c r="Z52" s="6"/>
      <c r="AA52" s="6"/>
      <c r="AB52" s="5"/>
      <c r="AC52" s="6"/>
      <c r="AD52" s="6"/>
      <c r="AE52" s="5"/>
      <c r="AF52" s="6"/>
      <c r="AG52" s="6"/>
    </row>
    <row r="53" ht="15.75" customHeight="1">
      <c r="C53" s="25"/>
      <c r="E53" s="1"/>
      <c r="F53" s="2"/>
      <c r="G53" s="3"/>
      <c r="J53" s="26"/>
      <c r="L53" s="4"/>
      <c r="M53" s="5"/>
      <c r="O53" s="4"/>
      <c r="P53" s="5"/>
      <c r="S53" s="6"/>
      <c r="T53" s="4"/>
      <c r="U53" s="6"/>
      <c r="X53" s="6"/>
      <c r="Y53" s="6"/>
      <c r="Z53" s="6"/>
      <c r="AA53" s="6"/>
      <c r="AB53" s="5"/>
      <c r="AC53" s="6"/>
      <c r="AD53" s="6"/>
      <c r="AE53" s="5"/>
      <c r="AF53" s="6"/>
      <c r="AG53" s="6"/>
    </row>
    <row r="54" ht="15.75" customHeight="1">
      <c r="C54" s="25"/>
      <c r="E54" s="1"/>
      <c r="F54" s="2"/>
      <c r="G54" s="3"/>
      <c r="J54" s="26"/>
      <c r="L54" s="4"/>
      <c r="M54" s="5"/>
      <c r="O54" s="4"/>
      <c r="P54" s="5"/>
      <c r="S54" s="6"/>
      <c r="T54" s="4"/>
      <c r="U54" s="6"/>
      <c r="X54" s="6"/>
      <c r="Y54" s="6"/>
      <c r="Z54" s="6"/>
      <c r="AA54" s="6"/>
      <c r="AB54" s="5"/>
      <c r="AC54" s="6"/>
      <c r="AD54" s="6"/>
      <c r="AE54" s="5"/>
      <c r="AF54" s="6"/>
      <c r="AG54" s="6"/>
    </row>
    <row r="55" ht="15.75" customHeight="1">
      <c r="C55" s="25"/>
      <c r="E55" s="1"/>
      <c r="F55" s="2"/>
      <c r="G55" s="3"/>
      <c r="J55" s="26"/>
      <c r="L55" s="4"/>
      <c r="M55" s="5"/>
      <c r="O55" s="4"/>
      <c r="P55" s="5"/>
      <c r="S55" s="6"/>
      <c r="T55" s="4"/>
      <c r="U55" s="6"/>
      <c r="X55" s="6"/>
      <c r="Y55" s="6"/>
      <c r="Z55" s="6"/>
      <c r="AA55" s="6"/>
      <c r="AB55" s="5"/>
      <c r="AC55" s="6"/>
      <c r="AD55" s="6"/>
      <c r="AE55" s="5"/>
      <c r="AF55" s="6"/>
      <c r="AG55" s="6"/>
    </row>
    <row r="56" ht="15.75" customHeight="1">
      <c r="C56" s="25"/>
      <c r="E56" s="1"/>
      <c r="F56" s="2"/>
      <c r="G56" s="3"/>
      <c r="J56" s="26"/>
      <c r="L56" s="4"/>
      <c r="M56" s="5"/>
      <c r="O56" s="4"/>
      <c r="P56" s="5"/>
      <c r="S56" s="6"/>
      <c r="T56" s="4"/>
      <c r="U56" s="6"/>
      <c r="X56" s="6"/>
      <c r="Y56" s="6"/>
      <c r="Z56" s="6"/>
      <c r="AA56" s="6"/>
      <c r="AB56" s="5"/>
      <c r="AC56" s="6"/>
      <c r="AD56" s="6"/>
      <c r="AE56" s="5"/>
      <c r="AF56" s="6"/>
      <c r="AG56" s="6"/>
    </row>
    <row r="57" ht="15.75" customHeight="1">
      <c r="C57" s="25"/>
      <c r="E57" s="1"/>
      <c r="F57" s="2"/>
      <c r="G57" s="3"/>
      <c r="J57" s="26"/>
      <c r="L57" s="4"/>
      <c r="M57" s="5"/>
      <c r="O57" s="4"/>
      <c r="P57" s="5"/>
      <c r="S57" s="6"/>
      <c r="T57" s="4"/>
      <c r="U57" s="6"/>
      <c r="X57" s="6"/>
      <c r="Y57" s="6"/>
      <c r="Z57" s="6"/>
      <c r="AA57" s="6"/>
      <c r="AB57" s="5"/>
      <c r="AC57" s="6"/>
      <c r="AD57" s="6"/>
      <c r="AE57" s="5"/>
      <c r="AF57" s="6"/>
      <c r="AG57" s="6"/>
    </row>
    <row r="58" ht="15.75" customHeight="1">
      <c r="C58" s="25"/>
      <c r="E58" s="1"/>
      <c r="F58" s="2"/>
      <c r="G58" s="3"/>
      <c r="J58" s="26"/>
      <c r="L58" s="4"/>
      <c r="M58" s="5"/>
      <c r="O58" s="4"/>
      <c r="P58" s="5"/>
      <c r="S58" s="6"/>
      <c r="T58" s="4"/>
      <c r="U58" s="6"/>
      <c r="X58" s="6"/>
      <c r="Y58" s="6"/>
      <c r="Z58" s="6"/>
      <c r="AA58" s="6"/>
      <c r="AB58" s="5"/>
      <c r="AC58" s="6"/>
      <c r="AD58" s="6"/>
      <c r="AE58" s="5"/>
      <c r="AF58" s="6"/>
      <c r="AG58" s="6"/>
    </row>
    <row r="59" ht="15.75" customHeight="1">
      <c r="C59" s="25"/>
      <c r="E59" s="1"/>
      <c r="F59" s="2"/>
      <c r="G59" s="3"/>
      <c r="J59" s="26"/>
      <c r="L59" s="4"/>
      <c r="M59" s="5"/>
      <c r="O59" s="4"/>
      <c r="P59" s="5"/>
      <c r="S59" s="6"/>
      <c r="T59" s="4"/>
      <c r="U59" s="6"/>
      <c r="X59" s="6"/>
      <c r="Y59" s="6"/>
      <c r="Z59" s="6"/>
      <c r="AA59" s="6"/>
      <c r="AB59" s="5"/>
      <c r="AC59" s="6"/>
      <c r="AD59" s="6"/>
      <c r="AE59" s="5"/>
      <c r="AF59" s="6"/>
      <c r="AG59" s="6"/>
    </row>
    <row r="60" ht="15.75" customHeight="1">
      <c r="C60" s="25"/>
      <c r="E60" s="1"/>
      <c r="F60" s="2"/>
      <c r="G60" s="3"/>
      <c r="J60" s="26"/>
      <c r="L60" s="4"/>
      <c r="M60" s="5"/>
      <c r="O60" s="4"/>
      <c r="P60" s="5"/>
      <c r="S60" s="6"/>
      <c r="T60" s="4"/>
      <c r="U60" s="6"/>
      <c r="X60" s="6"/>
      <c r="Y60" s="6"/>
      <c r="Z60" s="6"/>
      <c r="AA60" s="6"/>
      <c r="AB60" s="5"/>
      <c r="AC60" s="6"/>
      <c r="AD60" s="6"/>
      <c r="AE60" s="5"/>
      <c r="AF60" s="6"/>
      <c r="AG60" s="6"/>
    </row>
    <row r="61" ht="15.75" customHeight="1">
      <c r="C61" s="25"/>
      <c r="E61" s="1"/>
      <c r="F61" s="2"/>
      <c r="G61" s="3"/>
      <c r="J61" s="26"/>
      <c r="L61" s="4"/>
      <c r="M61" s="5"/>
      <c r="O61" s="4"/>
      <c r="P61" s="5"/>
      <c r="S61" s="6"/>
      <c r="T61" s="4"/>
      <c r="U61" s="6"/>
      <c r="X61" s="6"/>
      <c r="Y61" s="6"/>
      <c r="Z61" s="6"/>
      <c r="AA61" s="6"/>
      <c r="AB61" s="5"/>
      <c r="AC61" s="6"/>
      <c r="AD61" s="6"/>
      <c r="AE61" s="5"/>
      <c r="AF61" s="6"/>
      <c r="AG61" s="6"/>
    </row>
    <row r="62" ht="15.75" customHeight="1">
      <c r="C62" s="25"/>
      <c r="E62" s="1"/>
      <c r="F62" s="2"/>
      <c r="G62" s="3"/>
      <c r="J62" s="26"/>
      <c r="L62" s="4"/>
      <c r="M62" s="5"/>
      <c r="O62" s="4"/>
      <c r="P62" s="5"/>
      <c r="S62" s="6"/>
      <c r="T62" s="4"/>
      <c r="U62" s="6"/>
      <c r="X62" s="6"/>
      <c r="Y62" s="6"/>
      <c r="Z62" s="6"/>
      <c r="AA62" s="6"/>
      <c r="AB62" s="5"/>
      <c r="AC62" s="6"/>
      <c r="AD62" s="6"/>
      <c r="AE62" s="5"/>
      <c r="AF62" s="6"/>
      <c r="AG62" s="6"/>
    </row>
    <row r="63" ht="15.75" customHeight="1">
      <c r="C63" s="25"/>
      <c r="E63" s="1"/>
      <c r="F63" s="2"/>
      <c r="G63" s="3"/>
      <c r="J63" s="26"/>
      <c r="L63" s="4"/>
      <c r="M63" s="5"/>
      <c r="O63" s="4"/>
      <c r="P63" s="5"/>
      <c r="S63" s="6"/>
      <c r="T63" s="4"/>
      <c r="U63" s="6"/>
      <c r="X63" s="6"/>
      <c r="Y63" s="6"/>
      <c r="Z63" s="6"/>
      <c r="AA63" s="6"/>
      <c r="AB63" s="5"/>
      <c r="AC63" s="6"/>
      <c r="AD63" s="6"/>
      <c r="AE63" s="5"/>
      <c r="AF63" s="6"/>
      <c r="AG63" s="6"/>
    </row>
    <row r="64" ht="15.75" customHeight="1">
      <c r="C64" s="25"/>
      <c r="E64" s="1"/>
      <c r="F64" s="2"/>
      <c r="G64" s="3"/>
      <c r="J64" s="26"/>
      <c r="L64" s="4"/>
      <c r="M64" s="5"/>
      <c r="O64" s="4"/>
      <c r="P64" s="5"/>
      <c r="S64" s="6"/>
      <c r="T64" s="4"/>
      <c r="U64" s="6"/>
      <c r="X64" s="6"/>
      <c r="Y64" s="6"/>
      <c r="Z64" s="6"/>
      <c r="AA64" s="6"/>
      <c r="AB64" s="5"/>
      <c r="AC64" s="6"/>
      <c r="AD64" s="6"/>
      <c r="AE64" s="5"/>
      <c r="AF64" s="6"/>
      <c r="AG64" s="6"/>
    </row>
    <row r="65" ht="15.75" customHeight="1">
      <c r="C65" s="25"/>
      <c r="E65" s="1"/>
      <c r="F65" s="2"/>
      <c r="G65" s="3"/>
      <c r="J65" s="26"/>
      <c r="L65" s="4"/>
      <c r="M65" s="5"/>
      <c r="O65" s="4"/>
      <c r="P65" s="5"/>
      <c r="S65" s="6"/>
      <c r="T65" s="4"/>
      <c r="U65" s="6"/>
      <c r="X65" s="6"/>
      <c r="Y65" s="6"/>
      <c r="Z65" s="6"/>
      <c r="AA65" s="6"/>
      <c r="AB65" s="5"/>
      <c r="AC65" s="6"/>
      <c r="AD65" s="6"/>
      <c r="AE65" s="5"/>
      <c r="AF65" s="6"/>
      <c r="AG65" s="6"/>
    </row>
    <row r="66" ht="15.75" customHeight="1">
      <c r="C66" s="25"/>
      <c r="E66" s="1"/>
      <c r="F66" s="2"/>
      <c r="G66" s="3"/>
      <c r="J66" s="26"/>
      <c r="L66" s="4"/>
      <c r="M66" s="5"/>
      <c r="O66" s="4"/>
      <c r="P66" s="5"/>
      <c r="S66" s="6"/>
      <c r="T66" s="4"/>
      <c r="U66" s="6"/>
      <c r="X66" s="6"/>
      <c r="Y66" s="6"/>
      <c r="Z66" s="6"/>
      <c r="AA66" s="6"/>
      <c r="AB66" s="5"/>
      <c r="AC66" s="6"/>
      <c r="AD66" s="6"/>
      <c r="AE66" s="5"/>
      <c r="AF66" s="6"/>
      <c r="AG66" s="6"/>
    </row>
    <row r="67" ht="15.75" customHeight="1">
      <c r="C67" s="25"/>
      <c r="E67" s="1"/>
      <c r="F67" s="2"/>
      <c r="G67" s="3"/>
      <c r="J67" s="27"/>
      <c r="L67" s="4"/>
      <c r="M67" s="5"/>
      <c r="O67" s="4"/>
      <c r="P67" s="5"/>
      <c r="S67" s="6"/>
      <c r="T67" s="4"/>
      <c r="U67" s="6"/>
      <c r="X67" s="6"/>
      <c r="Y67" s="6"/>
      <c r="Z67" s="6"/>
      <c r="AA67" s="6"/>
      <c r="AB67" s="5"/>
      <c r="AC67" s="6"/>
      <c r="AD67" s="6"/>
      <c r="AE67" s="5"/>
      <c r="AF67" s="6"/>
      <c r="AG67" s="6"/>
    </row>
    <row r="68" ht="15.75" customHeight="1">
      <c r="C68" s="25"/>
      <c r="E68" s="1"/>
      <c r="F68" s="2"/>
      <c r="G68" s="3"/>
      <c r="J68" s="27"/>
      <c r="L68" s="4"/>
      <c r="M68" s="5"/>
      <c r="O68" s="4"/>
      <c r="P68" s="5"/>
      <c r="S68" s="6"/>
      <c r="T68" s="4"/>
      <c r="U68" s="6"/>
      <c r="X68" s="6"/>
      <c r="Y68" s="6"/>
      <c r="Z68" s="6"/>
      <c r="AA68" s="6"/>
      <c r="AB68" s="5"/>
      <c r="AC68" s="6"/>
      <c r="AD68" s="6"/>
      <c r="AE68" s="5"/>
      <c r="AF68" s="6"/>
      <c r="AG68" s="6"/>
    </row>
    <row r="69" ht="15.75" customHeight="1">
      <c r="C69" s="25"/>
      <c r="E69" s="1"/>
      <c r="F69" s="2"/>
      <c r="G69" s="3"/>
      <c r="J69" s="26"/>
      <c r="L69" s="4"/>
      <c r="M69" s="5"/>
      <c r="O69" s="4"/>
      <c r="P69" s="5"/>
      <c r="S69" s="6"/>
      <c r="T69" s="4"/>
      <c r="U69" s="6"/>
      <c r="X69" s="6"/>
      <c r="Y69" s="6"/>
      <c r="Z69" s="6"/>
      <c r="AA69" s="6"/>
      <c r="AB69" s="5"/>
      <c r="AC69" s="6"/>
      <c r="AD69" s="6"/>
      <c r="AE69" s="5"/>
      <c r="AF69" s="6"/>
      <c r="AG69" s="6"/>
    </row>
    <row r="70" ht="15.75" customHeight="1">
      <c r="C70" s="25"/>
      <c r="E70" s="1"/>
      <c r="F70" s="2"/>
      <c r="G70" s="3"/>
      <c r="J70" s="26"/>
      <c r="L70" s="4"/>
      <c r="M70" s="5"/>
      <c r="O70" s="4"/>
      <c r="P70" s="5"/>
      <c r="S70" s="6"/>
      <c r="T70" s="4"/>
      <c r="U70" s="6"/>
      <c r="X70" s="6"/>
      <c r="Y70" s="6"/>
      <c r="Z70" s="6"/>
      <c r="AA70" s="6"/>
      <c r="AB70" s="5"/>
      <c r="AC70" s="6"/>
      <c r="AD70" s="6"/>
      <c r="AE70" s="5"/>
      <c r="AF70" s="6"/>
      <c r="AG70" s="6"/>
    </row>
    <row r="71" ht="15.75" customHeight="1">
      <c r="C71" s="25"/>
      <c r="E71" s="1"/>
      <c r="F71" s="2"/>
      <c r="G71" s="3"/>
      <c r="J71" s="26"/>
      <c r="L71" s="4"/>
      <c r="M71" s="5"/>
      <c r="O71" s="4"/>
      <c r="P71" s="5"/>
      <c r="S71" s="6"/>
      <c r="T71" s="4"/>
      <c r="U71" s="6"/>
      <c r="X71" s="6"/>
      <c r="Y71" s="6"/>
      <c r="Z71" s="6"/>
      <c r="AA71" s="6"/>
      <c r="AB71" s="5"/>
      <c r="AC71" s="6"/>
      <c r="AD71" s="6"/>
      <c r="AE71" s="5"/>
      <c r="AF71" s="6"/>
      <c r="AG71" s="6"/>
    </row>
    <row r="72" ht="15.75" customHeight="1">
      <c r="C72" s="25"/>
      <c r="E72" s="1"/>
      <c r="F72" s="2"/>
      <c r="G72" s="3"/>
      <c r="J72" s="26"/>
      <c r="L72" s="4"/>
      <c r="M72" s="5"/>
      <c r="O72" s="4"/>
      <c r="P72" s="5"/>
      <c r="S72" s="6"/>
      <c r="T72" s="4"/>
      <c r="U72" s="6"/>
      <c r="X72" s="6"/>
      <c r="Y72" s="6"/>
      <c r="Z72" s="6"/>
      <c r="AA72" s="6"/>
      <c r="AB72" s="5"/>
      <c r="AC72" s="6"/>
      <c r="AD72" s="6"/>
      <c r="AE72" s="5"/>
      <c r="AF72" s="6"/>
      <c r="AG72" s="6"/>
    </row>
    <row r="73" ht="15.75" customHeight="1">
      <c r="C73" s="25"/>
      <c r="E73" s="1"/>
      <c r="F73" s="2"/>
      <c r="G73" s="3"/>
      <c r="J73" s="27"/>
      <c r="L73" s="4"/>
      <c r="M73" s="5"/>
      <c r="O73" s="4"/>
      <c r="P73" s="5"/>
      <c r="S73" s="6"/>
      <c r="T73" s="4"/>
      <c r="U73" s="6"/>
      <c r="X73" s="6"/>
      <c r="Y73" s="6"/>
      <c r="Z73" s="6"/>
      <c r="AA73" s="6"/>
      <c r="AB73" s="5"/>
      <c r="AC73" s="6"/>
      <c r="AD73" s="6"/>
      <c r="AE73" s="5"/>
      <c r="AF73" s="6"/>
      <c r="AG73" s="6"/>
    </row>
    <row r="74" ht="15.75" customHeight="1">
      <c r="C74" s="25"/>
      <c r="E74" s="1"/>
      <c r="F74" s="2"/>
      <c r="G74" s="3"/>
      <c r="J74" s="27"/>
      <c r="L74" s="4"/>
      <c r="M74" s="5"/>
      <c r="O74" s="4"/>
      <c r="P74" s="5"/>
      <c r="S74" s="6"/>
      <c r="T74" s="4"/>
      <c r="U74" s="6"/>
      <c r="X74" s="6"/>
      <c r="Y74" s="6"/>
      <c r="Z74" s="6"/>
      <c r="AA74" s="6"/>
      <c r="AB74" s="5"/>
      <c r="AC74" s="6"/>
      <c r="AD74" s="6"/>
      <c r="AE74" s="5"/>
      <c r="AF74" s="6"/>
      <c r="AG74" s="6"/>
    </row>
    <row r="75" ht="15.75" customHeight="1">
      <c r="C75" s="28"/>
      <c r="E75" s="1"/>
      <c r="F75" s="2"/>
      <c r="G75" s="3"/>
      <c r="J75" s="26"/>
      <c r="L75" s="4"/>
      <c r="M75" s="5"/>
      <c r="O75" s="4"/>
      <c r="P75" s="5"/>
      <c r="S75" s="6"/>
      <c r="T75" s="4"/>
      <c r="U75" s="6"/>
      <c r="X75" s="6"/>
      <c r="Y75" s="6"/>
      <c r="Z75" s="6"/>
      <c r="AA75" s="6"/>
      <c r="AB75" s="5"/>
      <c r="AC75" s="6"/>
      <c r="AD75" s="6"/>
      <c r="AE75" s="5"/>
      <c r="AF75" s="6"/>
      <c r="AG75" s="6"/>
    </row>
    <row r="76" ht="15.75" customHeight="1">
      <c r="C76" s="28"/>
      <c r="E76" s="1"/>
      <c r="F76" s="2"/>
      <c r="G76" s="3"/>
      <c r="J76" s="26"/>
      <c r="L76" s="4"/>
      <c r="M76" s="5"/>
      <c r="O76" s="4"/>
      <c r="P76" s="5"/>
      <c r="S76" s="6"/>
      <c r="T76" s="4"/>
      <c r="U76" s="6"/>
      <c r="X76" s="6"/>
      <c r="Y76" s="6"/>
      <c r="Z76" s="6"/>
      <c r="AA76" s="6"/>
      <c r="AB76" s="5"/>
      <c r="AC76" s="6"/>
      <c r="AD76" s="6"/>
      <c r="AE76" s="5"/>
      <c r="AF76" s="6"/>
      <c r="AG76" s="6"/>
    </row>
    <row r="77" ht="15.75" customHeight="1">
      <c r="C77" s="25"/>
      <c r="E77" s="1"/>
      <c r="F77" s="2"/>
      <c r="G77" s="3"/>
      <c r="J77" s="26"/>
      <c r="L77" s="4"/>
      <c r="M77" s="5"/>
      <c r="O77" s="4"/>
      <c r="P77" s="5"/>
      <c r="S77" s="6"/>
      <c r="T77" s="4"/>
      <c r="U77" s="6"/>
      <c r="X77" s="6"/>
      <c r="Y77" s="6"/>
      <c r="Z77" s="6"/>
      <c r="AA77" s="6"/>
      <c r="AB77" s="5"/>
      <c r="AC77" s="6"/>
      <c r="AD77" s="6"/>
      <c r="AE77" s="5"/>
      <c r="AF77" s="6"/>
      <c r="AG77" s="6"/>
    </row>
    <row r="78" ht="15.75" customHeight="1">
      <c r="C78" s="25"/>
      <c r="E78" s="1"/>
      <c r="F78" s="2"/>
      <c r="G78" s="3"/>
      <c r="J78" s="26"/>
      <c r="L78" s="4"/>
      <c r="M78" s="5"/>
      <c r="O78" s="4"/>
      <c r="P78" s="5"/>
      <c r="S78" s="6"/>
      <c r="T78" s="4"/>
      <c r="U78" s="6"/>
      <c r="X78" s="6"/>
      <c r="Y78" s="6"/>
      <c r="Z78" s="6"/>
      <c r="AA78" s="6"/>
      <c r="AB78" s="5"/>
      <c r="AC78" s="6"/>
      <c r="AD78" s="6"/>
      <c r="AE78" s="5"/>
      <c r="AF78" s="6"/>
      <c r="AG78" s="6"/>
    </row>
    <row r="79" ht="15.75" customHeight="1">
      <c r="C79" s="25"/>
      <c r="E79" s="1"/>
      <c r="F79" s="2"/>
      <c r="G79" s="3"/>
      <c r="J79" s="26"/>
      <c r="L79" s="4"/>
      <c r="M79" s="5"/>
      <c r="O79" s="4"/>
      <c r="P79" s="5"/>
      <c r="S79" s="6"/>
      <c r="T79" s="4"/>
      <c r="U79" s="6"/>
      <c r="X79" s="6"/>
      <c r="Y79" s="6"/>
      <c r="Z79" s="6"/>
      <c r="AA79" s="6"/>
      <c r="AB79" s="5"/>
      <c r="AC79" s="6"/>
      <c r="AD79" s="6"/>
      <c r="AE79" s="5"/>
      <c r="AF79" s="6"/>
      <c r="AG79" s="6"/>
    </row>
    <row r="80" ht="15.75" customHeight="1">
      <c r="C80" s="25"/>
      <c r="E80" s="1"/>
      <c r="F80" s="2"/>
      <c r="G80" s="3"/>
      <c r="J80" s="26"/>
      <c r="L80" s="4"/>
      <c r="M80" s="5"/>
      <c r="O80" s="4"/>
      <c r="P80" s="5"/>
      <c r="S80" s="6"/>
      <c r="T80" s="4"/>
      <c r="U80" s="6"/>
      <c r="X80" s="6"/>
      <c r="Y80" s="6"/>
      <c r="Z80" s="6"/>
      <c r="AA80" s="6"/>
      <c r="AB80" s="5"/>
      <c r="AC80" s="6"/>
      <c r="AD80" s="6"/>
      <c r="AE80" s="5"/>
      <c r="AF80" s="6"/>
      <c r="AG80" s="6"/>
    </row>
    <row r="81" ht="15.75" customHeight="1">
      <c r="C81" s="29"/>
      <c r="E81" s="1"/>
      <c r="F81" s="2"/>
      <c r="G81" s="3"/>
      <c r="J81" s="26"/>
      <c r="L81" s="4"/>
      <c r="M81" s="5"/>
      <c r="O81" s="4"/>
      <c r="P81" s="5"/>
      <c r="S81" s="6"/>
      <c r="T81" s="4"/>
      <c r="U81" s="6"/>
      <c r="X81" s="6"/>
      <c r="Y81" s="6"/>
      <c r="Z81" s="6"/>
      <c r="AA81" s="6"/>
      <c r="AB81" s="5"/>
      <c r="AC81" s="6"/>
      <c r="AD81" s="6"/>
      <c r="AE81" s="5"/>
      <c r="AF81" s="6"/>
      <c r="AG81" s="6"/>
    </row>
    <row r="82" ht="15.75" customHeight="1">
      <c r="C82" s="29"/>
      <c r="E82" s="1"/>
      <c r="F82" s="2"/>
      <c r="G82" s="3"/>
      <c r="J82" s="26"/>
      <c r="L82" s="4"/>
      <c r="M82" s="5"/>
      <c r="O82" s="4"/>
      <c r="P82" s="5"/>
      <c r="S82" s="6"/>
      <c r="T82" s="4"/>
      <c r="U82" s="6"/>
      <c r="X82" s="6"/>
      <c r="Y82" s="6"/>
      <c r="Z82" s="6"/>
      <c r="AA82" s="6"/>
      <c r="AB82" s="5"/>
      <c r="AC82" s="6"/>
      <c r="AD82" s="6"/>
      <c r="AE82" s="5"/>
      <c r="AF82" s="6"/>
      <c r="AG82" s="6"/>
    </row>
    <row r="83" ht="15.75" customHeight="1">
      <c r="C83" s="29"/>
      <c r="E83" s="1"/>
      <c r="F83" s="2"/>
      <c r="G83" s="3"/>
      <c r="J83" s="26"/>
      <c r="L83" s="4"/>
      <c r="M83" s="5"/>
      <c r="O83" s="4"/>
      <c r="P83" s="5"/>
      <c r="S83" s="6"/>
      <c r="T83" s="4"/>
      <c r="U83" s="6"/>
      <c r="X83" s="6"/>
      <c r="Y83" s="6"/>
      <c r="Z83" s="6"/>
      <c r="AA83" s="6"/>
      <c r="AB83" s="5"/>
      <c r="AC83" s="6"/>
      <c r="AD83" s="6"/>
      <c r="AE83" s="5"/>
      <c r="AF83" s="6"/>
      <c r="AG83" s="6"/>
    </row>
    <row r="84" ht="15.75" customHeight="1">
      <c r="C84" s="29"/>
      <c r="E84" s="1"/>
      <c r="F84" s="2"/>
      <c r="G84" s="3"/>
      <c r="J84" s="26"/>
      <c r="L84" s="5"/>
      <c r="M84" s="5"/>
      <c r="O84" s="5"/>
      <c r="P84" s="5"/>
      <c r="S84" s="6"/>
      <c r="T84" s="5"/>
      <c r="U84" s="6"/>
      <c r="X84" s="6"/>
      <c r="Y84" s="6"/>
      <c r="Z84" s="6"/>
      <c r="AA84" s="6"/>
      <c r="AB84" s="5"/>
      <c r="AC84" s="6"/>
      <c r="AD84" s="6"/>
      <c r="AE84" s="5"/>
      <c r="AF84" s="6"/>
      <c r="AG84" s="6"/>
    </row>
    <row r="85" ht="15.75" customHeight="1">
      <c r="C85" s="29"/>
      <c r="E85" s="1"/>
      <c r="F85" s="2"/>
      <c r="G85" s="3"/>
      <c r="J85" s="26"/>
      <c r="L85" s="5"/>
      <c r="M85" s="5"/>
      <c r="O85" s="5"/>
      <c r="P85" s="5"/>
      <c r="S85" s="6"/>
      <c r="T85" s="5"/>
      <c r="U85" s="6"/>
      <c r="X85" s="6"/>
      <c r="Y85" s="6"/>
      <c r="Z85" s="6"/>
      <c r="AA85" s="6"/>
      <c r="AB85" s="5"/>
      <c r="AC85" s="6"/>
      <c r="AD85" s="6"/>
      <c r="AE85" s="5"/>
      <c r="AF85" s="6"/>
      <c r="AG85" s="6"/>
    </row>
    <row r="86" ht="15.75" customHeight="1">
      <c r="C86" s="29"/>
      <c r="E86" s="1"/>
      <c r="F86" s="2"/>
      <c r="G86" s="3"/>
      <c r="J86" s="26"/>
      <c r="L86" s="5"/>
      <c r="M86" s="5"/>
      <c r="O86" s="5"/>
      <c r="P86" s="5"/>
      <c r="T86" s="5"/>
    </row>
    <row r="87" ht="15.75" customHeight="1">
      <c r="C87" s="29"/>
      <c r="E87" s="1"/>
      <c r="F87" s="2"/>
      <c r="G87" s="3"/>
      <c r="J87" s="26"/>
      <c r="L87" s="8"/>
      <c r="O87" s="8"/>
      <c r="T87" s="8"/>
    </row>
    <row r="88" ht="15.75" customHeight="1">
      <c r="C88" s="29"/>
      <c r="E88" s="1"/>
      <c r="F88" s="2"/>
      <c r="G88" s="3"/>
      <c r="J88" s="26"/>
      <c r="L88" s="8"/>
      <c r="O88" s="8"/>
      <c r="T88" s="8"/>
    </row>
    <row r="89" ht="15.75" customHeight="1">
      <c r="C89" s="29"/>
      <c r="E89" s="1"/>
      <c r="F89" s="2"/>
      <c r="G89" s="3"/>
      <c r="J89" s="26"/>
      <c r="L89" s="8"/>
      <c r="O89" s="8"/>
      <c r="T89" s="8"/>
    </row>
    <row r="90" ht="15.75" customHeight="1">
      <c r="C90" s="29"/>
      <c r="E90" s="1"/>
      <c r="F90" s="2"/>
      <c r="G90" s="3"/>
      <c r="J90" s="26"/>
      <c r="L90" s="8"/>
      <c r="O90" s="8"/>
      <c r="T90" s="8"/>
    </row>
    <row r="91" ht="15.75" customHeight="1">
      <c r="C91" s="29"/>
      <c r="E91" s="1"/>
      <c r="F91" s="2"/>
      <c r="G91" s="3"/>
      <c r="J91" s="26"/>
      <c r="L91" s="8"/>
      <c r="O91" s="8"/>
      <c r="T91" s="8"/>
    </row>
    <row r="92" ht="15.75" customHeight="1">
      <c r="C92" s="29"/>
      <c r="E92" s="1"/>
      <c r="F92" s="2"/>
      <c r="G92" s="3"/>
      <c r="J92" s="26"/>
      <c r="L92" s="8"/>
      <c r="O92" s="8"/>
      <c r="T92" s="8"/>
    </row>
    <row r="93" ht="15.75" customHeight="1">
      <c r="C93" s="29"/>
      <c r="E93" s="1"/>
      <c r="F93" s="2"/>
      <c r="G93" s="3"/>
      <c r="J93" s="30"/>
      <c r="L93" s="8"/>
      <c r="O93" s="8"/>
      <c r="T93" s="8"/>
    </row>
    <row r="94" ht="15.75" customHeight="1">
      <c r="C94" s="29"/>
      <c r="E94" s="1"/>
      <c r="F94" s="2"/>
      <c r="G94" s="3"/>
      <c r="J94" s="30"/>
      <c r="L94" s="8"/>
      <c r="O94" s="8"/>
      <c r="T94" s="8"/>
    </row>
    <row r="95" ht="15.75" customHeight="1">
      <c r="C95" s="29"/>
      <c r="E95" s="1"/>
      <c r="F95" s="2"/>
      <c r="G95" s="3"/>
      <c r="J95" s="30"/>
      <c r="L95" s="8"/>
      <c r="O95" s="8"/>
      <c r="T95" s="8"/>
    </row>
    <row r="96" ht="15.75" customHeight="1">
      <c r="C96" s="29"/>
      <c r="E96" s="1"/>
      <c r="F96" s="2"/>
      <c r="G96" s="3"/>
      <c r="J96" s="30"/>
      <c r="L96" s="8"/>
      <c r="O96" s="8"/>
      <c r="T96" s="8"/>
    </row>
    <row r="97" ht="15.75" customHeight="1">
      <c r="C97" s="29"/>
      <c r="E97" s="1"/>
      <c r="F97" s="2"/>
      <c r="G97" s="3"/>
      <c r="J97" s="31"/>
      <c r="L97" s="8"/>
      <c r="O97" s="8"/>
      <c r="T97" s="8"/>
    </row>
    <row r="98" ht="15.75" customHeight="1">
      <c r="C98" s="29"/>
      <c r="E98" s="1"/>
      <c r="F98" s="2"/>
      <c r="G98" s="3"/>
      <c r="J98" s="32"/>
      <c r="L98" s="8"/>
      <c r="O98" s="8"/>
      <c r="T98" s="8"/>
    </row>
    <row r="99" ht="15.75" customHeight="1">
      <c r="C99" s="29"/>
      <c r="E99" s="1"/>
      <c r="F99" s="2"/>
      <c r="G99" s="3"/>
      <c r="J99" s="31"/>
      <c r="L99" s="8"/>
      <c r="O99" s="8"/>
      <c r="T99" s="8"/>
    </row>
    <row r="100" ht="15.75" customHeight="1">
      <c r="C100" s="29"/>
      <c r="E100" s="1"/>
      <c r="F100" s="2"/>
      <c r="G100" s="3"/>
      <c r="J100" s="31"/>
      <c r="L100" s="8"/>
      <c r="O100" s="8"/>
      <c r="T100" s="8"/>
    </row>
    <row r="101" ht="15.75" customHeight="1">
      <c r="C101" s="29"/>
      <c r="E101" s="1"/>
      <c r="F101" s="2"/>
      <c r="G101" s="3"/>
      <c r="J101" s="31"/>
      <c r="L101" s="8"/>
      <c r="O101" s="8"/>
      <c r="T101" s="8"/>
    </row>
    <row r="102" ht="15.75" customHeight="1">
      <c r="C102" s="29"/>
      <c r="E102" s="1"/>
      <c r="F102" s="2"/>
      <c r="G102" s="3"/>
      <c r="J102" s="31"/>
      <c r="L102" s="8"/>
      <c r="O102" s="8"/>
      <c r="T102" s="8"/>
    </row>
    <row r="103" ht="15.75" customHeight="1">
      <c r="C103" s="29"/>
      <c r="E103" s="1"/>
      <c r="F103" s="2"/>
      <c r="G103" s="3"/>
      <c r="J103" s="32"/>
      <c r="L103" s="8"/>
      <c r="O103" s="8"/>
      <c r="T103" s="8"/>
    </row>
    <row r="104" ht="15.75" customHeight="1">
      <c r="C104" s="29"/>
      <c r="E104" s="1"/>
      <c r="F104" s="2"/>
      <c r="G104" s="3"/>
      <c r="J104" s="32"/>
      <c r="L104" s="8"/>
      <c r="O104" s="8"/>
      <c r="T104" s="8"/>
    </row>
    <row r="105" ht="15.75" customHeight="1">
      <c r="C105" s="29"/>
      <c r="E105" s="1"/>
      <c r="F105" s="2"/>
      <c r="G105" s="3"/>
      <c r="J105" s="31"/>
      <c r="L105" s="8"/>
      <c r="O105" s="8"/>
      <c r="T105" s="8"/>
    </row>
    <row r="106" ht="15.75" customHeight="1">
      <c r="C106" s="29"/>
      <c r="E106" s="1"/>
      <c r="F106" s="2"/>
      <c r="G106" s="3"/>
      <c r="J106" s="31"/>
      <c r="L106" s="8"/>
      <c r="O106" s="8"/>
      <c r="T106" s="8"/>
    </row>
    <row r="107" ht="15.75" customHeight="1">
      <c r="C107" s="33"/>
      <c r="E107" s="1"/>
      <c r="F107" s="2"/>
      <c r="G107" s="3"/>
      <c r="J107" s="31"/>
      <c r="L107" s="8"/>
      <c r="O107" s="8"/>
      <c r="T107" s="8"/>
    </row>
    <row r="108" ht="15.75" customHeight="1">
      <c r="C108" s="33"/>
      <c r="E108" s="1"/>
      <c r="F108" s="2"/>
      <c r="G108" s="3"/>
      <c r="J108" s="31"/>
      <c r="L108" s="8"/>
      <c r="O108" s="8"/>
      <c r="T108" s="8"/>
    </row>
    <row r="109" ht="15.75" customHeight="1">
      <c r="C109" s="34"/>
      <c r="E109" s="1"/>
      <c r="F109" s="2"/>
      <c r="G109" s="3"/>
      <c r="J109" s="31"/>
      <c r="L109" s="8"/>
      <c r="O109" s="8"/>
      <c r="T109" s="8"/>
    </row>
    <row r="110" ht="15.75" customHeight="1">
      <c r="C110" s="34"/>
      <c r="E110" s="1"/>
      <c r="F110" s="2"/>
      <c r="G110" s="3"/>
      <c r="J110" s="31"/>
      <c r="L110" s="8"/>
      <c r="O110" s="8"/>
      <c r="T110" s="8"/>
    </row>
    <row r="111" ht="15.75" customHeight="1">
      <c r="C111" s="33"/>
      <c r="E111" s="1"/>
      <c r="F111" s="2"/>
      <c r="G111" s="3"/>
      <c r="J111" s="31"/>
      <c r="L111" s="8"/>
      <c r="O111" s="8"/>
      <c r="T111" s="8"/>
    </row>
    <row r="112" ht="15.75" customHeight="1">
      <c r="C112" s="34"/>
      <c r="E112" s="1"/>
      <c r="F112" s="2"/>
      <c r="G112" s="3"/>
      <c r="J112" s="31"/>
      <c r="L112" s="8"/>
      <c r="O112" s="8"/>
      <c r="T112" s="8"/>
    </row>
    <row r="113" ht="15.75" customHeight="1">
      <c r="C113" s="34"/>
      <c r="E113" s="1"/>
      <c r="F113" s="2"/>
      <c r="G113" s="3"/>
      <c r="J113" s="31"/>
      <c r="L113" s="8"/>
      <c r="O113" s="8"/>
      <c r="T113" s="8"/>
    </row>
    <row r="114" ht="15.75" customHeight="1">
      <c r="C114" s="34"/>
      <c r="E114" s="1"/>
      <c r="F114" s="2"/>
      <c r="G114" s="3"/>
      <c r="J114" s="31"/>
      <c r="L114" s="8"/>
      <c r="O114" s="8"/>
      <c r="T114" s="8"/>
    </row>
    <row r="115" ht="15.75" customHeight="1">
      <c r="C115" s="34"/>
      <c r="E115" s="1"/>
      <c r="F115" s="2"/>
      <c r="G115" s="3"/>
      <c r="J115" s="35"/>
      <c r="L115" s="8"/>
      <c r="O115" s="8"/>
      <c r="T115" s="8"/>
    </row>
    <row r="116" ht="15.75" customHeight="1">
      <c r="C116" s="33"/>
      <c r="E116" s="1"/>
      <c r="F116" s="2"/>
      <c r="G116" s="3"/>
      <c r="J116" s="35"/>
      <c r="L116" s="8"/>
      <c r="O116" s="8"/>
      <c r="T116" s="8"/>
    </row>
    <row r="117" ht="15.75" customHeight="1">
      <c r="C117" s="34"/>
      <c r="E117" s="1"/>
      <c r="F117" s="2"/>
      <c r="G117" s="3"/>
      <c r="J117" s="35"/>
      <c r="L117" s="8"/>
      <c r="O117" s="8"/>
      <c r="T117" s="8"/>
    </row>
    <row r="118" ht="15.75" customHeight="1">
      <c r="C118" s="34"/>
      <c r="E118" s="1"/>
      <c r="F118" s="2"/>
      <c r="G118" s="3"/>
      <c r="J118" s="35"/>
      <c r="L118" s="8"/>
      <c r="O118" s="8"/>
      <c r="T118" s="8"/>
    </row>
    <row r="119" ht="15.75" customHeight="1">
      <c r="C119" s="33"/>
      <c r="E119" s="1"/>
      <c r="F119" s="2"/>
      <c r="G119" s="3"/>
      <c r="J119" s="35"/>
      <c r="L119" s="8"/>
      <c r="O119" s="8"/>
      <c r="T119" s="8"/>
    </row>
    <row r="120" ht="15.75" customHeight="1">
      <c r="C120" s="33"/>
      <c r="E120" s="1"/>
      <c r="F120" s="2"/>
      <c r="G120" s="3"/>
      <c r="J120" s="35"/>
      <c r="L120" s="8"/>
      <c r="O120" s="8"/>
      <c r="T120" s="8"/>
    </row>
    <row r="121" ht="15.75" customHeight="1">
      <c r="C121" s="33"/>
      <c r="E121" s="1"/>
      <c r="F121" s="2"/>
      <c r="G121" s="3"/>
      <c r="J121" s="35"/>
      <c r="L121" s="8"/>
      <c r="O121" s="8"/>
      <c r="T121" s="8"/>
    </row>
    <row r="122" ht="15.75" customHeight="1">
      <c r="C122" s="33"/>
      <c r="E122" s="1"/>
      <c r="F122" s="2"/>
      <c r="G122" s="3"/>
      <c r="J122" s="35"/>
      <c r="L122" s="8"/>
      <c r="O122" s="8"/>
      <c r="T122" s="8"/>
    </row>
    <row r="123" ht="15.75" customHeight="1">
      <c r="C123" s="33"/>
      <c r="E123" s="1"/>
      <c r="F123" s="2"/>
      <c r="G123" s="3"/>
      <c r="J123" s="35"/>
      <c r="L123" s="8"/>
      <c r="O123" s="8"/>
      <c r="T123" s="8"/>
    </row>
    <row r="124" ht="15.75" customHeight="1">
      <c r="C124" s="33"/>
      <c r="E124" s="1"/>
      <c r="F124" s="2"/>
      <c r="G124" s="3"/>
      <c r="J124" s="35"/>
      <c r="L124" s="8"/>
      <c r="O124" s="8"/>
      <c r="T124" s="8"/>
    </row>
    <row r="125" ht="15.75" customHeight="1">
      <c r="C125" s="33"/>
      <c r="E125" s="1"/>
      <c r="F125" s="2"/>
      <c r="G125" s="3"/>
      <c r="L125" s="8"/>
      <c r="O125" s="8"/>
      <c r="T125" s="8"/>
    </row>
    <row r="126" ht="15.75" customHeight="1">
      <c r="C126" s="33"/>
      <c r="E126" s="1"/>
      <c r="F126" s="2"/>
      <c r="G126" s="3"/>
      <c r="L126" s="8"/>
      <c r="O126" s="8"/>
      <c r="T126" s="8"/>
    </row>
    <row r="127" ht="15.75" customHeight="1">
      <c r="C127" s="33"/>
      <c r="E127" s="1"/>
      <c r="F127" s="2"/>
      <c r="G127" s="3"/>
      <c r="L127" s="8"/>
      <c r="O127" s="8"/>
      <c r="T127" s="8"/>
    </row>
    <row r="128" ht="15.75" customHeight="1">
      <c r="C128" s="36"/>
      <c r="E128" s="1"/>
      <c r="F128" s="2"/>
      <c r="G128" s="3"/>
      <c r="L128" s="8"/>
      <c r="O128" s="8"/>
      <c r="T128" s="8"/>
    </row>
    <row r="129" ht="15.75" customHeight="1">
      <c r="C129" s="36"/>
      <c r="E129" s="1"/>
      <c r="F129" s="2"/>
      <c r="G129" s="3"/>
      <c r="L129" s="8"/>
      <c r="O129" s="8"/>
      <c r="T129" s="8"/>
    </row>
    <row r="130" ht="15.75" customHeight="1">
      <c r="C130" s="34"/>
      <c r="E130" s="1"/>
      <c r="F130" s="2"/>
      <c r="G130" s="3"/>
      <c r="L130" s="8"/>
      <c r="O130" s="8"/>
      <c r="T130" s="8"/>
    </row>
    <row r="131" ht="15.75" customHeight="1">
      <c r="C131" s="34"/>
      <c r="E131" s="1"/>
      <c r="F131" s="2"/>
      <c r="G131" s="3"/>
      <c r="L131" s="8"/>
      <c r="O131" s="8"/>
      <c r="T131" s="8"/>
    </row>
    <row r="132" ht="15.75" customHeight="1">
      <c r="C132" s="34"/>
      <c r="E132" s="1"/>
      <c r="F132" s="2"/>
      <c r="G132" s="3"/>
      <c r="L132" s="8"/>
      <c r="O132" s="8"/>
      <c r="T132" s="8"/>
    </row>
    <row r="133" ht="15.75" customHeight="1">
      <c r="C133" s="34"/>
      <c r="E133" s="1"/>
      <c r="F133" s="2"/>
      <c r="G133" s="3"/>
      <c r="L133" s="8"/>
      <c r="O133" s="8"/>
      <c r="T133" s="8"/>
    </row>
    <row r="134" ht="15.75" customHeight="1">
      <c r="C134" s="34"/>
      <c r="E134" s="1"/>
      <c r="F134" s="2"/>
      <c r="G134" s="3"/>
      <c r="L134" s="8"/>
      <c r="O134" s="8"/>
      <c r="T134" s="8"/>
    </row>
    <row r="135" ht="15.75" customHeight="1">
      <c r="C135" s="34"/>
      <c r="E135" s="1"/>
      <c r="F135" s="2"/>
      <c r="G135" s="3"/>
      <c r="L135" s="8"/>
      <c r="O135" s="8"/>
      <c r="T135" s="8"/>
    </row>
    <row r="136" ht="15.75" customHeight="1">
      <c r="C136" s="34"/>
      <c r="E136" s="1"/>
      <c r="F136" s="2"/>
      <c r="G136" s="3"/>
      <c r="L136" s="8"/>
      <c r="O136" s="8"/>
      <c r="T136" s="8"/>
    </row>
    <row r="137" ht="15.75" customHeight="1">
      <c r="C137" s="34"/>
      <c r="E137" s="1"/>
      <c r="F137" s="2"/>
      <c r="G137" s="3"/>
      <c r="L137" s="8"/>
      <c r="O137" s="8"/>
      <c r="T137" s="8"/>
    </row>
    <row r="138" ht="15.75" customHeight="1">
      <c r="C138" s="34"/>
      <c r="E138" s="1"/>
      <c r="F138" s="2"/>
      <c r="G138" s="3"/>
      <c r="L138" s="8"/>
      <c r="O138" s="8"/>
      <c r="T138" s="8"/>
    </row>
    <row r="139" ht="15.75" customHeight="1">
      <c r="C139" s="34"/>
      <c r="E139" s="1"/>
      <c r="F139" s="2"/>
      <c r="G139" s="3"/>
      <c r="L139" s="8"/>
      <c r="O139" s="8"/>
      <c r="T139" s="8"/>
    </row>
    <row r="140" ht="15.75" customHeight="1">
      <c r="C140" s="34"/>
      <c r="E140" s="1"/>
      <c r="F140" s="2"/>
      <c r="G140" s="3"/>
      <c r="L140" s="8"/>
      <c r="O140" s="8"/>
      <c r="T140" s="8"/>
    </row>
    <row r="141" ht="15.75" customHeight="1">
      <c r="C141" s="34"/>
      <c r="E141" s="1"/>
      <c r="F141" s="2"/>
      <c r="G141" s="3"/>
      <c r="L141" s="8"/>
      <c r="O141" s="8"/>
      <c r="T141" s="8"/>
    </row>
    <row r="142" ht="15.75" customHeight="1">
      <c r="C142" s="34"/>
      <c r="E142" s="1"/>
      <c r="F142" s="2"/>
      <c r="G142" s="3"/>
      <c r="L142" s="8"/>
      <c r="O142" s="8"/>
      <c r="T142" s="8"/>
    </row>
    <row r="143" ht="15.75" customHeight="1">
      <c r="C143" s="34"/>
      <c r="E143" s="1"/>
      <c r="F143" s="2"/>
      <c r="G143" s="3"/>
      <c r="L143" s="8"/>
      <c r="O143" s="8"/>
      <c r="T143" s="8"/>
    </row>
    <row r="144" ht="15.75" customHeight="1">
      <c r="C144" s="34"/>
      <c r="E144" s="1"/>
      <c r="F144" s="2"/>
      <c r="G144" s="3"/>
      <c r="L144" s="8"/>
      <c r="O144" s="8"/>
      <c r="T144" s="8"/>
    </row>
    <row r="145" ht="15.75" customHeight="1">
      <c r="C145" s="34"/>
      <c r="E145" s="1"/>
      <c r="F145" s="2"/>
      <c r="G145" s="3"/>
      <c r="L145" s="8"/>
      <c r="O145" s="8"/>
      <c r="T145" s="8"/>
    </row>
    <row r="146" ht="15.75" customHeight="1">
      <c r="C146" s="34"/>
      <c r="E146" s="1"/>
      <c r="F146" s="2"/>
      <c r="G146" s="3"/>
      <c r="L146" s="8"/>
      <c r="O146" s="8"/>
      <c r="T146" s="8"/>
    </row>
    <row r="147" ht="15.75" customHeight="1">
      <c r="C147" s="34"/>
      <c r="E147" s="1"/>
      <c r="F147" s="2"/>
      <c r="G147" s="3"/>
      <c r="L147" s="8"/>
      <c r="O147" s="8"/>
      <c r="T147" s="8"/>
    </row>
    <row r="148" ht="15.75" customHeight="1">
      <c r="C148" s="34"/>
      <c r="E148" s="1"/>
      <c r="F148" s="2"/>
      <c r="G148" s="3"/>
      <c r="L148" s="8"/>
      <c r="O148" s="8"/>
      <c r="T148" s="8"/>
    </row>
    <row r="149" ht="15.75" customHeight="1">
      <c r="C149" s="34"/>
      <c r="E149" s="1"/>
      <c r="F149" s="2"/>
      <c r="G149" s="3"/>
      <c r="L149" s="8"/>
      <c r="O149" s="8"/>
      <c r="T149" s="8"/>
    </row>
    <row r="150" ht="15.75" customHeight="1">
      <c r="C150" s="34"/>
      <c r="E150" s="1"/>
      <c r="F150" s="2"/>
      <c r="G150" s="3"/>
      <c r="L150" s="8"/>
      <c r="O150" s="8"/>
      <c r="T150" s="8"/>
    </row>
    <row r="151" ht="15.75" customHeight="1">
      <c r="C151" s="34"/>
      <c r="E151" s="1"/>
      <c r="F151" s="2"/>
      <c r="G151" s="3"/>
      <c r="L151" s="8"/>
      <c r="O151" s="8"/>
      <c r="T151" s="8"/>
    </row>
    <row r="152" ht="15.75" customHeight="1">
      <c r="C152" s="34"/>
      <c r="E152" s="1"/>
      <c r="F152" s="2"/>
      <c r="G152" s="3"/>
      <c r="L152" s="8"/>
      <c r="O152" s="8"/>
      <c r="T152" s="8"/>
    </row>
    <row r="153" ht="15.75" customHeight="1">
      <c r="C153" s="34"/>
      <c r="E153" s="1"/>
      <c r="F153" s="2"/>
      <c r="G153" s="3"/>
      <c r="L153" s="8"/>
      <c r="O153" s="8"/>
      <c r="T153" s="8"/>
    </row>
    <row r="154" ht="15.75" customHeight="1">
      <c r="C154" s="34"/>
      <c r="E154" s="1"/>
      <c r="F154" s="2"/>
      <c r="G154" s="3"/>
      <c r="L154" s="8"/>
      <c r="O154" s="8"/>
      <c r="T154" s="8"/>
    </row>
    <row r="155" ht="15.75" customHeight="1">
      <c r="C155" s="34"/>
      <c r="E155" s="1"/>
      <c r="F155" s="2"/>
      <c r="G155" s="3"/>
      <c r="L155" s="8"/>
      <c r="O155" s="8"/>
      <c r="T155" s="8"/>
    </row>
    <row r="156" ht="15.75" customHeight="1">
      <c r="C156" s="34"/>
      <c r="E156" s="1"/>
      <c r="F156" s="2"/>
      <c r="G156" s="3"/>
      <c r="L156" s="8"/>
      <c r="O156" s="8"/>
      <c r="T156" s="8"/>
    </row>
    <row r="157" ht="15.75" customHeight="1">
      <c r="C157" s="36"/>
      <c r="E157" s="1"/>
      <c r="F157" s="2"/>
      <c r="G157" s="3"/>
      <c r="L157" s="8"/>
      <c r="O157" s="8"/>
      <c r="T157" s="8"/>
    </row>
    <row r="158" ht="15.75" customHeight="1">
      <c r="C158" s="36"/>
      <c r="E158" s="1"/>
      <c r="F158" s="2"/>
      <c r="G158" s="3"/>
      <c r="L158" s="8"/>
      <c r="O158" s="8"/>
      <c r="T158" s="8"/>
    </row>
    <row r="159" ht="15.75" customHeight="1">
      <c r="C159" s="34"/>
      <c r="E159" s="1"/>
      <c r="F159" s="2"/>
      <c r="G159" s="3"/>
      <c r="L159" s="8"/>
      <c r="O159" s="8"/>
      <c r="T159" s="8"/>
    </row>
    <row r="160" ht="15.75" customHeight="1">
      <c r="C160" s="34"/>
      <c r="E160" s="1"/>
      <c r="F160" s="2"/>
      <c r="G160" s="3"/>
      <c r="L160" s="8"/>
      <c r="O160" s="8"/>
      <c r="T160" s="8"/>
    </row>
    <row r="161" ht="15.75" customHeight="1">
      <c r="C161" s="34"/>
      <c r="E161" s="1"/>
      <c r="F161" s="2"/>
      <c r="G161" s="3"/>
      <c r="L161" s="8"/>
      <c r="O161" s="8"/>
      <c r="T161" s="8"/>
    </row>
    <row r="162" ht="15.75" customHeight="1">
      <c r="C162" s="34"/>
      <c r="E162" s="1"/>
      <c r="F162" s="2"/>
      <c r="G162" s="3"/>
      <c r="L162" s="8"/>
      <c r="O162" s="8"/>
      <c r="T162" s="8"/>
    </row>
    <row r="163" ht="15.75" customHeight="1">
      <c r="C163" s="34"/>
      <c r="E163" s="1"/>
      <c r="F163" s="2"/>
      <c r="G163" s="3"/>
      <c r="L163" s="8"/>
      <c r="O163" s="8"/>
      <c r="T163" s="8"/>
    </row>
    <row r="164" ht="15.75" customHeight="1">
      <c r="C164" s="34"/>
      <c r="E164" s="1"/>
      <c r="F164" s="2"/>
      <c r="G164" s="3"/>
      <c r="L164" s="8"/>
      <c r="O164" s="8"/>
      <c r="T164" s="8"/>
    </row>
    <row r="165" ht="15.75" customHeight="1">
      <c r="C165" s="34"/>
      <c r="E165" s="1"/>
      <c r="F165" s="2"/>
      <c r="G165" s="3"/>
      <c r="L165" s="8"/>
      <c r="O165" s="8"/>
      <c r="T165" s="8"/>
    </row>
    <row r="166" ht="15.75" customHeight="1">
      <c r="C166" s="1"/>
      <c r="E166" s="1"/>
      <c r="F166" s="2"/>
      <c r="G166" s="3"/>
      <c r="L166" s="8"/>
      <c r="O166" s="8"/>
      <c r="T166" s="8"/>
    </row>
    <row r="167" ht="15.75" customHeight="1">
      <c r="C167" s="1"/>
      <c r="E167" s="1"/>
      <c r="F167" s="2"/>
      <c r="G167" s="3"/>
      <c r="L167" s="8"/>
      <c r="O167" s="8"/>
      <c r="T167" s="8"/>
    </row>
    <row r="168" ht="15.75" customHeight="1">
      <c r="C168" s="1"/>
      <c r="E168" s="1"/>
      <c r="F168" s="2"/>
      <c r="G168" s="3"/>
      <c r="L168" s="8"/>
      <c r="O168" s="8"/>
      <c r="T168" s="8"/>
    </row>
    <row r="169" ht="15.75" customHeight="1">
      <c r="C169" s="1"/>
      <c r="E169" s="1"/>
      <c r="F169" s="2"/>
      <c r="G169" s="3"/>
      <c r="L169" s="8"/>
      <c r="O169" s="8"/>
      <c r="T169" s="8"/>
    </row>
    <row r="170" ht="15.75" customHeight="1">
      <c r="C170" s="1"/>
      <c r="E170" s="1"/>
      <c r="F170" s="2"/>
      <c r="G170" s="3"/>
      <c r="L170" s="8"/>
      <c r="O170" s="8"/>
      <c r="T170" s="8"/>
    </row>
    <row r="171" ht="15.75" customHeight="1">
      <c r="C171" s="1"/>
      <c r="E171" s="1"/>
      <c r="F171" s="2"/>
      <c r="G171" s="3"/>
      <c r="L171" s="8"/>
      <c r="O171" s="8"/>
      <c r="T171" s="8"/>
    </row>
    <row r="172" ht="15.75" customHeight="1">
      <c r="C172" s="1"/>
      <c r="E172" s="1"/>
      <c r="F172" s="2"/>
      <c r="G172" s="3"/>
      <c r="L172" s="8"/>
      <c r="O172" s="8"/>
      <c r="T172" s="8"/>
    </row>
    <row r="173" ht="15.75" customHeight="1">
      <c r="C173" s="1"/>
      <c r="E173" s="1"/>
      <c r="F173" s="2"/>
      <c r="G173" s="3"/>
      <c r="L173" s="8"/>
      <c r="O173" s="8"/>
      <c r="T173" s="8"/>
    </row>
    <row r="174" ht="15.75" customHeight="1">
      <c r="C174" s="1"/>
      <c r="E174" s="1"/>
      <c r="F174" s="2"/>
      <c r="G174" s="3"/>
      <c r="L174" s="8"/>
      <c r="O174" s="8"/>
      <c r="T174" s="8"/>
    </row>
    <row r="175" ht="15.75" customHeight="1">
      <c r="C175" s="1"/>
      <c r="E175" s="1"/>
      <c r="F175" s="2"/>
      <c r="G175" s="3"/>
      <c r="L175" s="8"/>
      <c r="O175" s="8"/>
      <c r="T175" s="8"/>
    </row>
    <row r="176" ht="15.75" customHeight="1">
      <c r="C176" s="1"/>
      <c r="E176" s="1"/>
      <c r="F176" s="2"/>
      <c r="G176" s="3"/>
      <c r="L176" s="8"/>
      <c r="O176" s="8"/>
      <c r="T176" s="8"/>
    </row>
    <row r="177" ht="15.75" customHeight="1">
      <c r="C177" s="1"/>
      <c r="E177" s="1"/>
      <c r="F177" s="2"/>
      <c r="G177" s="3"/>
      <c r="L177" s="8"/>
      <c r="O177" s="8"/>
      <c r="T177" s="8"/>
    </row>
    <row r="178" ht="15.75" customHeight="1">
      <c r="C178" s="1"/>
      <c r="E178" s="1"/>
      <c r="F178" s="2"/>
      <c r="G178" s="3"/>
      <c r="L178" s="8"/>
      <c r="O178" s="8"/>
      <c r="T178" s="8"/>
    </row>
    <row r="179" ht="15.75" customHeight="1">
      <c r="C179" s="1"/>
      <c r="E179" s="1"/>
      <c r="F179" s="2"/>
      <c r="G179" s="3"/>
      <c r="L179" s="8"/>
      <c r="O179" s="8"/>
      <c r="T179" s="8"/>
    </row>
    <row r="180" ht="15.75" customHeight="1">
      <c r="C180" s="1"/>
      <c r="E180" s="1"/>
      <c r="F180" s="2"/>
      <c r="G180" s="3"/>
      <c r="L180" s="8"/>
      <c r="O180" s="8"/>
      <c r="T180" s="8"/>
    </row>
    <row r="181" ht="15.75" customHeight="1">
      <c r="C181" s="1"/>
      <c r="E181" s="1"/>
      <c r="F181" s="2"/>
      <c r="G181" s="3"/>
      <c r="L181" s="8"/>
      <c r="O181" s="8"/>
      <c r="T181" s="8"/>
    </row>
    <row r="182" ht="15.75" customHeight="1">
      <c r="C182" s="1"/>
      <c r="E182" s="1"/>
      <c r="F182" s="2"/>
      <c r="G182" s="3"/>
      <c r="L182" s="8"/>
      <c r="O182" s="8"/>
      <c r="T182" s="8"/>
    </row>
    <row r="183" ht="15.75" customHeight="1">
      <c r="C183" s="1"/>
      <c r="E183" s="1"/>
      <c r="F183" s="2"/>
      <c r="G183" s="3"/>
      <c r="L183" s="8"/>
      <c r="O183" s="8"/>
      <c r="T183" s="8"/>
    </row>
    <row r="184" ht="15.75" customHeight="1">
      <c r="C184" s="1"/>
      <c r="E184" s="1"/>
      <c r="F184" s="2"/>
      <c r="G184" s="3"/>
      <c r="L184" s="8"/>
      <c r="O184" s="8"/>
      <c r="T184" s="8"/>
    </row>
    <row r="185" ht="15.75" customHeight="1">
      <c r="C185" s="1"/>
      <c r="E185" s="1"/>
      <c r="F185" s="2"/>
      <c r="G185" s="3"/>
      <c r="L185" s="8"/>
      <c r="O185" s="8"/>
      <c r="T185" s="8"/>
    </row>
    <row r="186" ht="15.75" customHeight="1">
      <c r="C186" s="1"/>
      <c r="E186" s="1"/>
      <c r="F186" s="2"/>
      <c r="G186" s="3"/>
      <c r="L186" s="8"/>
      <c r="O186" s="8"/>
      <c r="T186" s="8"/>
    </row>
    <row r="187" ht="15.75" customHeight="1">
      <c r="C187" s="1"/>
      <c r="E187" s="1"/>
      <c r="F187" s="2"/>
      <c r="G187" s="3"/>
      <c r="L187" s="8"/>
      <c r="O187" s="8"/>
      <c r="T187" s="8"/>
    </row>
    <row r="188" ht="15.75" customHeight="1">
      <c r="C188" s="1"/>
      <c r="E188" s="1"/>
      <c r="F188" s="2"/>
      <c r="G188" s="3"/>
      <c r="L188" s="8"/>
      <c r="O188" s="8"/>
      <c r="T188" s="8"/>
    </row>
    <row r="189" ht="15.75" customHeight="1">
      <c r="C189" s="1"/>
      <c r="E189" s="1"/>
      <c r="F189" s="2"/>
      <c r="G189" s="3"/>
      <c r="L189" s="37"/>
      <c r="O189" s="37"/>
      <c r="T189" s="37"/>
    </row>
    <row r="190" ht="15.75" customHeight="1">
      <c r="C190" s="1"/>
      <c r="E190" s="1"/>
      <c r="F190" s="2"/>
      <c r="G190" s="3"/>
      <c r="L190" s="8"/>
      <c r="O190" s="8"/>
      <c r="T190" s="8"/>
    </row>
    <row r="191" ht="15.75" customHeight="1">
      <c r="C191" s="1"/>
      <c r="E191" s="1"/>
      <c r="F191" s="2"/>
      <c r="G191" s="3"/>
      <c r="L191" s="37"/>
      <c r="O191" s="37"/>
      <c r="T191" s="37"/>
    </row>
    <row r="192" ht="15.75" customHeight="1">
      <c r="C192" s="1"/>
      <c r="E192" s="1"/>
      <c r="F192" s="2"/>
      <c r="G192" s="3"/>
      <c r="L192" s="8"/>
      <c r="O192" s="8"/>
      <c r="T192" s="8"/>
    </row>
    <row r="193" ht="15.75" customHeight="1">
      <c r="C193" s="1"/>
      <c r="E193" s="1"/>
      <c r="F193" s="2"/>
      <c r="G193" s="3"/>
      <c r="L193" s="37"/>
      <c r="O193" s="37"/>
      <c r="T193" s="37"/>
    </row>
    <row r="194" ht="15.75" customHeight="1">
      <c r="C194" s="1"/>
      <c r="E194" s="1"/>
      <c r="F194" s="2"/>
      <c r="G194" s="3"/>
      <c r="L194" s="8"/>
      <c r="O194" s="8"/>
      <c r="T194" s="8"/>
    </row>
    <row r="195" ht="15.75" customHeight="1">
      <c r="C195" s="1"/>
      <c r="E195" s="1"/>
      <c r="F195" s="2"/>
      <c r="G195" s="3"/>
      <c r="L195" s="37"/>
      <c r="O195" s="37"/>
      <c r="T195" s="37"/>
    </row>
    <row r="196" ht="15.75" customHeight="1">
      <c r="C196" s="1"/>
      <c r="E196" s="1"/>
      <c r="F196" s="2"/>
      <c r="G196" s="3"/>
      <c r="L196" s="8"/>
      <c r="O196" s="8"/>
      <c r="T196" s="8"/>
    </row>
    <row r="197" ht="15.75" customHeight="1">
      <c r="C197" s="1"/>
      <c r="E197" s="1"/>
      <c r="F197" s="2"/>
      <c r="G197" s="3"/>
      <c r="L197" s="8"/>
      <c r="O197" s="8"/>
      <c r="T197" s="8"/>
    </row>
    <row r="198" ht="15.75" customHeight="1">
      <c r="C198" s="1"/>
      <c r="E198" s="1"/>
      <c r="F198" s="2"/>
      <c r="G198" s="3"/>
      <c r="L198" s="8"/>
      <c r="O198" s="8"/>
      <c r="T198" s="8"/>
    </row>
    <row r="199" ht="15.75" customHeight="1">
      <c r="C199" s="1"/>
      <c r="E199" s="1"/>
      <c r="F199" s="2"/>
      <c r="G199" s="3"/>
      <c r="L199" s="8"/>
      <c r="O199" s="8"/>
      <c r="T199" s="8"/>
    </row>
    <row r="200" ht="15.75" customHeight="1">
      <c r="C200" s="1"/>
      <c r="E200" s="1"/>
      <c r="F200" s="2"/>
      <c r="G200" s="3"/>
      <c r="L200" s="8"/>
      <c r="O200" s="8"/>
      <c r="T200" s="8"/>
    </row>
    <row r="201" ht="15.75" customHeight="1">
      <c r="C201" s="1"/>
      <c r="E201" s="1"/>
      <c r="F201" s="2"/>
      <c r="G201" s="3"/>
      <c r="L201" s="8"/>
      <c r="O201" s="8"/>
      <c r="T201" s="8"/>
    </row>
    <row r="202" ht="15.75" customHeight="1">
      <c r="C202" s="1"/>
      <c r="E202" s="1"/>
      <c r="F202" s="2"/>
      <c r="G202" s="3"/>
      <c r="L202" s="8"/>
      <c r="O202" s="8"/>
      <c r="T202" s="8"/>
    </row>
    <row r="203" ht="15.75" customHeight="1">
      <c r="C203" s="1"/>
      <c r="E203" s="1"/>
      <c r="F203" s="2"/>
      <c r="G203" s="3"/>
      <c r="L203" s="8"/>
      <c r="O203" s="8"/>
      <c r="T203" s="8"/>
    </row>
    <row r="204" ht="15.75" customHeight="1">
      <c r="C204" s="1"/>
      <c r="E204" s="1"/>
      <c r="F204" s="2"/>
      <c r="G204" s="3"/>
      <c r="L204" s="8"/>
      <c r="O204" s="8"/>
      <c r="T204" s="8"/>
    </row>
    <row r="205" ht="15.75" customHeight="1">
      <c r="C205" s="1"/>
      <c r="E205" s="1"/>
      <c r="F205" s="2"/>
      <c r="G205" s="3"/>
      <c r="L205" s="8"/>
      <c r="O205" s="8"/>
      <c r="T205" s="8"/>
    </row>
    <row r="206" ht="15.75" customHeight="1">
      <c r="C206" s="1"/>
      <c r="E206" s="1"/>
      <c r="F206" s="2"/>
      <c r="G206" s="3"/>
      <c r="L206" s="8"/>
      <c r="O206" s="8"/>
      <c r="T206" s="8"/>
    </row>
    <row r="207" ht="15.75" customHeight="1">
      <c r="C207" s="1"/>
      <c r="E207" s="1"/>
      <c r="F207" s="2"/>
      <c r="G207" s="3"/>
      <c r="L207" s="37"/>
      <c r="O207" s="37"/>
      <c r="T207" s="37"/>
    </row>
    <row r="208" ht="15.75" customHeight="1">
      <c r="C208" s="1"/>
      <c r="E208" s="1"/>
      <c r="F208" s="2"/>
      <c r="G208" s="3"/>
      <c r="L208" s="8"/>
      <c r="O208" s="8"/>
      <c r="T208" s="8"/>
    </row>
    <row r="209" ht="15.75" customHeight="1">
      <c r="C209" s="1"/>
      <c r="E209" s="1"/>
      <c r="F209" s="2"/>
      <c r="G209" s="3"/>
      <c r="L209" s="37"/>
      <c r="O209" s="37"/>
      <c r="T209" s="37"/>
    </row>
    <row r="210" ht="15.75" customHeight="1">
      <c r="C210" s="1"/>
      <c r="E210" s="1"/>
      <c r="F210" s="2"/>
      <c r="G210" s="3"/>
      <c r="L210" s="8"/>
      <c r="O210" s="8"/>
      <c r="T210" s="8"/>
    </row>
    <row r="211" ht="15.75" customHeight="1">
      <c r="C211" s="1"/>
      <c r="E211" s="1"/>
      <c r="F211" s="2"/>
      <c r="G211" s="3"/>
      <c r="L211" s="37"/>
      <c r="O211" s="37"/>
      <c r="T211" s="37"/>
    </row>
    <row r="212" ht="15.75" customHeight="1">
      <c r="C212" s="1"/>
      <c r="E212" s="1"/>
      <c r="F212" s="2"/>
      <c r="G212" s="3"/>
      <c r="L212" s="8"/>
      <c r="O212" s="8"/>
      <c r="T212" s="8"/>
    </row>
    <row r="213" ht="15.75" customHeight="1">
      <c r="C213" s="1"/>
      <c r="E213" s="1"/>
      <c r="F213" s="2"/>
      <c r="G213" s="3"/>
      <c r="L213" s="37"/>
      <c r="O213" s="37"/>
      <c r="T213" s="37"/>
    </row>
    <row r="214" ht="15.75" customHeight="1">
      <c r="C214" s="1"/>
      <c r="E214" s="1"/>
      <c r="F214" s="2"/>
      <c r="G214" s="3"/>
      <c r="L214" s="8"/>
      <c r="O214" s="8"/>
      <c r="T214" s="8"/>
    </row>
    <row r="215" ht="15.75" customHeight="1">
      <c r="C215" s="1"/>
      <c r="E215" s="1"/>
      <c r="F215" s="2"/>
      <c r="G215" s="3"/>
      <c r="L215" s="37"/>
      <c r="O215" s="37"/>
      <c r="T215" s="37"/>
    </row>
    <row r="216" ht="15.75" customHeight="1">
      <c r="C216" s="1"/>
      <c r="E216" s="1"/>
      <c r="F216" s="2"/>
      <c r="G216" s="3"/>
      <c r="L216" s="8"/>
      <c r="O216" s="8"/>
      <c r="T216" s="8"/>
    </row>
    <row r="217" ht="15.75" customHeight="1">
      <c r="C217" s="1"/>
      <c r="E217" s="1"/>
      <c r="F217" s="2"/>
      <c r="G217" s="3"/>
      <c r="L217" s="37"/>
      <c r="O217" s="37"/>
      <c r="T217" s="37"/>
    </row>
    <row r="218" ht="15.75" customHeight="1">
      <c r="C218" s="1"/>
      <c r="E218" s="1"/>
      <c r="F218" s="2"/>
      <c r="G218" s="3"/>
      <c r="L218" s="8"/>
      <c r="O218" s="8"/>
      <c r="T218" s="8"/>
    </row>
    <row r="219" ht="15.75" customHeight="1">
      <c r="C219" s="1"/>
      <c r="E219" s="1"/>
      <c r="F219" s="2"/>
      <c r="G219" s="3"/>
      <c r="L219" s="37"/>
      <c r="O219" s="37"/>
      <c r="T219" s="37"/>
    </row>
    <row r="220" ht="15.75" customHeight="1">
      <c r="C220" s="1"/>
      <c r="E220" s="1"/>
      <c r="F220" s="2"/>
      <c r="G220" s="3"/>
      <c r="L220" s="8"/>
      <c r="O220" s="8"/>
      <c r="T220" s="8"/>
    </row>
    <row r="221" ht="15.75" customHeight="1">
      <c r="C221" s="1"/>
      <c r="E221" s="1"/>
      <c r="F221" s="2"/>
      <c r="G221" s="3"/>
      <c r="L221" s="37"/>
      <c r="O221" s="37"/>
      <c r="T221" s="37"/>
    </row>
    <row r="222" ht="15.75" customHeight="1">
      <c r="C222" s="1"/>
      <c r="E222" s="1"/>
      <c r="F222" s="2"/>
      <c r="G222" s="3"/>
      <c r="L222" s="8"/>
      <c r="O222" s="8"/>
      <c r="T222" s="8"/>
    </row>
    <row r="223" ht="15.75" customHeight="1">
      <c r="C223" s="1"/>
      <c r="E223" s="1"/>
      <c r="F223" s="2"/>
      <c r="G223" s="3"/>
      <c r="L223" s="37"/>
      <c r="O223" s="37"/>
      <c r="T223" s="37"/>
    </row>
    <row r="224" ht="15.75" customHeight="1">
      <c r="C224" s="1"/>
      <c r="E224" s="1"/>
      <c r="F224" s="2"/>
      <c r="G224" s="3"/>
      <c r="L224" s="8"/>
      <c r="O224" s="8"/>
      <c r="T224" s="8"/>
    </row>
    <row r="225" ht="15.75" customHeight="1">
      <c r="C225" s="1"/>
      <c r="E225" s="1"/>
      <c r="F225" s="2"/>
      <c r="G225" s="3"/>
      <c r="L225" s="8"/>
      <c r="O225" s="8"/>
      <c r="T225" s="8"/>
    </row>
    <row r="226" ht="15.75" customHeight="1">
      <c r="C226" s="1"/>
      <c r="E226" s="1"/>
      <c r="F226" s="2"/>
      <c r="G226" s="3"/>
      <c r="L226" s="8"/>
      <c r="O226" s="8"/>
      <c r="T226" s="8"/>
    </row>
    <row r="227" ht="15.75" customHeight="1">
      <c r="C227" s="1"/>
      <c r="E227" s="1"/>
      <c r="F227" s="2"/>
      <c r="G227" s="3"/>
      <c r="L227" s="8"/>
      <c r="O227" s="8"/>
      <c r="T227" s="8"/>
    </row>
    <row r="228" ht="15.75" customHeight="1">
      <c r="C228" s="1"/>
      <c r="E228" s="1"/>
      <c r="F228" s="2"/>
      <c r="G228" s="3"/>
      <c r="L228" s="8"/>
      <c r="O228" s="8"/>
      <c r="T228" s="8"/>
    </row>
    <row r="229" ht="15.75" customHeight="1">
      <c r="C229" s="1"/>
      <c r="E229" s="1"/>
      <c r="F229" s="2"/>
      <c r="G229" s="3"/>
      <c r="L229" s="8"/>
      <c r="O229" s="8"/>
      <c r="T229" s="8"/>
    </row>
    <row r="230" ht="15.75" customHeight="1">
      <c r="C230" s="1"/>
      <c r="E230" s="1"/>
      <c r="F230" s="2"/>
      <c r="G230" s="3"/>
      <c r="L230" s="8"/>
      <c r="O230" s="8"/>
      <c r="T230" s="8"/>
    </row>
    <row r="231" ht="15.75" customHeight="1">
      <c r="C231" s="1"/>
      <c r="E231" s="1"/>
      <c r="F231" s="2"/>
      <c r="G231" s="3"/>
      <c r="L231" s="8"/>
      <c r="O231" s="8"/>
      <c r="T231" s="8"/>
    </row>
    <row r="232" ht="15.75" customHeight="1">
      <c r="C232" s="1"/>
      <c r="E232" s="1"/>
      <c r="F232" s="2"/>
      <c r="G232" s="3"/>
      <c r="L232" s="8"/>
      <c r="O232" s="8"/>
      <c r="T232" s="8"/>
    </row>
    <row r="233" ht="15.75" customHeight="1">
      <c r="C233" s="1"/>
      <c r="E233" s="1"/>
      <c r="F233" s="2"/>
      <c r="G233" s="3"/>
      <c r="L233" s="8"/>
      <c r="O233" s="8"/>
      <c r="T233" s="8"/>
    </row>
    <row r="234" ht="15.75" customHeight="1">
      <c r="C234" s="1"/>
      <c r="E234" s="1"/>
      <c r="F234" s="2"/>
      <c r="G234" s="3"/>
      <c r="L234" s="8"/>
      <c r="O234" s="8"/>
      <c r="T234" s="8"/>
    </row>
    <row r="235" ht="15.75" customHeight="1">
      <c r="C235" s="1"/>
      <c r="E235" s="1"/>
      <c r="F235" s="2"/>
      <c r="G235" s="3"/>
      <c r="L235" s="37"/>
      <c r="O235" s="37"/>
      <c r="T235" s="37"/>
    </row>
    <row r="236" ht="15.75" customHeight="1">
      <c r="C236" s="1"/>
      <c r="E236" s="1"/>
      <c r="F236" s="2"/>
      <c r="G236" s="3"/>
      <c r="L236" s="8"/>
      <c r="O236" s="8"/>
      <c r="T236" s="8"/>
    </row>
    <row r="237" ht="15.75" customHeight="1">
      <c r="C237" s="1"/>
      <c r="E237" s="1"/>
      <c r="F237" s="2"/>
      <c r="G237" s="3"/>
      <c r="L237" s="37"/>
      <c r="O237" s="37"/>
      <c r="T237" s="37"/>
    </row>
    <row r="238" ht="15.75" customHeight="1">
      <c r="C238" s="1"/>
      <c r="E238" s="1"/>
      <c r="F238" s="2"/>
      <c r="G238" s="3"/>
      <c r="L238" s="8"/>
      <c r="O238" s="8"/>
      <c r="T238" s="8"/>
    </row>
    <row r="239" ht="15.75" customHeight="1">
      <c r="C239" s="1"/>
      <c r="E239" s="1"/>
      <c r="F239" s="2"/>
      <c r="G239" s="3"/>
      <c r="L239" s="37"/>
      <c r="O239" s="37"/>
      <c r="T239" s="37"/>
    </row>
    <row r="240" ht="15.75" customHeight="1">
      <c r="C240" s="1"/>
      <c r="E240" s="1"/>
      <c r="F240" s="2"/>
      <c r="G240" s="3"/>
      <c r="L240" s="8"/>
      <c r="O240" s="8"/>
      <c r="T240" s="8"/>
    </row>
    <row r="241" ht="15.75" customHeight="1">
      <c r="C241" s="1"/>
      <c r="E241" s="1"/>
      <c r="F241" s="2"/>
      <c r="G241" s="3"/>
      <c r="L241" s="37"/>
      <c r="O241" s="37"/>
      <c r="T241" s="37"/>
    </row>
    <row r="242" ht="15.75" customHeight="1">
      <c r="C242" s="1"/>
      <c r="E242" s="1"/>
      <c r="F242" s="2"/>
      <c r="G242" s="3"/>
      <c r="L242" s="8"/>
      <c r="O242" s="8"/>
      <c r="T242" s="8"/>
    </row>
    <row r="243" ht="15.75" customHeight="1">
      <c r="C243" s="1"/>
      <c r="E243" s="1"/>
      <c r="F243" s="2"/>
      <c r="G243" s="3"/>
      <c r="L243" s="37"/>
      <c r="O243" s="37"/>
      <c r="T243" s="37"/>
    </row>
    <row r="244" ht="15.75" customHeight="1">
      <c r="C244" s="1"/>
      <c r="E244" s="1"/>
      <c r="F244" s="2"/>
      <c r="G244" s="3"/>
      <c r="L244" s="8"/>
      <c r="O244" s="8"/>
      <c r="T244" s="8"/>
    </row>
    <row r="245" ht="15.75" customHeight="1">
      <c r="C245" s="1"/>
      <c r="E245" s="1"/>
      <c r="F245" s="2"/>
      <c r="G245" s="3"/>
      <c r="L245" s="37"/>
      <c r="O245" s="37"/>
      <c r="T245" s="37"/>
    </row>
    <row r="246" ht="15.75" customHeight="1">
      <c r="C246" s="1"/>
      <c r="E246" s="1"/>
      <c r="F246" s="2"/>
      <c r="G246" s="3"/>
      <c r="L246" s="8"/>
      <c r="O246" s="8"/>
      <c r="T246" s="8"/>
    </row>
    <row r="247" ht="15.75" customHeight="1">
      <c r="C247" s="1"/>
      <c r="E247" s="1"/>
      <c r="F247" s="2"/>
      <c r="G247" s="3"/>
      <c r="L247" s="37"/>
      <c r="O247" s="37"/>
      <c r="T247" s="37"/>
    </row>
    <row r="248" ht="15.75" customHeight="1">
      <c r="C248" s="1"/>
      <c r="E248" s="1"/>
      <c r="F248" s="2"/>
      <c r="G248" s="3"/>
      <c r="L248" s="8"/>
      <c r="O248" s="8"/>
      <c r="T248" s="8"/>
    </row>
    <row r="249" ht="15.75" customHeight="1">
      <c r="C249" s="1"/>
      <c r="E249" s="1"/>
      <c r="F249" s="2"/>
      <c r="G249" s="3"/>
      <c r="L249" s="8"/>
      <c r="O249" s="8"/>
      <c r="T249" s="8"/>
    </row>
    <row r="250" ht="15.75" customHeight="1">
      <c r="C250" s="1"/>
      <c r="E250" s="1"/>
      <c r="F250" s="2"/>
      <c r="G250" s="3"/>
      <c r="L250" s="8"/>
      <c r="O250" s="8"/>
      <c r="T250" s="8"/>
    </row>
    <row r="251" ht="15.75" customHeight="1">
      <c r="C251" s="1"/>
      <c r="E251" s="1"/>
      <c r="F251" s="2"/>
      <c r="G251" s="3"/>
      <c r="L251" s="37"/>
      <c r="O251" s="37"/>
      <c r="T251" s="37"/>
    </row>
    <row r="252" ht="15.75" customHeight="1">
      <c r="C252" s="1"/>
      <c r="E252" s="1"/>
      <c r="F252" s="2"/>
      <c r="G252" s="3"/>
      <c r="K252" s="8"/>
      <c r="L252" s="8"/>
      <c r="O252" s="8"/>
      <c r="T252" s="8"/>
    </row>
    <row r="253" ht="15.75" customHeight="1">
      <c r="C253" s="1"/>
      <c r="E253" s="1"/>
      <c r="F253" s="2"/>
      <c r="G253" s="3"/>
      <c r="K253" s="8"/>
      <c r="L253" s="8"/>
      <c r="O253" s="8"/>
      <c r="T253" s="8"/>
    </row>
    <row r="254" ht="15.75" customHeight="1">
      <c r="C254" s="1"/>
      <c r="E254" s="1"/>
      <c r="F254" s="2"/>
      <c r="G254" s="3"/>
      <c r="K254" s="8"/>
      <c r="L254" s="8"/>
      <c r="O254" s="8"/>
      <c r="T254" s="8"/>
    </row>
    <row r="255" ht="15.75" customHeight="1">
      <c r="C255" s="1"/>
      <c r="E255" s="1"/>
      <c r="F255" s="2"/>
      <c r="G255" s="3"/>
      <c r="K255" s="8"/>
      <c r="L255" s="8"/>
      <c r="O255" s="8"/>
      <c r="T255" s="8"/>
    </row>
    <row r="256" ht="15.75" customHeight="1">
      <c r="C256" s="1"/>
      <c r="E256" s="1"/>
      <c r="F256" s="2"/>
      <c r="G256" s="3"/>
      <c r="K256" s="8"/>
      <c r="L256" s="8"/>
      <c r="O256" s="8"/>
      <c r="T256" s="8"/>
    </row>
    <row r="257" ht="15.75" customHeight="1">
      <c r="C257" s="1"/>
      <c r="E257" s="1"/>
      <c r="F257" s="2"/>
      <c r="G257" s="3"/>
      <c r="K257" s="8"/>
      <c r="L257" s="8"/>
      <c r="O257" s="8"/>
      <c r="T257" s="8"/>
    </row>
    <row r="258" ht="15.75" customHeight="1">
      <c r="C258" s="1"/>
      <c r="E258" s="1"/>
      <c r="F258" s="2"/>
      <c r="G258" s="3"/>
      <c r="K258" s="8"/>
      <c r="L258" s="8"/>
      <c r="O258" s="8"/>
      <c r="T258" s="8"/>
    </row>
    <row r="259" ht="15.75" customHeight="1">
      <c r="C259" s="1"/>
      <c r="E259" s="1"/>
      <c r="F259" s="2"/>
      <c r="G259" s="3"/>
      <c r="K259" s="8"/>
      <c r="L259" s="8"/>
      <c r="O259" s="8"/>
      <c r="T259" s="8"/>
    </row>
    <row r="260" ht="15.75" customHeight="1">
      <c r="C260" s="1"/>
      <c r="E260" s="1"/>
      <c r="F260" s="2"/>
      <c r="G260" s="3"/>
      <c r="K260" s="8"/>
      <c r="L260" s="8"/>
      <c r="O260" s="8"/>
      <c r="T260" s="8"/>
    </row>
    <row r="261" ht="15.75" customHeight="1">
      <c r="C261" s="1"/>
      <c r="E261" s="1"/>
      <c r="F261" s="2"/>
      <c r="G261" s="3"/>
      <c r="K261" s="8"/>
      <c r="L261" s="8"/>
      <c r="O261" s="8"/>
      <c r="T261" s="8"/>
    </row>
    <row r="262" ht="15.75" customHeight="1">
      <c r="C262" s="1"/>
      <c r="E262" s="1"/>
      <c r="F262" s="2"/>
      <c r="G262" s="3"/>
      <c r="K262" s="8"/>
      <c r="L262" s="8"/>
      <c r="O262" s="8"/>
      <c r="T262" s="8"/>
    </row>
    <row r="263" ht="15.75" customHeight="1">
      <c r="C263" s="1"/>
      <c r="E263" s="1"/>
      <c r="F263" s="2"/>
      <c r="G263" s="3"/>
      <c r="K263" s="8"/>
      <c r="L263" s="8"/>
      <c r="O263" s="8"/>
      <c r="T263" s="8"/>
    </row>
    <row r="264" ht="15.75" customHeight="1">
      <c r="C264" s="1"/>
      <c r="E264" s="1"/>
      <c r="F264" s="2"/>
      <c r="G264" s="3"/>
      <c r="K264" s="8"/>
      <c r="L264" s="8"/>
      <c r="O264" s="8"/>
      <c r="T264" s="8"/>
    </row>
    <row r="265" ht="15.75" customHeight="1">
      <c r="C265" s="1"/>
      <c r="E265" s="1"/>
      <c r="F265" s="2"/>
      <c r="G265" s="3"/>
      <c r="K265" s="8"/>
      <c r="L265" s="8"/>
      <c r="O265" s="8"/>
      <c r="T265" s="8"/>
    </row>
    <row r="266" ht="15.75" customHeight="1">
      <c r="C266" s="1"/>
      <c r="E266" s="1"/>
      <c r="F266" s="2"/>
      <c r="G266" s="3"/>
      <c r="K266" s="8"/>
      <c r="L266" s="8"/>
      <c r="O266" s="8"/>
      <c r="T266" s="8"/>
    </row>
    <row r="267" ht="15.75" customHeight="1">
      <c r="C267" s="1"/>
      <c r="E267" s="1"/>
      <c r="F267" s="2"/>
      <c r="G267" s="3"/>
      <c r="K267" s="8"/>
      <c r="L267" s="8"/>
      <c r="O267" s="8"/>
      <c r="T267" s="8"/>
    </row>
    <row r="268" ht="15.75" customHeight="1">
      <c r="C268" s="1"/>
      <c r="E268" s="1"/>
      <c r="F268" s="2"/>
      <c r="G268" s="3"/>
      <c r="K268" s="8"/>
      <c r="L268" s="8"/>
      <c r="O268" s="8"/>
      <c r="T268" s="8"/>
    </row>
    <row r="269" ht="15.75" customHeight="1">
      <c r="C269" s="1"/>
      <c r="E269" s="1"/>
      <c r="F269" s="2"/>
      <c r="G269" s="3"/>
      <c r="K269" s="8"/>
      <c r="L269" s="8"/>
      <c r="O269" s="8"/>
      <c r="T269" s="8"/>
    </row>
    <row r="270" ht="15.75" customHeight="1">
      <c r="C270" s="1"/>
      <c r="E270" s="1"/>
      <c r="F270" s="2"/>
      <c r="G270" s="3"/>
      <c r="K270" s="8"/>
      <c r="L270" s="8"/>
      <c r="O270" s="8"/>
      <c r="T270" s="8"/>
    </row>
    <row r="271" ht="15.75" customHeight="1">
      <c r="C271" s="1"/>
      <c r="E271" s="1"/>
      <c r="F271" s="2"/>
      <c r="G271" s="3"/>
      <c r="K271" s="8"/>
      <c r="L271" s="8"/>
      <c r="O271" s="8"/>
      <c r="T271" s="8"/>
    </row>
    <row r="272" ht="15.75" customHeight="1">
      <c r="C272" s="1"/>
      <c r="E272" s="1"/>
      <c r="F272" s="2"/>
      <c r="G272" s="3"/>
      <c r="K272" s="8"/>
      <c r="L272" s="8"/>
      <c r="O272" s="8"/>
      <c r="T272" s="8"/>
    </row>
    <row r="273" ht="15.75" customHeight="1">
      <c r="C273" s="1"/>
      <c r="E273" s="1"/>
      <c r="F273" s="2"/>
      <c r="G273" s="3"/>
      <c r="K273" s="8"/>
      <c r="L273" s="8"/>
      <c r="O273" s="8"/>
      <c r="T273" s="8"/>
    </row>
    <row r="274" ht="15.75" customHeight="1">
      <c r="C274" s="1"/>
      <c r="E274" s="1"/>
      <c r="F274" s="2"/>
      <c r="G274" s="3"/>
      <c r="K274" s="8"/>
      <c r="L274" s="8"/>
      <c r="O274" s="8"/>
      <c r="T274" s="8"/>
    </row>
    <row r="275" ht="15.75" customHeight="1">
      <c r="C275" s="1"/>
      <c r="E275" s="1"/>
      <c r="F275" s="2"/>
      <c r="G275" s="3"/>
      <c r="K275" s="8"/>
      <c r="L275" s="8"/>
      <c r="O275" s="8"/>
      <c r="T275" s="8"/>
    </row>
    <row r="276" ht="15.75" customHeight="1">
      <c r="C276" s="1"/>
      <c r="E276" s="1"/>
      <c r="F276" s="2"/>
      <c r="G276" s="3"/>
      <c r="K276" s="8"/>
      <c r="L276" s="8"/>
      <c r="O276" s="8"/>
      <c r="T276" s="8"/>
    </row>
    <row r="277" ht="15.75" customHeight="1">
      <c r="C277" s="1"/>
      <c r="E277" s="1"/>
      <c r="F277" s="2"/>
      <c r="G277" s="3"/>
      <c r="K277" s="8"/>
      <c r="L277" s="8"/>
      <c r="O277" s="8"/>
      <c r="T277" s="8"/>
    </row>
    <row r="278" ht="15.75" customHeight="1">
      <c r="C278" s="1"/>
      <c r="E278" s="1"/>
      <c r="F278" s="2"/>
      <c r="G278" s="3"/>
      <c r="K278" s="8"/>
      <c r="L278" s="8"/>
      <c r="O278" s="8"/>
      <c r="T278" s="8"/>
    </row>
    <row r="279" ht="15.75" customHeight="1">
      <c r="C279" s="1"/>
      <c r="E279" s="1"/>
      <c r="F279" s="2"/>
      <c r="G279" s="3"/>
      <c r="K279" s="8"/>
      <c r="L279" s="8"/>
      <c r="O279" s="8"/>
      <c r="T279" s="8"/>
    </row>
    <row r="280" ht="15.75" customHeight="1">
      <c r="C280" s="1"/>
      <c r="E280" s="1"/>
      <c r="F280" s="2"/>
      <c r="G280" s="3"/>
      <c r="K280" s="8"/>
      <c r="L280" s="8"/>
      <c r="O280" s="8"/>
      <c r="T280" s="8"/>
    </row>
    <row r="281" ht="15.75" customHeight="1">
      <c r="C281" s="1"/>
      <c r="E281" s="1"/>
      <c r="F281" s="2"/>
      <c r="G281" s="3"/>
      <c r="K281" s="8"/>
      <c r="L281" s="8"/>
      <c r="O281" s="8"/>
      <c r="T281" s="8"/>
    </row>
    <row r="282" ht="15.75" customHeight="1">
      <c r="C282" s="1"/>
      <c r="E282" s="1"/>
      <c r="F282" s="2"/>
      <c r="G282" s="3"/>
      <c r="K282" s="8"/>
      <c r="L282" s="8"/>
      <c r="O282" s="8"/>
      <c r="T282" s="8"/>
    </row>
    <row r="283" ht="15.75" customHeight="1">
      <c r="C283" s="1"/>
      <c r="E283" s="1"/>
      <c r="F283" s="2"/>
      <c r="G283" s="3"/>
      <c r="K283" s="8"/>
      <c r="L283" s="8"/>
      <c r="O283" s="8"/>
      <c r="T283" s="8"/>
    </row>
    <row r="284" ht="15.75" customHeight="1">
      <c r="C284" s="1"/>
      <c r="E284" s="1"/>
      <c r="F284" s="2"/>
      <c r="G284" s="3"/>
      <c r="K284" s="8"/>
      <c r="L284" s="8"/>
      <c r="O284" s="8"/>
      <c r="T284" s="8"/>
    </row>
    <row r="285" ht="15.75" customHeight="1">
      <c r="C285" s="1"/>
      <c r="E285" s="1"/>
      <c r="F285" s="2"/>
      <c r="G285" s="3"/>
      <c r="K285" s="8"/>
      <c r="L285" s="8"/>
      <c r="O285" s="8"/>
      <c r="T285" s="8"/>
    </row>
    <row r="286" ht="15.75" customHeight="1">
      <c r="C286" s="1"/>
      <c r="E286" s="1"/>
      <c r="F286" s="2"/>
      <c r="G286" s="3"/>
      <c r="K286" s="8"/>
      <c r="L286" s="8"/>
      <c r="O286" s="8"/>
      <c r="T286" s="8"/>
    </row>
    <row r="287" ht="15.75" customHeight="1">
      <c r="C287" s="1"/>
      <c r="E287" s="1"/>
      <c r="F287" s="2"/>
      <c r="G287" s="3"/>
      <c r="K287" s="8"/>
      <c r="L287" s="8"/>
      <c r="O287" s="8"/>
      <c r="T287" s="8"/>
    </row>
    <row r="288" ht="15.75" customHeight="1">
      <c r="C288" s="1"/>
      <c r="E288" s="1"/>
      <c r="F288" s="2"/>
      <c r="G288" s="3"/>
      <c r="K288" s="38"/>
      <c r="L288" s="8"/>
      <c r="O288" s="8"/>
      <c r="T288" s="8"/>
    </row>
    <row r="289" ht="15.75" customHeight="1">
      <c r="C289" s="1"/>
      <c r="E289" s="1"/>
      <c r="F289" s="2"/>
      <c r="G289" s="3"/>
      <c r="K289" s="38"/>
      <c r="L289" s="8"/>
      <c r="O289" s="8"/>
      <c r="T289" s="8"/>
    </row>
    <row r="290" ht="15.75" customHeight="1">
      <c r="C290" s="1"/>
      <c r="E290" s="1"/>
      <c r="F290" s="2"/>
      <c r="G290" s="3"/>
      <c r="K290" s="8"/>
      <c r="L290" s="8"/>
      <c r="O290" s="8"/>
      <c r="S290" s="39"/>
      <c r="T290" s="8"/>
      <c r="Y290" s="39"/>
      <c r="Z290" s="39"/>
      <c r="AA290" s="39"/>
      <c r="AB290" s="39"/>
      <c r="AC290" s="39"/>
      <c r="AD290" s="39"/>
      <c r="AE290" s="39"/>
      <c r="AF290" s="39"/>
      <c r="AG290" s="39"/>
    </row>
    <row r="291" ht="15.75" customHeight="1">
      <c r="C291" s="1"/>
      <c r="E291" s="1"/>
      <c r="F291" s="2"/>
      <c r="G291" s="3"/>
      <c r="K291" s="8"/>
      <c r="L291" s="8"/>
      <c r="O291" s="8"/>
      <c r="T291" s="8"/>
      <c r="W291" s="39"/>
      <c r="X291" s="39"/>
      <c r="Y291" s="39"/>
      <c r="Z291" s="39"/>
      <c r="AA291" s="39"/>
      <c r="AB291" s="39"/>
      <c r="AC291" s="39"/>
      <c r="AD291" s="39"/>
      <c r="AE291" s="39"/>
      <c r="AF291" s="39"/>
      <c r="AG291" s="39"/>
    </row>
    <row r="292" ht="15.75" customHeight="1">
      <c r="C292" s="1"/>
      <c r="E292" s="1"/>
      <c r="F292" s="2"/>
      <c r="G292" s="3"/>
      <c r="K292" s="8"/>
      <c r="L292" s="8"/>
      <c r="O292" s="8"/>
      <c r="T292" s="8"/>
      <c r="W292" s="39"/>
      <c r="X292" s="39"/>
      <c r="Y292" s="39"/>
      <c r="Z292" s="39"/>
      <c r="AA292" s="39"/>
      <c r="AB292" s="39"/>
      <c r="AC292" s="39"/>
      <c r="AD292" s="39"/>
      <c r="AE292" s="39"/>
      <c r="AF292" s="39"/>
      <c r="AG292" s="39"/>
    </row>
    <row r="293" ht="15.75" customHeight="1">
      <c r="C293" s="1"/>
      <c r="E293" s="1"/>
      <c r="F293" s="2"/>
      <c r="G293" s="3"/>
      <c r="K293" s="8"/>
      <c r="L293" s="8"/>
      <c r="O293" s="8"/>
      <c r="S293" s="39"/>
      <c r="T293" s="8"/>
      <c r="U293" s="39"/>
      <c r="W293" s="39"/>
      <c r="X293" s="39"/>
      <c r="Y293" s="39"/>
      <c r="Z293" s="39"/>
      <c r="AA293" s="39"/>
      <c r="AB293" s="39"/>
      <c r="AC293" s="39"/>
      <c r="AD293" s="39"/>
      <c r="AE293" s="39"/>
      <c r="AF293" s="39"/>
      <c r="AG293" s="39"/>
    </row>
    <row r="294" ht="15.75" customHeight="1">
      <c r="C294" s="1"/>
      <c r="E294" s="1"/>
      <c r="F294" s="2"/>
      <c r="G294" s="3"/>
      <c r="K294" s="8"/>
      <c r="L294" s="8"/>
      <c r="O294" s="8"/>
      <c r="S294" s="39"/>
      <c r="T294" s="8"/>
      <c r="U294" s="39"/>
      <c r="W294" s="39"/>
      <c r="X294" s="39"/>
      <c r="Y294" s="39"/>
      <c r="Z294" s="39"/>
      <c r="AA294" s="39"/>
      <c r="AB294" s="39"/>
      <c r="AC294" s="39"/>
      <c r="AD294" s="39"/>
      <c r="AE294" s="39"/>
      <c r="AF294" s="39"/>
      <c r="AG294" s="39"/>
    </row>
    <row r="295" ht="15.75" customHeight="1">
      <c r="C295" s="1"/>
      <c r="E295" s="1"/>
      <c r="F295" s="2"/>
      <c r="G295" s="3"/>
      <c r="K295" s="8"/>
      <c r="L295" s="8"/>
      <c r="O295" s="8"/>
      <c r="S295" s="39"/>
      <c r="T295" s="8"/>
      <c r="U295" s="39"/>
      <c r="W295" s="39"/>
      <c r="X295" s="39"/>
      <c r="Y295" s="39"/>
      <c r="Z295" s="39"/>
      <c r="AA295" s="39"/>
      <c r="AB295" s="39"/>
      <c r="AC295" s="39"/>
      <c r="AD295" s="39"/>
      <c r="AE295" s="39"/>
      <c r="AF295" s="39"/>
      <c r="AG295" s="39"/>
    </row>
    <row r="296" ht="15.75" customHeight="1">
      <c r="C296" s="1"/>
      <c r="E296" s="1"/>
      <c r="F296" s="2"/>
      <c r="G296" s="3"/>
      <c r="K296" s="37"/>
      <c r="L296" s="8"/>
      <c r="O296" s="8"/>
      <c r="S296" s="39"/>
      <c r="T296" s="8"/>
      <c r="W296" s="39"/>
      <c r="X296" s="39"/>
      <c r="Y296" s="39"/>
      <c r="Z296" s="39"/>
      <c r="AA296" s="39"/>
      <c r="AB296" s="39"/>
      <c r="AC296" s="39"/>
      <c r="AD296" s="39"/>
      <c r="AE296" s="39"/>
      <c r="AF296" s="39"/>
      <c r="AG296" s="39"/>
    </row>
    <row r="297" ht="15.75" customHeight="1">
      <c r="C297" s="1"/>
      <c r="E297" s="1"/>
      <c r="F297" s="2"/>
      <c r="G297" s="3"/>
      <c r="K297" s="37"/>
      <c r="L297" s="8"/>
      <c r="O297" s="8"/>
      <c r="T297" s="8"/>
      <c r="W297" s="39"/>
      <c r="X297" s="39"/>
      <c r="Y297" s="39"/>
      <c r="Z297" s="39"/>
      <c r="AA297" s="39"/>
      <c r="AB297" s="39"/>
      <c r="AC297" s="39"/>
      <c r="AD297" s="39"/>
      <c r="AE297" s="39"/>
      <c r="AF297" s="39"/>
      <c r="AG297" s="39"/>
    </row>
    <row r="298" ht="15.75" customHeight="1">
      <c r="C298" s="1"/>
      <c r="E298" s="1"/>
      <c r="F298" s="2"/>
      <c r="G298" s="3"/>
      <c r="K298" s="37"/>
      <c r="L298" s="8"/>
      <c r="O298" s="8"/>
      <c r="S298" s="39"/>
      <c r="T298" s="8"/>
      <c r="W298" s="39"/>
      <c r="X298" s="39"/>
      <c r="Y298" s="6"/>
      <c r="Z298" s="6"/>
      <c r="AA298" s="6"/>
      <c r="AB298" s="6"/>
      <c r="AC298" s="6"/>
      <c r="AD298" s="6"/>
      <c r="AE298" s="6"/>
      <c r="AF298" s="6"/>
      <c r="AG298" s="6"/>
    </row>
    <row r="299" ht="15.75" customHeight="1">
      <c r="C299" s="1"/>
      <c r="E299" s="1"/>
      <c r="F299" s="2"/>
      <c r="G299" s="3"/>
      <c r="K299" s="37"/>
      <c r="L299" s="35"/>
      <c r="O299" s="35"/>
      <c r="S299" s="39"/>
      <c r="T299" s="35"/>
      <c r="U299" s="39"/>
      <c r="W299" s="39"/>
      <c r="X299" s="39"/>
      <c r="Y299" s="39"/>
      <c r="Z299" s="39"/>
      <c r="AA299" s="39"/>
      <c r="AB299" s="39"/>
      <c r="AC299" s="39"/>
      <c r="AD299" s="39"/>
      <c r="AE299" s="39"/>
      <c r="AF299" s="39"/>
      <c r="AG299" s="39"/>
    </row>
    <row r="300" ht="15.75" customHeight="1">
      <c r="C300" s="1"/>
      <c r="E300" s="1"/>
      <c r="F300" s="2"/>
      <c r="G300" s="3"/>
      <c r="K300" s="8"/>
      <c r="L300" s="35"/>
      <c r="O300" s="35"/>
      <c r="T300" s="35"/>
      <c r="U300" s="39"/>
      <c r="W300" s="39"/>
      <c r="X300" s="39"/>
      <c r="Y300" s="39"/>
      <c r="Z300" s="39"/>
      <c r="AA300" s="39"/>
      <c r="AB300" s="39"/>
      <c r="AC300" s="39"/>
      <c r="AD300" s="39"/>
      <c r="AE300" s="39"/>
      <c r="AF300" s="39"/>
      <c r="AG300" s="39"/>
    </row>
    <row r="301" ht="15.75" customHeight="1">
      <c r="C301" s="1"/>
      <c r="E301" s="1"/>
      <c r="F301" s="2"/>
      <c r="G301" s="3"/>
      <c r="K301" s="37"/>
      <c r="L301" s="35"/>
      <c r="O301" s="35"/>
      <c r="S301" s="39"/>
      <c r="T301" s="35"/>
    </row>
    <row r="302" ht="15.75" customHeight="1">
      <c r="C302" s="1"/>
      <c r="E302" s="1"/>
      <c r="F302" s="2"/>
      <c r="G302" s="3"/>
      <c r="K302" s="8"/>
      <c r="L302" s="35"/>
      <c r="O302" s="35"/>
      <c r="T302" s="35"/>
    </row>
    <row r="303" ht="15.75" customHeight="1">
      <c r="C303" s="1"/>
      <c r="E303" s="1"/>
      <c r="F303" s="2"/>
      <c r="G303" s="3"/>
      <c r="K303" s="30"/>
      <c r="L303" s="35"/>
      <c r="O303" s="35"/>
      <c r="T303" s="35"/>
    </row>
    <row r="304" ht="15.75" customHeight="1">
      <c r="C304" s="1"/>
      <c r="E304" s="1"/>
      <c r="F304" s="2"/>
      <c r="G304" s="3"/>
      <c r="K304" s="26"/>
      <c r="L304" s="35"/>
      <c r="O304" s="35"/>
      <c r="T304" s="35"/>
    </row>
    <row r="305" ht="15.75" customHeight="1">
      <c r="C305" s="1"/>
      <c r="E305" s="1"/>
      <c r="F305" s="2"/>
      <c r="G305" s="3"/>
      <c r="K305" s="30"/>
      <c r="L305" s="40"/>
      <c r="O305" s="40"/>
      <c r="T305" s="40"/>
    </row>
    <row r="306" ht="15.75" customHeight="1">
      <c r="C306" s="1"/>
      <c r="E306" s="1"/>
      <c r="F306" s="2"/>
      <c r="G306" s="3"/>
      <c r="K306" s="30"/>
      <c r="L306" s="40"/>
      <c r="O306" s="40"/>
      <c r="T306" s="40"/>
    </row>
    <row r="307" ht="15.75" customHeight="1">
      <c r="C307" s="1"/>
      <c r="E307" s="1"/>
      <c r="F307" s="2"/>
      <c r="G307" s="3"/>
      <c r="K307" s="30"/>
      <c r="L307" s="35"/>
      <c r="O307" s="35"/>
      <c r="T307" s="35"/>
    </row>
    <row r="308" ht="15.75" customHeight="1">
      <c r="C308" s="1"/>
      <c r="E308" s="1"/>
      <c r="F308" s="2"/>
      <c r="G308" s="3"/>
      <c r="K308" s="30"/>
      <c r="L308" s="35"/>
      <c r="O308" s="35"/>
      <c r="T308" s="35"/>
    </row>
    <row r="309" ht="15.75" customHeight="1">
      <c r="C309" s="1"/>
      <c r="E309" s="1"/>
      <c r="F309" s="2"/>
      <c r="G309" s="3"/>
      <c r="K309" s="26"/>
      <c r="L309" s="35"/>
      <c r="O309" s="35"/>
      <c r="T309" s="35"/>
    </row>
    <row r="310" ht="15.75" customHeight="1">
      <c r="C310" s="1"/>
      <c r="E310" s="1"/>
      <c r="F310" s="2"/>
      <c r="G310" s="3"/>
      <c r="K310" s="27"/>
      <c r="L310" s="35"/>
      <c r="O310" s="35"/>
      <c r="T310" s="35"/>
    </row>
    <row r="311" ht="15.75" customHeight="1">
      <c r="C311" s="1"/>
      <c r="E311" s="1"/>
      <c r="F311" s="2"/>
      <c r="G311" s="3"/>
      <c r="K311" s="27"/>
      <c r="L311" s="35"/>
      <c r="O311" s="35"/>
      <c r="T311" s="35"/>
    </row>
    <row r="312" ht="15.75" customHeight="1">
      <c r="C312" s="1"/>
      <c r="E312" s="1"/>
      <c r="F312" s="2"/>
      <c r="G312" s="3"/>
      <c r="K312" s="26"/>
      <c r="L312" s="35"/>
      <c r="O312" s="35"/>
      <c r="T312" s="35"/>
    </row>
    <row r="313" ht="15.75" customHeight="1">
      <c r="C313" s="1"/>
      <c r="E313" s="1"/>
      <c r="F313" s="2"/>
      <c r="G313" s="3"/>
      <c r="K313" s="26"/>
      <c r="L313" s="35"/>
      <c r="O313" s="35"/>
      <c r="T313" s="35"/>
    </row>
    <row r="314" ht="15.75" customHeight="1">
      <c r="C314" s="1"/>
      <c r="E314" s="1"/>
      <c r="F314" s="2"/>
      <c r="G314" s="3"/>
      <c r="K314" s="26"/>
      <c r="L314" s="35"/>
      <c r="O314" s="35"/>
      <c r="T314" s="35"/>
    </row>
    <row r="315" ht="15.75" customHeight="1">
      <c r="C315" s="1"/>
      <c r="E315" s="1"/>
      <c r="F315" s="2"/>
      <c r="G315" s="3"/>
      <c r="K315" s="26"/>
      <c r="L315" s="35"/>
      <c r="O315" s="35"/>
      <c r="T315" s="35"/>
    </row>
    <row r="316" ht="15.75" customHeight="1">
      <c r="C316" s="1"/>
      <c r="E316" s="1"/>
      <c r="F316" s="2"/>
      <c r="G316" s="3"/>
      <c r="K316" s="26"/>
      <c r="L316" s="35"/>
      <c r="O316" s="35"/>
      <c r="T316" s="35"/>
    </row>
    <row r="317" ht="15.75" customHeight="1">
      <c r="C317" s="1"/>
      <c r="E317" s="1"/>
      <c r="F317" s="2"/>
      <c r="G317" s="3"/>
      <c r="K317" s="26"/>
      <c r="L317" s="35"/>
      <c r="O317" s="35"/>
      <c r="T317" s="35"/>
    </row>
    <row r="318" ht="15.75" customHeight="1">
      <c r="C318" s="1"/>
      <c r="E318" s="1"/>
      <c r="F318" s="2"/>
      <c r="G318" s="3"/>
      <c r="K318" s="26"/>
      <c r="L318" s="35"/>
      <c r="O318" s="35"/>
      <c r="T318" s="35"/>
    </row>
    <row r="319" ht="15.75" customHeight="1">
      <c r="C319" s="1"/>
      <c r="E319" s="1"/>
      <c r="F319" s="2"/>
      <c r="G319" s="3"/>
      <c r="K319" s="26"/>
      <c r="L319" s="41"/>
      <c r="O319" s="41"/>
      <c r="T319" s="41"/>
    </row>
    <row r="320" ht="15.75" customHeight="1">
      <c r="C320" s="1"/>
      <c r="E320" s="1"/>
      <c r="F320" s="2"/>
      <c r="G320" s="3"/>
      <c r="K320" s="27"/>
      <c r="L320" s="41"/>
      <c r="O320" s="41"/>
      <c r="T320" s="41"/>
    </row>
    <row r="321" ht="15.75" customHeight="1">
      <c r="C321" s="1"/>
      <c r="E321" s="1"/>
      <c r="F321" s="2"/>
      <c r="G321" s="3"/>
      <c r="K321" s="27"/>
      <c r="L321" s="42"/>
      <c r="O321" s="42"/>
      <c r="T321" s="42"/>
    </row>
    <row r="322" ht="15.75" customHeight="1">
      <c r="C322" s="1"/>
      <c r="E322" s="1"/>
      <c r="F322" s="2"/>
      <c r="G322" s="3"/>
      <c r="K322" s="26"/>
      <c r="L322" s="42"/>
      <c r="O322" s="42"/>
      <c r="T322" s="42"/>
    </row>
    <row r="323" ht="15.75" customHeight="1">
      <c r="C323" s="1"/>
      <c r="E323" s="1"/>
      <c r="F323" s="2"/>
      <c r="G323" s="3"/>
      <c r="K323" s="26"/>
      <c r="L323" s="42"/>
      <c r="O323" s="42"/>
      <c r="T323" s="42"/>
    </row>
    <row r="324" ht="15.75" customHeight="1">
      <c r="C324" s="1"/>
      <c r="E324" s="1"/>
      <c r="F324" s="2"/>
      <c r="G324" s="3"/>
      <c r="K324" s="26"/>
      <c r="L324" s="42"/>
      <c r="O324" s="42"/>
      <c r="T324" s="42"/>
    </row>
    <row r="325" ht="15.75" customHeight="1">
      <c r="C325" s="1"/>
      <c r="E325" s="1"/>
      <c r="F325" s="2"/>
      <c r="G325" s="3"/>
      <c r="K325" s="26"/>
      <c r="L325" s="42"/>
      <c r="O325" s="42"/>
      <c r="T325" s="42"/>
    </row>
    <row r="326" ht="15.75" customHeight="1">
      <c r="C326" s="1"/>
      <c r="E326" s="1"/>
      <c r="F326" s="2"/>
      <c r="G326" s="3"/>
      <c r="K326" s="26"/>
      <c r="L326" s="42"/>
      <c r="O326" s="42"/>
      <c r="T326" s="42"/>
    </row>
    <row r="327" ht="15.75" customHeight="1">
      <c r="C327" s="1"/>
      <c r="E327" s="1"/>
      <c r="F327" s="2"/>
      <c r="G327" s="3"/>
      <c r="K327" s="26"/>
      <c r="L327" s="42"/>
      <c r="O327" s="42"/>
      <c r="T327" s="42"/>
    </row>
    <row r="328" ht="15.75" customHeight="1">
      <c r="C328" s="1"/>
      <c r="E328" s="1"/>
      <c r="F328" s="2"/>
      <c r="G328" s="3"/>
      <c r="K328" s="35"/>
      <c r="L328" s="42"/>
      <c r="O328" s="42"/>
      <c r="T328" s="42"/>
    </row>
    <row r="329" ht="15.75" customHeight="1">
      <c r="C329" s="1"/>
      <c r="E329" s="1"/>
      <c r="F329" s="2"/>
      <c r="G329" s="3"/>
      <c r="K329" s="35"/>
      <c r="L329" s="42"/>
      <c r="O329" s="42"/>
      <c r="T329" s="42"/>
    </row>
    <row r="330" ht="15.75" customHeight="1">
      <c r="C330" s="1"/>
      <c r="E330" s="1"/>
      <c r="F330" s="2"/>
      <c r="G330" s="3"/>
      <c r="K330" s="35"/>
      <c r="L330" s="42"/>
      <c r="O330" s="42"/>
      <c r="T330" s="42"/>
    </row>
    <row r="331" ht="15.75" customHeight="1">
      <c r="C331" s="1"/>
      <c r="E331" s="1"/>
      <c r="F331" s="2"/>
      <c r="G331" s="3"/>
      <c r="K331" s="35"/>
      <c r="L331" s="42"/>
      <c r="O331" s="42"/>
      <c r="T331" s="42"/>
    </row>
    <row r="332" ht="15.75" customHeight="1">
      <c r="C332" s="1"/>
      <c r="E332" s="1"/>
      <c r="F332" s="2"/>
      <c r="G332" s="3"/>
      <c r="K332" s="31"/>
      <c r="L332" s="42"/>
      <c r="O332" s="42"/>
      <c r="T332" s="42"/>
    </row>
    <row r="333" ht="15.75" customHeight="1">
      <c r="C333" s="1"/>
      <c r="E333" s="1"/>
      <c r="F333" s="2"/>
      <c r="G333" s="3"/>
      <c r="K333" s="31"/>
      <c r="L333" s="42"/>
      <c r="O333" s="42"/>
      <c r="T333" s="42"/>
    </row>
    <row r="334" ht="15.75" customHeight="1">
      <c r="C334" s="1"/>
      <c r="E334" s="1"/>
      <c r="F334" s="2"/>
      <c r="G334" s="3"/>
      <c r="K334" s="31"/>
      <c r="L334" s="42"/>
      <c r="O334" s="42"/>
      <c r="T334" s="42"/>
    </row>
    <row r="335" ht="15.75" customHeight="1">
      <c r="C335" s="1"/>
      <c r="E335" s="1"/>
      <c r="F335" s="2"/>
      <c r="G335" s="3"/>
      <c r="K335" s="31"/>
      <c r="L335" s="42"/>
      <c r="O335" s="42"/>
      <c r="T335" s="42"/>
    </row>
    <row r="336" ht="15.75" customHeight="1">
      <c r="C336" s="1"/>
      <c r="E336" s="1"/>
      <c r="F336" s="2"/>
      <c r="G336" s="3"/>
      <c r="K336" s="35"/>
      <c r="L336" s="42"/>
      <c r="O336" s="42"/>
      <c r="T336" s="42"/>
    </row>
    <row r="337" ht="15.75" customHeight="1">
      <c r="C337" s="1"/>
      <c r="E337" s="1"/>
      <c r="F337" s="2"/>
      <c r="G337" s="3"/>
      <c r="K337" s="35"/>
      <c r="L337" s="42"/>
      <c r="O337" s="42"/>
      <c r="T337" s="42"/>
    </row>
    <row r="338" ht="15.75" customHeight="1">
      <c r="C338" s="1"/>
      <c r="E338" s="1"/>
      <c r="F338" s="2"/>
      <c r="G338" s="3"/>
      <c r="K338" s="31"/>
    </row>
    <row r="339" ht="15.75" customHeight="1">
      <c r="C339" s="1"/>
      <c r="E339" s="1"/>
      <c r="F339" s="2"/>
      <c r="G339" s="3"/>
      <c r="K339" s="35"/>
    </row>
    <row r="340" ht="15.75" customHeight="1">
      <c r="C340" s="1"/>
      <c r="E340" s="1"/>
      <c r="F340" s="2"/>
      <c r="G340" s="3"/>
      <c r="K340" s="35"/>
    </row>
    <row r="341" ht="15.75" customHeight="1">
      <c r="C341" s="1"/>
      <c r="E341" s="1"/>
      <c r="F341" s="2"/>
      <c r="G341" s="3"/>
      <c r="K341" s="31"/>
    </row>
    <row r="342" ht="15.75" customHeight="1">
      <c r="C342" s="1"/>
      <c r="E342" s="1"/>
      <c r="F342" s="2"/>
      <c r="G342" s="3"/>
      <c r="K342" s="31"/>
    </row>
    <row r="343" ht="15.75" customHeight="1">
      <c r="C343" s="1"/>
      <c r="E343" s="1"/>
      <c r="F343" s="2"/>
      <c r="G343" s="3"/>
      <c r="K343" s="31"/>
    </row>
    <row r="344" ht="15.75" customHeight="1">
      <c r="C344" s="1"/>
      <c r="E344" s="1"/>
      <c r="F344" s="2"/>
      <c r="G344" s="3"/>
      <c r="K344" s="31"/>
    </row>
    <row r="345" ht="15.75" customHeight="1">
      <c r="C345" s="1"/>
      <c r="E345" s="1"/>
      <c r="F345" s="2"/>
      <c r="G345" s="3"/>
      <c r="K345" s="35"/>
    </row>
    <row r="346" ht="15.75" customHeight="1">
      <c r="C346" s="1"/>
      <c r="E346" s="1"/>
      <c r="F346" s="2"/>
      <c r="G346" s="3"/>
      <c r="K346" s="35"/>
    </row>
    <row r="347" ht="15.75" customHeight="1">
      <c r="C347" s="1"/>
      <c r="E347" s="1"/>
      <c r="F347" s="2"/>
      <c r="G347" s="3"/>
      <c r="K347" s="35"/>
    </row>
    <row r="348" ht="15.75" customHeight="1">
      <c r="C348" s="1"/>
      <c r="E348" s="1"/>
      <c r="F348" s="2"/>
      <c r="G348" s="3"/>
      <c r="K348" s="35"/>
    </row>
    <row r="349" ht="15.75" customHeight="1">
      <c r="C349" s="1"/>
      <c r="E349" s="1"/>
      <c r="F349" s="2"/>
      <c r="G349" s="3"/>
      <c r="K349" s="31"/>
    </row>
    <row r="350" ht="15.75" customHeight="1">
      <c r="C350" s="1"/>
      <c r="E350" s="1"/>
      <c r="F350" s="2"/>
      <c r="G350" s="3"/>
      <c r="K350" s="31"/>
    </row>
    <row r="351" ht="15.75" customHeight="1">
      <c r="C351" s="1"/>
      <c r="E351" s="1"/>
      <c r="F351" s="2"/>
      <c r="G351" s="3"/>
      <c r="K351" s="35"/>
    </row>
    <row r="352" ht="15.75" customHeight="1">
      <c r="C352" s="1"/>
      <c r="E352" s="1"/>
      <c r="F352" s="2"/>
      <c r="G352" s="3"/>
      <c r="K352" s="35"/>
    </row>
    <row r="353" ht="15.75" customHeight="1">
      <c r="C353" s="1"/>
      <c r="E353" s="1"/>
      <c r="F353" s="2"/>
      <c r="G353" s="3"/>
      <c r="K353" s="35"/>
    </row>
    <row r="354" ht="15.75" customHeight="1">
      <c r="C354" s="1"/>
      <c r="E354" s="1"/>
      <c r="F354" s="2"/>
      <c r="G354" s="3"/>
      <c r="K354" s="35"/>
    </row>
    <row r="355" ht="15.75" customHeight="1">
      <c r="C355" s="1"/>
      <c r="E355" s="1"/>
      <c r="F355" s="2"/>
      <c r="G355" s="3"/>
      <c r="K355" s="35"/>
    </row>
    <row r="356" ht="15.75" customHeight="1">
      <c r="C356" s="1"/>
      <c r="E356" s="1"/>
      <c r="F356" s="2"/>
      <c r="G356" s="3"/>
      <c r="K356" s="35"/>
    </row>
    <row r="357" ht="15.75" customHeight="1">
      <c r="C357" s="1"/>
      <c r="E357" s="1"/>
      <c r="F357" s="2"/>
      <c r="G357" s="3"/>
      <c r="K357" s="35"/>
    </row>
    <row r="358" ht="15.75" customHeight="1">
      <c r="C358" s="1"/>
      <c r="E358" s="1"/>
      <c r="F358" s="2"/>
      <c r="G358" s="3"/>
      <c r="K358" s="35"/>
    </row>
    <row r="359" ht="15.75" customHeight="1">
      <c r="C359" s="1"/>
      <c r="E359" s="1"/>
      <c r="F359" s="2"/>
      <c r="G359" s="3"/>
      <c r="K359" s="35"/>
    </row>
    <row r="360" ht="15.75" customHeight="1">
      <c r="C360" s="1"/>
      <c r="E360" s="1"/>
      <c r="F360" s="2"/>
      <c r="G360" s="3"/>
      <c r="K360" s="35"/>
    </row>
    <row r="361" ht="15.75" customHeight="1">
      <c r="C361" s="1"/>
      <c r="E361" s="1"/>
      <c r="F361" s="2"/>
      <c r="G361" s="3"/>
      <c r="K361" s="35"/>
    </row>
    <row r="362" ht="15.75" customHeight="1">
      <c r="C362" s="1"/>
      <c r="E362" s="1"/>
      <c r="F362" s="2"/>
      <c r="G362" s="3"/>
    </row>
    <row r="363" ht="15.75" customHeight="1">
      <c r="C363" s="1"/>
      <c r="E363" s="1"/>
      <c r="F363" s="2"/>
      <c r="G363" s="3"/>
    </row>
    <row r="364" ht="15.75" customHeight="1">
      <c r="C364" s="1"/>
      <c r="E364" s="1"/>
      <c r="F364" s="2"/>
      <c r="G364" s="3"/>
    </row>
    <row r="365" ht="15.75" customHeight="1">
      <c r="C365" s="1"/>
      <c r="E365" s="1"/>
      <c r="F365" s="2"/>
      <c r="G365" s="3"/>
    </row>
    <row r="366" ht="15.75" customHeight="1">
      <c r="C366" s="1"/>
      <c r="E366" s="1"/>
      <c r="F366" s="2"/>
      <c r="G366" s="3"/>
    </row>
    <row r="367" ht="15.75" customHeight="1">
      <c r="C367" s="1"/>
      <c r="E367" s="1"/>
      <c r="F367" s="2"/>
      <c r="G367" s="3"/>
    </row>
    <row r="368" ht="15.75" customHeight="1">
      <c r="C368" s="1"/>
      <c r="E368" s="1"/>
      <c r="F368" s="2"/>
      <c r="G368" s="3"/>
    </row>
    <row r="369" ht="15.75" customHeight="1">
      <c r="C369" s="1"/>
      <c r="E369" s="1"/>
      <c r="F369" s="2"/>
      <c r="G369" s="3"/>
    </row>
    <row r="370" ht="15.75" customHeight="1">
      <c r="C370" s="1"/>
      <c r="E370" s="1"/>
      <c r="F370" s="2"/>
      <c r="G370" s="3"/>
    </row>
    <row r="371" ht="15.75" customHeight="1">
      <c r="C371" s="1"/>
      <c r="E371" s="1"/>
      <c r="F371" s="2"/>
      <c r="G371" s="3"/>
    </row>
    <row r="372" ht="15.75" customHeight="1">
      <c r="C372" s="1"/>
      <c r="E372" s="1"/>
      <c r="F372" s="2"/>
      <c r="G372" s="3"/>
    </row>
    <row r="373" ht="15.75" customHeight="1">
      <c r="C373" s="1"/>
      <c r="E373" s="1"/>
      <c r="F373" s="2"/>
      <c r="G373" s="3"/>
    </row>
    <row r="374" ht="15.75" customHeight="1">
      <c r="C374" s="1"/>
      <c r="E374" s="1"/>
      <c r="F374" s="2"/>
      <c r="G374" s="3"/>
    </row>
    <row r="375" ht="15.75" customHeight="1">
      <c r="C375" s="1"/>
      <c r="E375" s="1"/>
      <c r="F375" s="2"/>
      <c r="G375" s="3"/>
    </row>
    <row r="376" ht="15.75" customHeight="1">
      <c r="C376" s="1"/>
      <c r="E376" s="1"/>
      <c r="F376" s="2"/>
      <c r="G376" s="3"/>
    </row>
    <row r="377" ht="15.75" customHeight="1">
      <c r="C377" s="1"/>
      <c r="E377" s="1"/>
      <c r="F377" s="2"/>
      <c r="G377" s="3"/>
    </row>
    <row r="378" ht="15.75" customHeight="1">
      <c r="C378" s="1"/>
      <c r="E378" s="1"/>
      <c r="F378" s="2"/>
      <c r="G378" s="3"/>
    </row>
    <row r="379" ht="15.75" customHeight="1">
      <c r="C379" s="1"/>
      <c r="E379" s="1"/>
      <c r="F379" s="2"/>
      <c r="G379" s="3"/>
    </row>
    <row r="380" ht="15.75" customHeight="1">
      <c r="C380" s="1"/>
      <c r="E380" s="1"/>
      <c r="F380" s="2"/>
      <c r="G380" s="3"/>
    </row>
    <row r="381" ht="15.75" customHeight="1">
      <c r="C381" s="1"/>
      <c r="E381" s="1"/>
      <c r="F381" s="2"/>
      <c r="G381" s="3"/>
    </row>
    <row r="382" ht="15.75" customHeight="1">
      <c r="C382" s="1"/>
      <c r="E382" s="1"/>
      <c r="F382" s="2"/>
      <c r="G382" s="3"/>
    </row>
    <row r="383" ht="15.75" customHeight="1">
      <c r="C383" s="1"/>
      <c r="E383" s="1"/>
      <c r="F383" s="2"/>
      <c r="G383" s="3"/>
    </row>
    <row r="384" ht="15.75" customHeight="1">
      <c r="C384" s="1"/>
      <c r="E384" s="1"/>
      <c r="F384" s="2"/>
      <c r="G384" s="3"/>
    </row>
    <row r="385" ht="15.75" customHeight="1">
      <c r="C385" s="1"/>
      <c r="E385" s="1"/>
      <c r="F385" s="2"/>
      <c r="G385" s="3"/>
    </row>
    <row r="386" ht="15.75" customHeight="1">
      <c r="C386" s="1"/>
      <c r="E386" s="1"/>
      <c r="F386" s="2"/>
      <c r="G386" s="3"/>
    </row>
    <row r="387" ht="15.75" customHeight="1">
      <c r="C387" s="1"/>
      <c r="E387" s="1"/>
      <c r="F387" s="2"/>
      <c r="G387" s="3"/>
    </row>
    <row r="388" ht="15.75" customHeight="1">
      <c r="C388" s="1"/>
      <c r="E388" s="1"/>
      <c r="F388" s="2"/>
      <c r="G388" s="3"/>
    </row>
    <row r="389" ht="15.75" customHeight="1">
      <c r="C389" s="1"/>
      <c r="E389" s="1"/>
      <c r="F389" s="2"/>
      <c r="G389" s="3"/>
    </row>
    <row r="390" ht="15.75" customHeight="1">
      <c r="C390" s="1"/>
      <c r="E390" s="1"/>
      <c r="F390" s="2"/>
      <c r="G390" s="3"/>
    </row>
    <row r="391" ht="15.75" customHeight="1">
      <c r="C391" s="1"/>
      <c r="E391" s="1"/>
      <c r="F391" s="2"/>
      <c r="G391" s="3"/>
    </row>
    <row r="392" ht="15.75" customHeight="1">
      <c r="C392" s="1"/>
      <c r="E392" s="1"/>
      <c r="F392" s="2"/>
      <c r="G392" s="3"/>
    </row>
    <row r="393" ht="15.75" customHeight="1">
      <c r="C393" s="1"/>
      <c r="E393" s="1"/>
      <c r="F393" s="2"/>
      <c r="G393" s="3"/>
    </row>
    <row r="394" ht="15.75" customHeight="1">
      <c r="C394" s="1"/>
      <c r="E394" s="1"/>
      <c r="F394" s="2"/>
      <c r="G394" s="3"/>
    </row>
    <row r="395" ht="15.75" customHeight="1">
      <c r="C395" s="1"/>
      <c r="E395" s="1"/>
      <c r="F395" s="2"/>
      <c r="G395" s="3"/>
    </row>
    <row r="396" ht="15.75" customHeight="1">
      <c r="C396" s="1"/>
      <c r="E396" s="1"/>
      <c r="F396" s="2"/>
      <c r="G396" s="3"/>
    </row>
    <row r="397" ht="15.75" customHeight="1">
      <c r="C397" s="1"/>
      <c r="E397" s="1"/>
      <c r="F397" s="2"/>
      <c r="G397" s="3"/>
    </row>
    <row r="398" ht="15.75" customHeight="1">
      <c r="C398" s="1"/>
      <c r="E398" s="1"/>
      <c r="F398" s="2"/>
      <c r="G398" s="3"/>
    </row>
    <row r="399" ht="15.75" customHeight="1">
      <c r="C399" s="1"/>
      <c r="E399" s="1"/>
      <c r="F399" s="2"/>
      <c r="G399" s="3"/>
    </row>
    <row r="400" ht="15.75" customHeight="1">
      <c r="C400" s="1"/>
      <c r="E400" s="1"/>
      <c r="F400" s="2"/>
      <c r="G400" s="3"/>
    </row>
    <row r="401" ht="15.75" customHeight="1">
      <c r="C401" s="1"/>
      <c r="E401" s="1"/>
      <c r="F401" s="2"/>
      <c r="G401" s="3"/>
    </row>
    <row r="402" ht="15.75" customHeight="1">
      <c r="C402" s="1"/>
      <c r="E402" s="1"/>
      <c r="F402" s="2"/>
      <c r="G402" s="3"/>
    </row>
    <row r="403" ht="15.75" customHeight="1">
      <c r="C403" s="1"/>
      <c r="E403" s="1"/>
      <c r="F403" s="2"/>
      <c r="G403" s="3"/>
    </row>
    <row r="404" ht="15.75" customHeight="1">
      <c r="C404" s="1"/>
      <c r="E404" s="1"/>
      <c r="F404" s="2"/>
      <c r="G404" s="3"/>
    </row>
    <row r="405" ht="15.75" customHeight="1">
      <c r="C405" s="1"/>
      <c r="E405" s="1"/>
      <c r="F405" s="2"/>
      <c r="G405" s="3"/>
    </row>
    <row r="406" ht="15.75" customHeight="1">
      <c r="C406" s="1"/>
      <c r="E406" s="1"/>
      <c r="F406" s="2"/>
      <c r="G406" s="3"/>
    </row>
    <row r="407" ht="15.75" customHeight="1">
      <c r="C407" s="1"/>
      <c r="E407" s="1"/>
      <c r="F407" s="2"/>
      <c r="G407" s="3"/>
    </row>
    <row r="408" ht="15.75" customHeight="1">
      <c r="C408" s="1"/>
      <c r="E408" s="1"/>
      <c r="F408" s="2"/>
      <c r="G408" s="3"/>
    </row>
    <row r="409" ht="15.75" customHeight="1">
      <c r="C409" s="1"/>
      <c r="E409" s="1"/>
      <c r="F409" s="2"/>
      <c r="G409" s="3"/>
    </row>
    <row r="410" ht="15.75" customHeight="1">
      <c r="C410" s="1"/>
      <c r="E410" s="1"/>
      <c r="F410" s="2"/>
      <c r="G410" s="3"/>
    </row>
    <row r="411" ht="15.75" customHeight="1">
      <c r="C411" s="1"/>
      <c r="E411" s="1"/>
      <c r="F411" s="2"/>
      <c r="G411" s="3"/>
    </row>
    <row r="412" ht="15.75" customHeight="1">
      <c r="C412" s="1"/>
      <c r="E412" s="1"/>
      <c r="F412" s="2"/>
      <c r="G412" s="3"/>
    </row>
    <row r="413" ht="15.75" customHeight="1">
      <c r="C413" s="1"/>
      <c r="E413" s="1"/>
      <c r="F413" s="2"/>
      <c r="G413" s="3"/>
    </row>
    <row r="414" ht="15.75" customHeight="1">
      <c r="C414" s="1"/>
      <c r="E414" s="1"/>
      <c r="F414" s="2"/>
      <c r="G414" s="3"/>
    </row>
    <row r="415" ht="15.75" customHeight="1">
      <c r="C415" s="1"/>
      <c r="E415" s="1"/>
      <c r="F415" s="2"/>
      <c r="G415" s="3"/>
    </row>
    <row r="416" ht="15.75" customHeight="1">
      <c r="C416" s="1"/>
      <c r="E416" s="1"/>
      <c r="F416" s="2"/>
      <c r="G416" s="3"/>
    </row>
    <row r="417" ht="15.75" customHeight="1">
      <c r="C417" s="1"/>
      <c r="E417" s="1"/>
      <c r="F417" s="2"/>
      <c r="G417" s="3"/>
    </row>
    <row r="418" ht="15.75" customHeight="1">
      <c r="C418" s="1"/>
      <c r="E418" s="1"/>
      <c r="F418" s="2"/>
      <c r="G418" s="3"/>
    </row>
    <row r="419" ht="15.75" customHeight="1">
      <c r="C419" s="1"/>
      <c r="E419" s="1"/>
      <c r="F419" s="2"/>
      <c r="G419" s="3"/>
    </row>
    <row r="420" ht="15.75" customHeight="1">
      <c r="C420" s="1"/>
      <c r="E420" s="1"/>
      <c r="F420" s="2"/>
      <c r="G420" s="3"/>
    </row>
    <row r="421" ht="15.75" customHeight="1">
      <c r="C421" s="1"/>
      <c r="E421" s="1"/>
      <c r="F421" s="2"/>
      <c r="G421" s="3"/>
    </row>
    <row r="422" ht="15.75" customHeight="1">
      <c r="C422" s="1"/>
      <c r="E422" s="1"/>
      <c r="F422" s="2"/>
      <c r="G422" s="3"/>
    </row>
    <row r="423" ht="15.75" customHeight="1">
      <c r="C423" s="1"/>
      <c r="E423" s="1"/>
      <c r="F423" s="2"/>
      <c r="G423" s="3"/>
    </row>
    <row r="424" ht="15.75" customHeight="1">
      <c r="C424" s="1"/>
      <c r="E424" s="1"/>
      <c r="F424" s="2"/>
      <c r="G424" s="3"/>
    </row>
    <row r="425" ht="15.75" customHeight="1">
      <c r="C425" s="1"/>
      <c r="E425" s="1"/>
      <c r="F425" s="2"/>
      <c r="G425" s="3"/>
    </row>
    <row r="426" ht="15.75" customHeight="1">
      <c r="C426" s="1"/>
      <c r="E426" s="1"/>
      <c r="F426" s="2"/>
      <c r="G426" s="3"/>
    </row>
    <row r="427" ht="15.75" customHeight="1">
      <c r="C427" s="1"/>
      <c r="E427" s="1"/>
      <c r="F427" s="2"/>
      <c r="G427" s="3"/>
    </row>
    <row r="428" ht="15.75" customHeight="1">
      <c r="C428" s="1"/>
      <c r="E428" s="1"/>
      <c r="F428" s="2"/>
      <c r="G428" s="3"/>
    </row>
    <row r="429" ht="15.75" customHeight="1">
      <c r="C429" s="1"/>
      <c r="E429" s="1"/>
      <c r="F429" s="2"/>
      <c r="G429" s="3"/>
    </row>
    <row r="430" ht="15.75" customHeight="1">
      <c r="C430" s="1"/>
      <c r="E430" s="1"/>
      <c r="F430" s="2"/>
      <c r="G430" s="3"/>
    </row>
    <row r="431" ht="15.75" customHeight="1">
      <c r="C431" s="1"/>
      <c r="E431" s="1"/>
      <c r="F431" s="2"/>
      <c r="G431" s="3"/>
    </row>
    <row r="432" ht="15.75" customHeight="1">
      <c r="C432" s="1"/>
      <c r="E432" s="1"/>
      <c r="F432" s="2"/>
      <c r="G432" s="3"/>
    </row>
    <row r="433" ht="15.75" customHeight="1">
      <c r="C433" s="1"/>
      <c r="E433" s="1"/>
      <c r="F433" s="2"/>
      <c r="G433" s="3"/>
    </row>
    <row r="434" ht="15.75" customHeight="1">
      <c r="C434" s="1"/>
      <c r="E434" s="1"/>
      <c r="F434" s="2"/>
      <c r="G434" s="3"/>
    </row>
    <row r="435" ht="15.75" customHeight="1">
      <c r="C435" s="1"/>
      <c r="E435" s="1"/>
      <c r="F435" s="2"/>
      <c r="G435" s="3"/>
    </row>
    <row r="436" ht="15.75" customHeight="1">
      <c r="C436" s="1"/>
      <c r="E436" s="1"/>
      <c r="F436" s="2"/>
      <c r="G436" s="3"/>
    </row>
    <row r="437" ht="15.75" customHeight="1">
      <c r="C437" s="1"/>
      <c r="E437" s="1"/>
      <c r="F437" s="2"/>
      <c r="G437" s="3"/>
    </row>
    <row r="438" ht="15.75" customHeight="1">
      <c r="C438" s="1"/>
      <c r="E438" s="1"/>
      <c r="F438" s="2"/>
      <c r="G438" s="3"/>
    </row>
    <row r="439" ht="15.75" customHeight="1">
      <c r="C439" s="1"/>
      <c r="E439" s="1"/>
      <c r="F439" s="2"/>
      <c r="G439" s="3"/>
    </row>
    <row r="440" ht="15.75" customHeight="1">
      <c r="C440" s="1"/>
      <c r="E440" s="1"/>
      <c r="F440" s="2"/>
      <c r="G440" s="3"/>
    </row>
    <row r="441" ht="15.75" customHeight="1">
      <c r="C441" s="1"/>
      <c r="E441" s="1"/>
      <c r="F441" s="2"/>
      <c r="G441" s="3"/>
    </row>
    <row r="442" ht="15.75" customHeight="1">
      <c r="C442" s="1"/>
      <c r="E442" s="1"/>
      <c r="F442" s="2"/>
      <c r="G442" s="3"/>
    </row>
    <row r="443" ht="15.75" customHeight="1">
      <c r="C443" s="1"/>
      <c r="E443" s="1"/>
      <c r="F443" s="2"/>
      <c r="G443" s="3"/>
    </row>
    <row r="444" ht="15.75" customHeight="1">
      <c r="C444" s="1"/>
      <c r="E444" s="1"/>
      <c r="F444" s="2"/>
      <c r="G444" s="3"/>
    </row>
    <row r="445" ht="15.75" customHeight="1">
      <c r="C445" s="1"/>
      <c r="E445" s="1"/>
      <c r="F445" s="2"/>
      <c r="G445" s="3"/>
    </row>
    <row r="446" ht="15.75" customHeight="1">
      <c r="C446" s="1"/>
      <c r="E446" s="1"/>
      <c r="F446" s="2"/>
      <c r="G446" s="3"/>
    </row>
    <row r="447" ht="15.75" customHeight="1">
      <c r="C447" s="1"/>
      <c r="E447" s="1"/>
      <c r="F447" s="2"/>
      <c r="G447" s="3"/>
    </row>
    <row r="448" ht="15.75" customHeight="1">
      <c r="C448" s="1"/>
      <c r="E448" s="1"/>
      <c r="F448" s="2"/>
      <c r="G448" s="3"/>
    </row>
    <row r="449" ht="15.75" customHeight="1">
      <c r="C449" s="1"/>
      <c r="E449" s="1"/>
      <c r="F449" s="2"/>
      <c r="G449" s="3"/>
    </row>
    <row r="450" ht="15.75" customHeight="1">
      <c r="C450" s="1"/>
      <c r="E450" s="1"/>
      <c r="F450" s="2"/>
      <c r="G450" s="3"/>
    </row>
    <row r="451" ht="15.75" customHeight="1">
      <c r="C451" s="1"/>
      <c r="E451" s="1"/>
      <c r="F451" s="2"/>
      <c r="G451" s="3"/>
    </row>
    <row r="452" ht="15.75" customHeight="1">
      <c r="C452" s="1"/>
      <c r="E452" s="1"/>
      <c r="F452" s="2"/>
      <c r="G452" s="3"/>
    </row>
    <row r="453" ht="15.75" customHeight="1">
      <c r="C453" s="1"/>
      <c r="E453" s="1"/>
      <c r="F453" s="2"/>
      <c r="G453" s="3"/>
    </row>
    <row r="454" ht="15.75" customHeight="1">
      <c r="C454" s="1"/>
      <c r="E454" s="1"/>
      <c r="F454" s="2"/>
      <c r="G454" s="3"/>
    </row>
    <row r="455" ht="15.75" customHeight="1">
      <c r="C455" s="1"/>
      <c r="E455" s="1"/>
      <c r="F455" s="2"/>
      <c r="G455" s="3"/>
    </row>
    <row r="456" ht="15.75" customHeight="1">
      <c r="C456" s="1"/>
      <c r="E456" s="1"/>
      <c r="F456" s="2"/>
      <c r="G456" s="3"/>
    </row>
    <row r="457" ht="15.75" customHeight="1">
      <c r="C457" s="1"/>
      <c r="E457" s="1"/>
      <c r="F457" s="2"/>
      <c r="G457" s="3"/>
    </row>
    <row r="458" ht="15.75" customHeight="1">
      <c r="C458" s="1"/>
      <c r="E458" s="1"/>
      <c r="F458" s="2"/>
      <c r="G458" s="3"/>
    </row>
    <row r="459" ht="15.75" customHeight="1">
      <c r="C459" s="1"/>
      <c r="E459" s="1"/>
      <c r="F459" s="2"/>
      <c r="G459" s="3"/>
    </row>
    <row r="460" ht="15.75" customHeight="1">
      <c r="C460" s="1"/>
      <c r="E460" s="1"/>
      <c r="F460" s="2"/>
      <c r="G460" s="3"/>
    </row>
    <row r="461" ht="15.75" customHeight="1">
      <c r="C461" s="1"/>
      <c r="E461" s="1"/>
      <c r="F461" s="2"/>
      <c r="G461" s="3"/>
    </row>
    <row r="462" ht="15.75" customHeight="1">
      <c r="C462" s="1"/>
      <c r="E462" s="1"/>
      <c r="F462" s="2"/>
      <c r="G462" s="3"/>
    </row>
    <row r="463" ht="15.75" customHeight="1">
      <c r="C463" s="1"/>
      <c r="E463" s="1"/>
      <c r="F463" s="2"/>
      <c r="G463" s="3"/>
    </row>
    <row r="464" ht="15.75" customHeight="1">
      <c r="C464" s="1"/>
      <c r="E464" s="1"/>
      <c r="F464" s="2"/>
      <c r="G464" s="3"/>
    </row>
    <row r="465" ht="15.75" customHeight="1">
      <c r="C465" s="1"/>
      <c r="E465" s="1"/>
      <c r="F465" s="2"/>
      <c r="G465" s="3"/>
    </row>
    <row r="466" ht="15.75" customHeight="1">
      <c r="C466" s="1"/>
      <c r="E466" s="1"/>
      <c r="F466" s="2"/>
      <c r="G466" s="3"/>
    </row>
    <row r="467" ht="15.75" customHeight="1">
      <c r="C467" s="1"/>
      <c r="E467" s="1"/>
      <c r="F467" s="2"/>
      <c r="G467" s="3"/>
    </row>
    <row r="468" ht="15.75" customHeight="1">
      <c r="C468" s="1"/>
      <c r="E468" s="1"/>
      <c r="F468" s="2"/>
      <c r="G468" s="3"/>
    </row>
    <row r="469" ht="15.75" customHeight="1">
      <c r="C469" s="1"/>
      <c r="E469" s="1"/>
      <c r="F469" s="2"/>
      <c r="G469" s="3"/>
    </row>
    <row r="470" ht="15.75" customHeight="1">
      <c r="C470" s="1"/>
      <c r="E470" s="1"/>
      <c r="F470" s="2"/>
      <c r="G470" s="3"/>
    </row>
    <row r="471" ht="15.75" customHeight="1">
      <c r="C471" s="1"/>
      <c r="E471" s="1"/>
      <c r="F471" s="2"/>
      <c r="G471" s="3"/>
    </row>
    <row r="472" ht="15.75" customHeight="1">
      <c r="C472" s="1"/>
      <c r="E472" s="1"/>
      <c r="F472" s="2"/>
      <c r="G472" s="3"/>
    </row>
    <row r="473" ht="15.75" customHeight="1">
      <c r="C473" s="1"/>
      <c r="E473" s="1"/>
      <c r="F473" s="2"/>
      <c r="G473" s="3"/>
    </row>
    <row r="474" ht="15.75" customHeight="1">
      <c r="C474" s="1"/>
      <c r="E474" s="1"/>
      <c r="F474" s="2"/>
      <c r="G474" s="3"/>
    </row>
    <row r="475" ht="15.75" customHeight="1">
      <c r="C475" s="1"/>
      <c r="E475" s="1"/>
      <c r="F475" s="2"/>
      <c r="G475" s="3"/>
    </row>
    <row r="476" ht="15.75" customHeight="1">
      <c r="C476" s="1"/>
      <c r="E476" s="1"/>
      <c r="F476" s="2"/>
      <c r="G476" s="3"/>
    </row>
    <row r="477" ht="15.75" customHeight="1">
      <c r="C477" s="1"/>
      <c r="E477" s="1"/>
      <c r="F477" s="2"/>
      <c r="G477" s="3"/>
    </row>
    <row r="478" ht="15.75" customHeight="1">
      <c r="C478" s="1"/>
      <c r="E478" s="1"/>
      <c r="F478" s="2"/>
      <c r="G478" s="3"/>
    </row>
    <row r="479" ht="15.75" customHeight="1">
      <c r="C479" s="1"/>
      <c r="E479" s="1"/>
      <c r="F479" s="2"/>
      <c r="G479" s="3"/>
    </row>
    <row r="480" ht="15.75" customHeight="1">
      <c r="C480" s="1"/>
      <c r="E480" s="1"/>
      <c r="F480" s="2"/>
      <c r="G480" s="3"/>
    </row>
    <row r="481" ht="15.75" customHeight="1">
      <c r="C481" s="1"/>
      <c r="E481" s="1"/>
      <c r="F481" s="2"/>
      <c r="G481" s="3"/>
    </row>
    <row r="482" ht="15.75" customHeight="1">
      <c r="C482" s="1"/>
      <c r="E482" s="1"/>
      <c r="F482" s="2"/>
      <c r="G482" s="3"/>
    </row>
    <row r="483" ht="15.75" customHeight="1">
      <c r="C483" s="1"/>
      <c r="E483" s="1"/>
      <c r="F483" s="2"/>
      <c r="G483" s="3"/>
    </row>
    <row r="484" ht="15.75" customHeight="1">
      <c r="C484" s="1"/>
      <c r="E484" s="1"/>
      <c r="F484" s="2"/>
      <c r="G484" s="3"/>
    </row>
    <row r="485" ht="15.75" customHeight="1">
      <c r="C485" s="1"/>
      <c r="E485" s="1"/>
      <c r="F485" s="2"/>
      <c r="G485" s="3"/>
    </row>
    <row r="486" ht="15.75" customHeight="1">
      <c r="C486" s="1"/>
      <c r="E486" s="1"/>
      <c r="F486" s="2"/>
      <c r="G486" s="3"/>
    </row>
    <row r="487" ht="15.75" customHeight="1">
      <c r="C487" s="1"/>
      <c r="E487" s="1"/>
      <c r="F487" s="2"/>
      <c r="G487" s="3"/>
    </row>
    <row r="488" ht="15.75" customHeight="1">
      <c r="C488" s="1"/>
      <c r="E488" s="1"/>
      <c r="F488" s="2"/>
      <c r="G488" s="3"/>
    </row>
    <row r="489" ht="15.75" customHeight="1">
      <c r="C489" s="1"/>
      <c r="E489" s="1"/>
      <c r="F489" s="2"/>
      <c r="G489" s="3"/>
    </row>
    <row r="490" ht="15.75" customHeight="1">
      <c r="C490" s="1"/>
      <c r="E490" s="1"/>
      <c r="F490" s="2"/>
      <c r="G490" s="3"/>
    </row>
    <row r="491" ht="15.75" customHeight="1">
      <c r="C491" s="1"/>
      <c r="E491" s="1"/>
      <c r="F491" s="2"/>
      <c r="G491" s="3"/>
    </row>
    <row r="492" ht="15.75" customHeight="1">
      <c r="C492" s="1"/>
      <c r="E492" s="1"/>
      <c r="F492" s="2"/>
      <c r="G492" s="3"/>
    </row>
    <row r="493" ht="15.75" customHeight="1">
      <c r="C493" s="1"/>
      <c r="E493" s="1"/>
      <c r="F493" s="2"/>
      <c r="G493" s="3"/>
    </row>
    <row r="494" ht="15.75" customHeight="1">
      <c r="C494" s="1"/>
      <c r="E494" s="1"/>
      <c r="F494" s="2"/>
      <c r="G494" s="3"/>
    </row>
    <row r="495" ht="15.75" customHeight="1">
      <c r="C495" s="1"/>
      <c r="E495" s="1"/>
      <c r="F495" s="2"/>
      <c r="G495" s="3"/>
    </row>
    <row r="496" ht="15.75" customHeight="1">
      <c r="C496" s="1"/>
      <c r="E496" s="1"/>
      <c r="F496" s="2"/>
      <c r="G496" s="3"/>
    </row>
    <row r="497" ht="15.75" customHeight="1">
      <c r="C497" s="1"/>
      <c r="E497" s="1"/>
      <c r="F497" s="2"/>
      <c r="G497" s="3"/>
    </row>
    <row r="498" ht="15.75" customHeight="1">
      <c r="C498" s="1"/>
      <c r="E498" s="1"/>
      <c r="F498" s="2"/>
      <c r="G498" s="3"/>
    </row>
    <row r="499" ht="15.75" customHeight="1">
      <c r="C499" s="1"/>
      <c r="E499" s="1"/>
      <c r="F499" s="2"/>
      <c r="G499" s="3"/>
    </row>
    <row r="500" ht="15.75" customHeight="1">
      <c r="C500" s="1"/>
      <c r="E500" s="1"/>
      <c r="F500" s="2"/>
      <c r="G500" s="3"/>
    </row>
    <row r="501" ht="15.75" customHeight="1">
      <c r="C501" s="1"/>
      <c r="E501" s="1"/>
      <c r="F501" s="2"/>
      <c r="G501" s="3"/>
    </row>
    <row r="502" ht="15.75" customHeight="1">
      <c r="C502" s="1"/>
      <c r="E502" s="1"/>
      <c r="F502" s="2"/>
      <c r="G502" s="3"/>
    </row>
    <row r="503" ht="15.75" customHeight="1">
      <c r="C503" s="1"/>
      <c r="E503" s="1"/>
      <c r="F503" s="2"/>
      <c r="G503" s="3"/>
    </row>
    <row r="504" ht="15.75" customHeight="1">
      <c r="C504" s="1"/>
      <c r="E504" s="1"/>
      <c r="F504" s="2"/>
      <c r="G504" s="3"/>
    </row>
    <row r="505" ht="15.75" customHeight="1">
      <c r="C505" s="1"/>
      <c r="E505" s="1"/>
      <c r="F505" s="2"/>
      <c r="G505" s="3"/>
    </row>
    <row r="506" ht="15.75" customHeight="1">
      <c r="C506" s="1"/>
      <c r="E506" s="1"/>
      <c r="F506" s="2"/>
      <c r="G506" s="3"/>
    </row>
    <row r="507" ht="15.75" customHeight="1">
      <c r="C507" s="1"/>
      <c r="E507" s="1"/>
      <c r="F507" s="2"/>
      <c r="G507" s="3"/>
    </row>
    <row r="508" ht="15.75" customHeight="1">
      <c r="C508" s="1"/>
      <c r="E508" s="1"/>
      <c r="F508" s="2"/>
      <c r="G508" s="3"/>
    </row>
    <row r="509" ht="15.75" customHeight="1">
      <c r="C509" s="1"/>
      <c r="E509" s="1"/>
      <c r="F509" s="2"/>
      <c r="G509" s="3"/>
    </row>
    <row r="510" ht="15.75" customHeight="1">
      <c r="C510" s="1"/>
      <c r="E510" s="1"/>
      <c r="F510" s="2"/>
      <c r="G510" s="3"/>
    </row>
    <row r="511" ht="15.75" customHeight="1">
      <c r="C511" s="1"/>
      <c r="E511" s="1"/>
      <c r="F511" s="2"/>
      <c r="G511" s="3"/>
    </row>
    <row r="512" ht="15.75" customHeight="1">
      <c r="C512" s="1"/>
      <c r="E512" s="1"/>
      <c r="F512" s="2"/>
      <c r="G512" s="3"/>
    </row>
    <row r="513" ht="15.75" customHeight="1">
      <c r="C513" s="1"/>
      <c r="E513" s="1"/>
      <c r="F513" s="2"/>
      <c r="G513" s="3"/>
    </row>
    <row r="514" ht="15.75" customHeight="1">
      <c r="C514" s="1"/>
      <c r="E514" s="1"/>
      <c r="F514" s="2"/>
      <c r="G514" s="3"/>
    </row>
    <row r="515" ht="15.75" customHeight="1">
      <c r="C515" s="1"/>
      <c r="E515" s="1"/>
      <c r="F515" s="2"/>
      <c r="G515" s="3"/>
    </row>
    <row r="516" ht="15.75" customHeight="1">
      <c r="C516" s="1"/>
      <c r="E516" s="1"/>
      <c r="F516" s="2"/>
      <c r="G516" s="3"/>
    </row>
    <row r="517" ht="15.75" customHeight="1">
      <c r="C517" s="1"/>
      <c r="E517" s="1"/>
      <c r="F517" s="2"/>
      <c r="G517" s="3"/>
    </row>
    <row r="518" ht="15.75" customHeight="1">
      <c r="C518" s="1"/>
      <c r="E518" s="1"/>
      <c r="F518" s="2"/>
      <c r="G518" s="3"/>
    </row>
    <row r="519" ht="15.75" customHeight="1">
      <c r="C519" s="1"/>
      <c r="E519" s="1"/>
      <c r="F519" s="2"/>
      <c r="G519" s="3"/>
    </row>
    <row r="520" ht="15.75" customHeight="1">
      <c r="C520" s="1"/>
      <c r="E520" s="1"/>
      <c r="F520" s="2"/>
      <c r="G520" s="3"/>
    </row>
    <row r="521" ht="15.75" customHeight="1">
      <c r="C521" s="1"/>
      <c r="E521" s="1"/>
      <c r="F521" s="2"/>
      <c r="G521" s="3"/>
    </row>
    <row r="522" ht="15.75" customHeight="1">
      <c r="C522" s="1"/>
      <c r="E522" s="1"/>
      <c r="F522" s="2"/>
      <c r="G522" s="3"/>
    </row>
    <row r="523" ht="15.75" customHeight="1">
      <c r="C523" s="1"/>
      <c r="E523" s="1"/>
      <c r="F523" s="2"/>
      <c r="G523" s="3"/>
    </row>
    <row r="524" ht="15.75" customHeight="1">
      <c r="C524" s="1"/>
      <c r="E524" s="1"/>
      <c r="F524" s="2"/>
      <c r="G524" s="3"/>
    </row>
    <row r="525" ht="15.75" customHeight="1">
      <c r="C525" s="1"/>
      <c r="E525" s="1"/>
      <c r="F525" s="2"/>
      <c r="G525" s="3"/>
    </row>
    <row r="526" ht="15.75" customHeight="1">
      <c r="C526" s="1"/>
      <c r="E526" s="1"/>
      <c r="F526" s="2"/>
      <c r="G526" s="3"/>
    </row>
    <row r="527" ht="15.75" customHeight="1">
      <c r="C527" s="1"/>
      <c r="E527" s="1"/>
      <c r="F527" s="2"/>
      <c r="G527" s="3"/>
    </row>
    <row r="528" ht="15.75" customHeight="1">
      <c r="C528" s="1"/>
      <c r="E528" s="1"/>
      <c r="F528" s="2"/>
      <c r="G528" s="3"/>
    </row>
    <row r="529" ht="15.75" customHeight="1">
      <c r="C529" s="1"/>
      <c r="E529" s="1"/>
      <c r="F529" s="2"/>
      <c r="G529" s="3"/>
    </row>
    <row r="530" ht="15.75" customHeight="1">
      <c r="C530" s="1"/>
      <c r="E530" s="1"/>
      <c r="F530" s="2"/>
      <c r="G530" s="3"/>
    </row>
    <row r="531" ht="15.75" customHeight="1">
      <c r="C531" s="1"/>
      <c r="E531" s="1"/>
      <c r="F531" s="2"/>
      <c r="G531" s="3"/>
    </row>
    <row r="532" ht="15.75" customHeight="1">
      <c r="C532" s="1"/>
      <c r="E532" s="1"/>
      <c r="F532" s="2"/>
      <c r="G532" s="3"/>
    </row>
    <row r="533" ht="15.75" customHeight="1">
      <c r="C533" s="1"/>
      <c r="E533" s="1"/>
      <c r="F533" s="2"/>
      <c r="G533" s="3"/>
    </row>
    <row r="534" ht="15.75" customHeight="1">
      <c r="C534" s="1"/>
      <c r="E534" s="1"/>
      <c r="F534" s="2"/>
      <c r="G534" s="3"/>
    </row>
    <row r="535" ht="15.75" customHeight="1">
      <c r="C535" s="1"/>
      <c r="E535" s="1"/>
      <c r="F535" s="2"/>
      <c r="G535" s="3"/>
    </row>
    <row r="536" ht="15.75" customHeight="1">
      <c r="C536" s="1"/>
      <c r="E536" s="1"/>
      <c r="F536" s="2"/>
      <c r="G536" s="3"/>
    </row>
    <row r="537" ht="15.75" customHeight="1">
      <c r="C537" s="1"/>
      <c r="E537" s="1"/>
      <c r="F537" s="2"/>
      <c r="G537" s="3"/>
    </row>
    <row r="538" ht="15.75" customHeight="1">
      <c r="C538" s="1"/>
      <c r="E538" s="1"/>
      <c r="F538" s="2"/>
      <c r="G538" s="3"/>
    </row>
    <row r="539" ht="15.75" customHeight="1">
      <c r="C539" s="1"/>
      <c r="E539" s="1"/>
      <c r="F539" s="2"/>
      <c r="G539" s="3"/>
    </row>
    <row r="540" ht="15.75" customHeight="1">
      <c r="C540" s="1"/>
      <c r="E540" s="1"/>
      <c r="F540" s="2"/>
      <c r="G540" s="3"/>
    </row>
    <row r="541" ht="15.75" customHeight="1">
      <c r="C541" s="1"/>
      <c r="E541" s="1"/>
      <c r="F541" s="2"/>
      <c r="G541" s="3"/>
    </row>
    <row r="542" ht="15.75" customHeight="1">
      <c r="C542" s="1"/>
      <c r="E542" s="1"/>
      <c r="F542" s="2"/>
      <c r="G542" s="3"/>
    </row>
    <row r="543" ht="15.75" customHeight="1">
      <c r="C543" s="1"/>
      <c r="E543" s="1"/>
      <c r="F543" s="2"/>
      <c r="G543" s="3"/>
    </row>
    <row r="544" ht="15.75" customHeight="1">
      <c r="C544" s="1"/>
      <c r="E544" s="1"/>
      <c r="F544" s="2"/>
      <c r="G544" s="3"/>
    </row>
    <row r="545" ht="15.75" customHeight="1">
      <c r="C545" s="1"/>
      <c r="E545" s="1"/>
      <c r="F545" s="2"/>
      <c r="G545" s="3"/>
    </row>
    <row r="546" ht="15.75" customHeight="1">
      <c r="C546" s="1"/>
      <c r="E546" s="1"/>
      <c r="F546" s="2"/>
      <c r="G546" s="3"/>
    </row>
    <row r="547" ht="15.75" customHeight="1">
      <c r="C547" s="1"/>
      <c r="E547" s="1"/>
      <c r="F547" s="2"/>
      <c r="G547" s="3"/>
    </row>
    <row r="548" ht="15.75" customHeight="1">
      <c r="C548" s="1"/>
      <c r="E548" s="1"/>
      <c r="F548" s="2"/>
      <c r="G548" s="3"/>
    </row>
    <row r="549" ht="15.75" customHeight="1">
      <c r="C549" s="1"/>
      <c r="E549" s="1"/>
      <c r="F549" s="2"/>
      <c r="G549" s="3"/>
    </row>
    <row r="550" ht="15.75" customHeight="1">
      <c r="C550" s="1"/>
      <c r="E550" s="1"/>
      <c r="F550" s="2"/>
      <c r="G550" s="3"/>
    </row>
    <row r="551" ht="15.75" customHeight="1">
      <c r="C551" s="1"/>
      <c r="E551" s="1"/>
      <c r="F551" s="2"/>
      <c r="G551" s="3"/>
    </row>
    <row r="552" ht="15.75" customHeight="1">
      <c r="C552" s="1"/>
      <c r="E552" s="1"/>
      <c r="F552" s="2"/>
      <c r="G552" s="3"/>
    </row>
    <row r="553" ht="15.75" customHeight="1">
      <c r="C553" s="1"/>
      <c r="E553" s="1"/>
      <c r="F553" s="2"/>
      <c r="G553" s="3"/>
    </row>
    <row r="554" ht="15.75" customHeight="1">
      <c r="C554" s="1"/>
      <c r="E554" s="1"/>
      <c r="F554" s="2"/>
      <c r="G554" s="3"/>
    </row>
    <row r="555" ht="15.75" customHeight="1">
      <c r="C555" s="1"/>
      <c r="E555" s="1"/>
      <c r="F555" s="2"/>
      <c r="G555" s="3"/>
    </row>
    <row r="556" ht="15.75" customHeight="1">
      <c r="C556" s="1"/>
      <c r="E556" s="1"/>
      <c r="F556" s="2"/>
      <c r="G556" s="3"/>
    </row>
    <row r="557" ht="15.75" customHeight="1">
      <c r="C557" s="1"/>
      <c r="E557" s="1"/>
      <c r="F557" s="2"/>
      <c r="G557" s="3"/>
    </row>
    <row r="558" ht="15.75" customHeight="1">
      <c r="C558" s="1"/>
      <c r="E558" s="1"/>
      <c r="F558" s="2"/>
      <c r="G558" s="3"/>
    </row>
    <row r="559" ht="15.75" customHeight="1">
      <c r="C559" s="1"/>
      <c r="E559" s="1"/>
      <c r="F559" s="2"/>
      <c r="G559" s="3"/>
    </row>
    <row r="560" ht="15.75" customHeight="1">
      <c r="C560" s="1"/>
      <c r="E560" s="1"/>
      <c r="F560" s="2"/>
      <c r="G560" s="3"/>
    </row>
    <row r="561" ht="15.75" customHeight="1">
      <c r="C561" s="1"/>
      <c r="E561" s="1"/>
      <c r="F561" s="2"/>
      <c r="G561" s="3"/>
    </row>
    <row r="562" ht="15.75" customHeight="1">
      <c r="C562" s="1"/>
      <c r="E562" s="1"/>
      <c r="F562" s="2"/>
      <c r="G562" s="3"/>
    </row>
    <row r="563" ht="15.75" customHeight="1">
      <c r="C563" s="1"/>
      <c r="E563" s="1"/>
      <c r="F563" s="2"/>
      <c r="G563" s="3"/>
    </row>
    <row r="564" ht="15.75" customHeight="1">
      <c r="C564" s="1"/>
      <c r="E564" s="1"/>
      <c r="F564" s="2"/>
      <c r="G564" s="3"/>
    </row>
    <row r="565" ht="15.75" customHeight="1">
      <c r="C565" s="1"/>
      <c r="E565" s="1"/>
      <c r="F565" s="2"/>
      <c r="G565" s="3"/>
    </row>
    <row r="566" ht="15.75" customHeight="1">
      <c r="C566" s="1"/>
      <c r="E566" s="1"/>
      <c r="F566" s="2"/>
      <c r="G566" s="3"/>
    </row>
    <row r="567" ht="15.75" customHeight="1">
      <c r="C567" s="1"/>
      <c r="E567" s="1"/>
      <c r="F567" s="2"/>
      <c r="G567" s="3"/>
    </row>
    <row r="568" ht="15.75" customHeight="1">
      <c r="C568" s="1"/>
      <c r="E568" s="1"/>
      <c r="F568" s="2"/>
      <c r="G568" s="3"/>
    </row>
    <row r="569" ht="15.75" customHeight="1">
      <c r="C569" s="1"/>
      <c r="E569" s="1"/>
      <c r="F569" s="2"/>
      <c r="G569" s="3"/>
    </row>
    <row r="570" ht="15.75" customHeight="1">
      <c r="C570" s="1"/>
      <c r="E570" s="1"/>
      <c r="F570" s="2"/>
      <c r="G570" s="3"/>
    </row>
    <row r="571" ht="15.75" customHeight="1">
      <c r="C571" s="1"/>
      <c r="E571" s="1"/>
      <c r="F571" s="2"/>
      <c r="G571" s="3"/>
    </row>
    <row r="572" ht="15.75" customHeight="1">
      <c r="C572" s="1"/>
      <c r="E572" s="1"/>
      <c r="F572" s="2"/>
      <c r="G572" s="3"/>
    </row>
    <row r="573" ht="15.75" customHeight="1">
      <c r="C573" s="1"/>
      <c r="E573" s="1"/>
      <c r="F573" s="2"/>
      <c r="G573" s="3"/>
    </row>
    <row r="574" ht="15.75" customHeight="1">
      <c r="C574" s="1"/>
      <c r="E574" s="1"/>
      <c r="F574" s="2"/>
      <c r="G574" s="3"/>
    </row>
    <row r="575" ht="15.75" customHeight="1">
      <c r="C575" s="1"/>
      <c r="E575" s="1"/>
      <c r="F575" s="2"/>
      <c r="G575" s="3"/>
    </row>
    <row r="576" ht="15.75" customHeight="1">
      <c r="C576" s="1"/>
      <c r="E576" s="1"/>
      <c r="F576" s="2"/>
      <c r="G576" s="3"/>
    </row>
    <row r="577" ht="15.75" customHeight="1">
      <c r="C577" s="1"/>
      <c r="E577" s="1"/>
      <c r="F577" s="2"/>
      <c r="G577" s="3"/>
    </row>
    <row r="578" ht="15.75" customHeight="1">
      <c r="C578" s="1"/>
      <c r="E578" s="1"/>
      <c r="F578" s="2"/>
      <c r="G578" s="3"/>
    </row>
    <row r="579" ht="15.75" customHeight="1">
      <c r="C579" s="1"/>
      <c r="E579" s="1"/>
      <c r="F579" s="2"/>
      <c r="G579" s="3"/>
    </row>
    <row r="580" ht="15.75" customHeight="1">
      <c r="C580" s="1"/>
      <c r="E580" s="1"/>
      <c r="F580" s="2"/>
      <c r="G580" s="3"/>
    </row>
    <row r="581" ht="15.75" customHeight="1">
      <c r="C581" s="1"/>
      <c r="E581" s="1"/>
      <c r="F581" s="2"/>
      <c r="G581" s="3"/>
    </row>
    <row r="582" ht="15.75" customHeight="1">
      <c r="C582" s="1"/>
      <c r="E582" s="1"/>
      <c r="F582" s="2"/>
      <c r="G582" s="3"/>
    </row>
    <row r="583" ht="15.75" customHeight="1">
      <c r="C583" s="1"/>
      <c r="E583" s="1"/>
      <c r="F583" s="2"/>
      <c r="G583" s="3"/>
    </row>
    <row r="584" ht="15.75" customHeight="1">
      <c r="C584" s="1"/>
      <c r="E584" s="1"/>
      <c r="F584" s="2"/>
      <c r="G584" s="3"/>
    </row>
    <row r="585" ht="15.75" customHeight="1">
      <c r="C585" s="1"/>
      <c r="E585" s="1"/>
      <c r="F585" s="2"/>
      <c r="G585" s="3"/>
    </row>
    <row r="586" ht="15.75" customHeight="1">
      <c r="C586" s="1"/>
      <c r="E586" s="1"/>
      <c r="F586" s="2"/>
      <c r="G586" s="3"/>
    </row>
    <row r="587" ht="15.75" customHeight="1">
      <c r="C587" s="1"/>
      <c r="E587" s="1"/>
      <c r="F587" s="2"/>
      <c r="G587" s="3"/>
    </row>
    <row r="588" ht="15.75" customHeight="1">
      <c r="C588" s="1"/>
      <c r="E588" s="1"/>
      <c r="F588" s="2"/>
      <c r="G588" s="3"/>
    </row>
    <row r="589" ht="15.75" customHeight="1">
      <c r="C589" s="1"/>
      <c r="E589" s="1"/>
      <c r="F589" s="2"/>
      <c r="G589" s="3"/>
    </row>
    <row r="590" ht="15.75" customHeight="1">
      <c r="C590" s="1"/>
      <c r="E590" s="1"/>
      <c r="F590" s="2"/>
      <c r="G590" s="3"/>
    </row>
    <row r="591" ht="15.75" customHeight="1">
      <c r="C591" s="1"/>
      <c r="E591" s="1"/>
      <c r="F591" s="2"/>
      <c r="G591" s="3"/>
    </row>
    <row r="592" ht="15.75" customHeight="1">
      <c r="C592" s="1"/>
      <c r="E592" s="1"/>
      <c r="F592" s="2"/>
      <c r="G592" s="3"/>
    </row>
    <row r="593" ht="15.75" customHeight="1">
      <c r="C593" s="1"/>
      <c r="E593" s="1"/>
      <c r="F593" s="2"/>
      <c r="G593" s="3"/>
    </row>
    <row r="594" ht="15.75" customHeight="1">
      <c r="C594" s="1"/>
      <c r="E594" s="1"/>
      <c r="F594" s="2"/>
      <c r="G594" s="3"/>
    </row>
    <row r="595" ht="15.75" customHeight="1">
      <c r="C595" s="1"/>
      <c r="E595" s="1"/>
      <c r="F595" s="2"/>
      <c r="G595" s="3"/>
    </row>
    <row r="596" ht="15.75" customHeight="1">
      <c r="C596" s="1"/>
      <c r="E596" s="1"/>
      <c r="F596" s="2"/>
      <c r="G596" s="3"/>
    </row>
    <row r="597" ht="15.75" customHeight="1">
      <c r="C597" s="1"/>
      <c r="E597" s="1"/>
      <c r="F597" s="2"/>
      <c r="G597" s="3"/>
    </row>
    <row r="598" ht="15.75" customHeight="1">
      <c r="C598" s="1"/>
      <c r="E598" s="1"/>
      <c r="F598" s="2"/>
      <c r="G598" s="3"/>
    </row>
    <row r="599" ht="15.75" customHeight="1">
      <c r="C599" s="1"/>
      <c r="E599" s="1"/>
      <c r="F599" s="2"/>
      <c r="G599" s="3"/>
    </row>
    <row r="600" ht="15.75" customHeight="1">
      <c r="C600" s="1"/>
      <c r="E600" s="1"/>
      <c r="F600" s="2"/>
      <c r="G600" s="3"/>
    </row>
    <row r="601" ht="15.75" customHeight="1">
      <c r="C601" s="1"/>
      <c r="E601" s="1"/>
      <c r="F601" s="2"/>
      <c r="G601" s="3"/>
    </row>
    <row r="602" ht="15.75" customHeight="1">
      <c r="C602" s="1"/>
      <c r="E602" s="1"/>
      <c r="F602" s="2"/>
      <c r="G602" s="3"/>
    </row>
    <row r="603" ht="15.75" customHeight="1">
      <c r="C603" s="1"/>
      <c r="E603" s="1"/>
      <c r="F603" s="2"/>
      <c r="G603" s="3"/>
    </row>
    <row r="604" ht="15.75" customHeight="1">
      <c r="C604" s="1"/>
      <c r="E604" s="1"/>
      <c r="F604" s="2"/>
      <c r="G604" s="3"/>
    </row>
    <row r="605" ht="15.75" customHeight="1">
      <c r="C605" s="1"/>
      <c r="E605" s="1"/>
      <c r="F605" s="2"/>
      <c r="G605" s="3"/>
    </row>
    <row r="606" ht="15.75" customHeight="1">
      <c r="C606" s="1"/>
      <c r="E606" s="1"/>
      <c r="F606" s="2"/>
      <c r="G606" s="3"/>
    </row>
    <row r="607" ht="15.75" customHeight="1">
      <c r="C607" s="1"/>
      <c r="E607" s="1"/>
      <c r="F607" s="2"/>
      <c r="G607" s="3"/>
    </row>
    <row r="608" ht="15.75" customHeight="1">
      <c r="C608" s="1"/>
      <c r="E608" s="1"/>
      <c r="F608" s="2"/>
      <c r="G608" s="3"/>
    </row>
    <row r="609" ht="15.75" customHeight="1">
      <c r="C609" s="1"/>
      <c r="E609" s="1"/>
      <c r="F609" s="2"/>
      <c r="G609" s="3"/>
    </row>
    <row r="610" ht="15.75" customHeight="1">
      <c r="C610" s="1"/>
      <c r="E610" s="1"/>
      <c r="F610" s="2"/>
      <c r="G610" s="3"/>
    </row>
    <row r="611" ht="15.75" customHeight="1">
      <c r="C611" s="1"/>
      <c r="E611" s="1"/>
      <c r="F611" s="2"/>
      <c r="G611" s="3"/>
    </row>
    <row r="612" ht="15.75" customHeight="1">
      <c r="C612" s="1"/>
      <c r="E612" s="1"/>
      <c r="F612" s="2"/>
      <c r="G612" s="3"/>
    </row>
    <row r="613" ht="15.75" customHeight="1">
      <c r="C613" s="1"/>
      <c r="E613" s="1"/>
      <c r="F613" s="2"/>
      <c r="G613" s="3"/>
    </row>
    <row r="614" ht="15.75" customHeight="1">
      <c r="C614" s="1"/>
      <c r="E614" s="1"/>
      <c r="F614" s="2"/>
      <c r="G614" s="3"/>
    </row>
    <row r="615" ht="15.75" customHeight="1">
      <c r="C615" s="1"/>
      <c r="E615" s="1"/>
      <c r="F615" s="2"/>
      <c r="G615" s="3"/>
    </row>
    <row r="616" ht="15.75" customHeight="1">
      <c r="C616" s="1"/>
      <c r="E616" s="1"/>
      <c r="F616" s="2"/>
      <c r="G616" s="3"/>
    </row>
    <row r="617" ht="15.75" customHeight="1">
      <c r="C617" s="1"/>
      <c r="E617" s="1"/>
      <c r="F617" s="2"/>
      <c r="G617" s="3"/>
    </row>
    <row r="618" ht="15.75" customHeight="1">
      <c r="C618" s="1"/>
      <c r="E618" s="1"/>
      <c r="F618" s="2"/>
      <c r="G618" s="3"/>
    </row>
    <row r="619" ht="15.75" customHeight="1">
      <c r="C619" s="1"/>
      <c r="E619" s="1"/>
      <c r="F619" s="2"/>
      <c r="G619" s="3"/>
    </row>
    <row r="620" ht="15.75" customHeight="1">
      <c r="C620" s="1"/>
      <c r="E620" s="1"/>
      <c r="F620" s="2"/>
      <c r="G620" s="3"/>
    </row>
    <row r="621" ht="15.75" customHeight="1">
      <c r="C621" s="1"/>
      <c r="E621" s="1"/>
      <c r="F621" s="2"/>
      <c r="G621" s="3"/>
    </row>
    <row r="622" ht="15.75" customHeight="1">
      <c r="C622" s="1"/>
      <c r="E622" s="1"/>
      <c r="F622" s="2"/>
      <c r="G622" s="3"/>
    </row>
    <row r="623" ht="15.75" customHeight="1">
      <c r="C623" s="1"/>
      <c r="E623" s="1"/>
      <c r="F623" s="2"/>
      <c r="G623" s="3"/>
    </row>
    <row r="624" ht="15.75" customHeight="1">
      <c r="C624" s="1"/>
      <c r="E624" s="1"/>
      <c r="F624" s="2"/>
      <c r="G624" s="3"/>
    </row>
    <row r="625" ht="15.75" customHeight="1">
      <c r="C625" s="1"/>
      <c r="E625" s="1"/>
      <c r="F625" s="2"/>
      <c r="G625" s="3"/>
    </row>
    <row r="626" ht="15.75" customHeight="1">
      <c r="C626" s="1"/>
      <c r="E626" s="1"/>
      <c r="F626" s="2"/>
      <c r="G626" s="3"/>
    </row>
    <row r="627" ht="15.75" customHeight="1">
      <c r="C627" s="1"/>
      <c r="E627" s="1"/>
      <c r="F627" s="2"/>
      <c r="G627" s="3"/>
    </row>
    <row r="628" ht="15.75" customHeight="1">
      <c r="C628" s="1"/>
      <c r="E628" s="1"/>
      <c r="F628" s="2"/>
      <c r="G628" s="3"/>
    </row>
    <row r="629" ht="15.75" customHeight="1">
      <c r="C629" s="1"/>
      <c r="E629" s="1"/>
      <c r="F629" s="2"/>
      <c r="G629" s="3"/>
    </row>
    <row r="630" ht="15.75" customHeight="1">
      <c r="C630" s="1"/>
      <c r="E630" s="1"/>
      <c r="F630" s="2"/>
      <c r="G630" s="3"/>
    </row>
    <row r="631" ht="15.75" customHeight="1">
      <c r="C631" s="1"/>
      <c r="E631" s="1"/>
      <c r="F631" s="2"/>
      <c r="G631" s="3"/>
    </row>
    <row r="632" ht="15.75" customHeight="1">
      <c r="C632" s="1"/>
      <c r="E632" s="1"/>
      <c r="F632" s="2"/>
      <c r="G632" s="3"/>
    </row>
    <row r="633" ht="15.75" customHeight="1">
      <c r="C633" s="1"/>
      <c r="E633" s="1"/>
      <c r="F633" s="2"/>
      <c r="G633" s="3"/>
    </row>
    <row r="634" ht="15.75" customHeight="1">
      <c r="C634" s="1"/>
      <c r="E634" s="1"/>
      <c r="F634" s="2"/>
      <c r="G634" s="3"/>
    </row>
    <row r="635" ht="15.75" customHeight="1">
      <c r="C635" s="1"/>
      <c r="E635" s="1"/>
      <c r="F635" s="2"/>
      <c r="G635" s="3"/>
    </row>
    <row r="636" ht="15.75" customHeight="1">
      <c r="C636" s="1"/>
      <c r="E636" s="1"/>
      <c r="F636" s="2"/>
      <c r="G636" s="3"/>
    </row>
    <row r="637" ht="15.75" customHeight="1">
      <c r="C637" s="1"/>
      <c r="E637" s="1"/>
      <c r="F637" s="2"/>
      <c r="G637" s="3"/>
    </row>
    <row r="638" ht="15.75" customHeight="1">
      <c r="C638" s="1"/>
      <c r="E638" s="1"/>
      <c r="F638" s="2"/>
      <c r="G638" s="3"/>
    </row>
    <row r="639" ht="15.75" customHeight="1">
      <c r="C639" s="1"/>
      <c r="E639" s="1"/>
      <c r="F639" s="2"/>
      <c r="G639" s="3"/>
    </row>
    <row r="640" ht="15.75" customHeight="1">
      <c r="C640" s="1"/>
      <c r="E640" s="1"/>
      <c r="F640" s="2"/>
      <c r="G640" s="3"/>
    </row>
    <row r="641" ht="15.75" customHeight="1">
      <c r="C641" s="1"/>
      <c r="E641" s="1"/>
      <c r="F641" s="2"/>
      <c r="G641" s="3"/>
    </row>
    <row r="642" ht="15.75" customHeight="1">
      <c r="C642" s="1"/>
      <c r="E642" s="1"/>
      <c r="F642" s="2"/>
      <c r="G642" s="3"/>
    </row>
    <row r="643" ht="15.75" customHeight="1">
      <c r="C643" s="1"/>
      <c r="E643" s="1"/>
      <c r="F643" s="2"/>
      <c r="G643" s="3"/>
    </row>
    <row r="644" ht="15.75" customHeight="1">
      <c r="C644" s="1"/>
      <c r="E644" s="1"/>
      <c r="F644" s="2"/>
      <c r="G644" s="3"/>
    </row>
    <row r="645" ht="15.75" customHeight="1">
      <c r="C645" s="1"/>
      <c r="E645" s="1"/>
      <c r="F645" s="2"/>
      <c r="G645" s="3"/>
    </row>
    <row r="646" ht="15.75" customHeight="1">
      <c r="C646" s="1"/>
      <c r="E646" s="1"/>
      <c r="F646" s="2"/>
      <c r="G646" s="3"/>
    </row>
    <row r="647" ht="15.75" customHeight="1">
      <c r="C647" s="1"/>
      <c r="E647" s="1"/>
      <c r="F647" s="2"/>
      <c r="G647" s="3"/>
    </row>
    <row r="648" ht="15.75" customHeight="1">
      <c r="C648" s="1"/>
      <c r="E648" s="1"/>
      <c r="F648" s="2"/>
      <c r="G648" s="3"/>
    </row>
    <row r="649" ht="15.75" customHeight="1">
      <c r="C649" s="1"/>
      <c r="E649" s="1"/>
      <c r="F649" s="2"/>
      <c r="G649" s="3"/>
    </row>
    <row r="650" ht="15.75" customHeight="1">
      <c r="C650" s="1"/>
      <c r="E650" s="1"/>
      <c r="F650" s="2"/>
      <c r="G650" s="3"/>
    </row>
    <row r="651" ht="15.75" customHeight="1">
      <c r="C651" s="1"/>
      <c r="E651" s="1"/>
      <c r="F651" s="2"/>
      <c r="G651" s="3"/>
    </row>
    <row r="652" ht="15.75" customHeight="1">
      <c r="C652" s="1"/>
      <c r="E652" s="1"/>
      <c r="F652" s="2"/>
      <c r="G652" s="3"/>
    </row>
    <row r="653" ht="15.75" customHeight="1">
      <c r="C653" s="1"/>
      <c r="E653" s="1"/>
      <c r="F653" s="2"/>
      <c r="G653" s="3"/>
    </row>
    <row r="654" ht="15.75" customHeight="1">
      <c r="C654" s="1"/>
      <c r="E654" s="1"/>
      <c r="F654" s="2"/>
      <c r="G654" s="3"/>
    </row>
    <row r="655" ht="15.75" customHeight="1">
      <c r="C655" s="1"/>
      <c r="E655" s="1"/>
      <c r="F655" s="2"/>
      <c r="G655" s="3"/>
    </row>
    <row r="656" ht="15.75" customHeight="1">
      <c r="C656" s="1"/>
      <c r="E656" s="1"/>
      <c r="F656" s="2"/>
      <c r="G656" s="3"/>
    </row>
    <row r="657" ht="15.75" customHeight="1">
      <c r="C657" s="1"/>
      <c r="E657" s="1"/>
      <c r="F657" s="2"/>
      <c r="G657" s="3"/>
    </row>
    <row r="658" ht="15.75" customHeight="1">
      <c r="C658" s="1"/>
      <c r="E658" s="1"/>
      <c r="F658" s="2"/>
      <c r="G658" s="3"/>
    </row>
    <row r="659" ht="15.75" customHeight="1">
      <c r="C659" s="1"/>
      <c r="E659" s="1"/>
      <c r="F659" s="2"/>
      <c r="G659" s="3"/>
    </row>
    <row r="660" ht="15.75" customHeight="1">
      <c r="C660" s="1"/>
      <c r="E660" s="1"/>
      <c r="F660" s="2"/>
      <c r="G660" s="3"/>
    </row>
    <row r="661" ht="15.75" customHeight="1">
      <c r="C661" s="1"/>
      <c r="E661" s="1"/>
      <c r="F661" s="2"/>
      <c r="G661" s="3"/>
    </row>
    <row r="662" ht="15.75" customHeight="1">
      <c r="C662" s="1"/>
      <c r="E662" s="1"/>
      <c r="F662" s="2"/>
      <c r="G662" s="3"/>
    </row>
    <row r="663" ht="15.75" customHeight="1">
      <c r="C663" s="1"/>
      <c r="E663" s="1"/>
      <c r="F663" s="2"/>
      <c r="G663" s="3"/>
    </row>
    <row r="664" ht="15.75" customHeight="1">
      <c r="C664" s="1"/>
      <c r="E664" s="1"/>
      <c r="F664" s="2"/>
      <c r="G664" s="3"/>
    </row>
    <row r="665" ht="15.75" customHeight="1">
      <c r="C665" s="1"/>
      <c r="E665" s="1"/>
      <c r="F665" s="2"/>
      <c r="G665" s="3"/>
    </row>
    <row r="666" ht="15.75" customHeight="1">
      <c r="C666" s="1"/>
      <c r="E666" s="1"/>
      <c r="F666" s="2"/>
      <c r="G666" s="3"/>
    </row>
    <row r="667" ht="15.75" customHeight="1">
      <c r="C667" s="1"/>
      <c r="E667" s="1"/>
      <c r="F667" s="2"/>
      <c r="G667" s="3"/>
    </row>
    <row r="668" ht="15.75" customHeight="1">
      <c r="C668" s="1"/>
      <c r="E668" s="1"/>
      <c r="F668" s="2"/>
      <c r="G668" s="3"/>
    </row>
    <row r="669" ht="15.75" customHeight="1">
      <c r="C669" s="1"/>
      <c r="E669" s="1"/>
      <c r="F669" s="2"/>
      <c r="G669" s="3"/>
    </row>
    <row r="670" ht="15.75" customHeight="1">
      <c r="C670" s="1"/>
      <c r="E670" s="1"/>
      <c r="F670" s="2"/>
      <c r="G670" s="3"/>
    </row>
    <row r="671" ht="15.75" customHeight="1">
      <c r="C671" s="1"/>
      <c r="E671" s="1"/>
      <c r="F671" s="2"/>
      <c r="G671" s="3"/>
    </row>
    <row r="672" ht="15.75" customHeight="1">
      <c r="C672" s="1"/>
      <c r="E672" s="1"/>
      <c r="F672" s="2"/>
      <c r="G672" s="3"/>
    </row>
    <row r="673" ht="15.75" customHeight="1">
      <c r="C673" s="1"/>
      <c r="E673" s="1"/>
      <c r="F673" s="2"/>
      <c r="G673" s="3"/>
    </row>
    <row r="674" ht="15.75" customHeight="1">
      <c r="C674" s="1"/>
      <c r="E674" s="1"/>
      <c r="F674" s="2"/>
      <c r="G674" s="3"/>
    </row>
    <row r="675" ht="15.75" customHeight="1">
      <c r="C675" s="1"/>
      <c r="E675" s="1"/>
      <c r="F675" s="2"/>
      <c r="G675" s="3"/>
    </row>
    <row r="676" ht="15.75" customHeight="1">
      <c r="C676" s="1"/>
      <c r="E676" s="1"/>
      <c r="F676" s="2"/>
      <c r="G676" s="3"/>
    </row>
    <row r="677" ht="15.75" customHeight="1">
      <c r="C677" s="1"/>
      <c r="E677" s="1"/>
      <c r="F677" s="2"/>
      <c r="G677" s="3"/>
    </row>
    <row r="678" ht="15.75" customHeight="1">
      <c r="C678" s="1"/>
      <c r="E678" s="1"/>
      <c r="F678" s="2"/>
      <c r="G678" s="3"/>
    </row>
    <row r="679" ht="15.75" customHeight="1">
      <c r="C679" s="1"/>
      <c r="E679" s="1"/>
      <c r="F679" s="2"/>
      <c r="G679" s="3"/>
    </row>
    <row r="680" ht="15.75" customHeight="1">
      <c r="C680" s="1"/>
      <c r="E680" s="1"/>
      <c r="F680" s="2"/>
      <c r="G680" s="3"/>
    </row>
    <row r="681" ht="15.75" customHeight="1">
      <c r="C681" s="1"/>
      <c r="E681" s="1"/>
      <c r="F681" s="2"/>
      <c r="G681" s="3"/>
    </row>
    <row r="682" ht="15.75" customHeight="1">
      <c r="C682" s="1"/>
      <c r="E682" s="1"/>
      <c r="F682" s="2"/>
      <c r="G682" s="3"/>
    </row>
    <row r="683" ht="15.75" customHeight="1">
      <c r="C683" s="1"/>
      <c r="E683" s="1"/>
      <c r="F683" s="2"/>
      <c r="G683" s="3"/>
    </row>
    <row r="684" ht="15.75" customHeight="1">
      <c r="C684" s="1"/>
      <c r="E684" s="1"/>
      <c r="F684" s="2"/>
      <c r="G684" s="3"/>
    </row>
    <row r="685" ht="15.75" customHeight="1">
      <c r="C685" s="1"/>
      <c r="E685" s="1"/>
      <c r="F685" s="2"/>
      <c r="G685" s="3"/>
    </row>
    <row r="686" ht="15.75" customHeight="1">
      <c r="C686" s="1"/>
      <c r="E686" s="1"/>
      <c r="F686" s="2"/>
      <c r="G686" s="3"/>
    </row>
    <row r="687" ht="15.75" customHeight="1">
      <c r="C687" s="1"/>
      <c r="E687" s="1"/>
      <c r="F687" s="2"/>
      <c r="G687" s="3"/>
    </row>
    <row r="688" ht="15.75" customHeight="1">
      <c r="C688" s="1"/>
      <c r="E688" s="1"/>
      <c r="F688" s="2"/>
      <c r="G688" s="3"/>
    </row>
    <row r="689" ht="15.75" customHeight="1">
      <c r="C689" s="1"/>
      <c r="E689" s="1"/>
      <c r="F689" s="2"/>
      <c r="G689" s="3"/>
    </row>
    <row r="690" ht="15.75" customHeight="1">
      <c r="C690" s="1"/>
      <c r="E690" s="1"/>
      <c r="F690" s="2"/>
      <c r="G690" s="3"/>
    </row>
    <row r="691" ht="15.75" customHeight="1">
      <c r="C691" s="1"/>
      <c r="E691" s="1"/>
      <c r="F691" s="2"/>
      <c r="G691" s="3"/>
    </row>
    <row r="692" ht="15.75" customHeight="1">
      <c r="C692" s="1"/>
      <c r="E692" s="1"/>
      <c r="F692" s="2"/>
      <c r="G692" s="3"/>
    </row>
    <row r="693" ht="15.75" customHeight="1">
      <c r="C693" s="1"/>
      <c r="E693" s="1"/>
      <c r="F693" s="2"/>
      <c r="G693" s="3"/>
    </row>
    <row r="694" ht="15.75" customHeight="1">
      <c r="C694" s="1"/>
      <c r="E694" s="1"/>
      <c r="F694" s="2"/>
      <c r="G694" s="3"/>
    </row>
    <row r="695" ht="15.75" customHeight="1">
      <c r="C695" s="1"/>
      <c r="E695" s="1"/>
      <c r="F695" s="2"/>
      <c r="G695" s="3"/>
    </row>
    <row r="696" ht="15.75" customHeight="1">
      <c r="C696" s="1"/>
      <c r="E696" s="1"/>
      <c r="F696" s="2"/>
      <c r="G696" s="3"/>
    </row>
    <row r="697" ht="15.75" customHeight="1">
      <c r="C697" s="1"/>
      <c r="E697" s="1"/>
      <c r="F697" s="2"/>
      <c r="G697" s="3"/>
    </row>
    <row r="698" ht="15.75" customHeight="1">
      <c r="C698" s="1"/>
      <c r="E698" s="1"/>
      <c r="F698" s="2"/>
      <c r="G698" s="3"/>
    </row>
    <row r="699" ht="15.75" customHeight="1">
      <c r="C699" s="1"/>
      <c r="E699" s="1"/>
      <c r="F699" s="2"/>
      <c r="G699" s="3"/>
    </row>
    <row r="700" ht="15.75" customHeight="1">
      <c r="C700" s="1"/>
      <c r="E700" s="1"/>
      <c r="F700" s="2"/>
      <c r="G700" s="3"/>
    </row>
    <row r="701" ht="15.75" customHeight="1">
      <c r="C701" s="1"/>
      <c r="E701" s="1"/>
      <c r="F701" s="2"/>
      <c r="G701" s="3"/>
    </row>
    <row r="702" ht="15.75" customHeight="1">
      <c r="C702" s="1"/>
      <c r="E702" s="1"/>
      <c r="F702" s="2"/>
      <c r="G702" s="3"/>
    </row>
    <row r="703" ht="15.75" customHeight="1">
      <c r="C703" s="1"/>
      <c r="E703" s="1"/>
      <c r="F703" s="2"/>
      <c r="G703" s="3"/>
    </row>
    <row r="704" ht="15.75" customHeight="1">
      <c r="C704" s="1"/>
      <c r="E704" s="1"/>
      <c r="F704" s="2"/>
      <c r="G704" s="3"/>
    </row>
    <row r="705" ht="15.75" customHeight="1">
      <c r="C705" s="1"/>
      <c r="E705" s="1"/>
      <c r="F705" s="2"/>
      <c r="G705" s="3"/>
    </row>
    <row r="706" ht="15.75" customHeight="1">
      <c r="C706" s="1"/>
      <c r="E706" s="1"/>
      <c r="F706" s="2"/>
      <c r="G706" s="3"/>
    </row>
    <row r="707" ht="15.75" customHeight="1">
      <c r="C707" s="1"/>
      <c r="E707" s="1"/>
      <c r="F707" s="2"/>
      <c r="G707" s="3"/>
    </row>
    <row r="708" ht="15.75" customHeight="1">
      <c r="C708" s="1"/>
      <c r="E708" s="1"/>
      <c r="F708" s="2"/>
      <c r="G708" s="3"/>
    </row>
    <row r="709" ht="15.75" customHeight="1">
      <c r="C709" s="1"/>
      <c r="E709" s="1"/>
      <c r="F709" s="2"/>
      <c r="G709" s="3"/>
    </row>
    <row r="710" ht="15.75" customHeight="1">
      <c r="C710" s="1"/>
      <c r="E710" s="1"/>
      <c r="F710" s="2"/>
      <c r="G710" s="3"/>
    </row>
    <row r="711" ht="15.75" customHeight="1">
      <c r="C711" s="1"/>
      <c r="E711" s="1"/>
      <c r="F711" s="2"/>
      <c r="G711" s="3"/>
    </row>
    <row r="712" ht="15.75" customHeight="1">
      <c r="C712" s="1"/>
      <c r="E712" s="1"/>
      <c r="F712" s="2"/>
      <c r="G712" s="3"/>
    </row>
    <row r="713" ht="15.75" customHeight="1">
      <c r="C713" s="1"/>
      <c r="E713" s="1"/>
      <c r="F713" s="2"/>
      <c r="G713" s="3"/>
    </row>
    <row r="714" ht="15.75" customHeight="1">
      <c r="C714" s="1"/>
      <c r="E714" s="1"/>
      <c r="F714" s="2"/>
      <c r="G714" s="3"/>
    </row>
    <row r="715" ht="15.75" customHeight="1">
      <c r="C715" s="1"/>
      <c r="E715" s="1"/>
      <c r="F715" s="2"/>
      <c r="G715" s="3"/>
    </row>
    <row r="716" ht="15.75" customHeight="1">
      <c r="C716" s="1"/>
      <c r="E716" s="1"/>
      <c r="F716" s="2"/>
      <c r="G716" s="3"/>
    </row>
    <row r="717" ht="15.75" customHeight="1">
      <c r="C717" s="1"/>
      <c r="E717" s="1"/>
      <c r="F717" s="2"/>
      <c r="G717" s="3"/>
    </row>
    <row r="718" ht="15.75" customHeight="1">
      <c r="C718" s="1"/>
      <c r="E718" s="1"/>
      <c r="F718" s="2"/>
      <c r="G718" s="3"/>
    </row>
    <row r="719" ht="15.75" customHeight="1">
      <c r="C719" s="1"/>
      <c r="E719" s="1"/>
      <c r="F719" s="2"/>
      <c r="G719" s="3"/>
    </row>
    <row r="720" ht="15.75" customHeight="1">
      <c r="C720" s="1"/>
      <c r="E720" s="1"/>
      <c r="F720" s="2"/>
      <c r="G720" s="3"/>
    </row>
    <row r="721" ht="15.75" customHeight="1">
      <c r="C721" s="1"/>
      <c r="E721" s="1"/>
      <c r="F721" s="2"/>
      <c r="G721" s="3"/>
    </row>
    <row r="722" ht="15.75" customHeight="1">
      <c r="C722" s="1"/>
      <c r="E722" s="1"/>
      <c r="F722" s="2"/>
      <c r="G722" s="3"/>
    </row>
    <row r="723" ht="15.75" customHeight="1">
      <c r="C723" s="1"/>
      <c r="E723" s="1"/>
      <c r="F723" s="2"/>
      <c r="G723" s="3"/>
    </row>
    <row r="724" ht="15.75" customHeight="1">
      <c r="C724" s="1"/>
      <c r="E724" s="1"/>
      <c r="F724" s="2"/>
      <c r="G724" s="3"/>
    </row>
    <row r="725" ht="15.75" customHeight="1">
      <c r="C725" s="1"/>
      <c r="E725" s="1"/>
      <c r="F725" s="2"/>
      <c r="G725" s="3"/>
    </row>
    <row r="726" ht="15.75" customHeight="1">
      <c r="C726" s="1"/>
      <c r="E726" s="1"/>
      <c r="F726" s="2"/>
      <c r="G726" s="3"/>
    </row>
    <row r="727" ht="15.75" customHeight="1">
      <c r="C727" s="1"/>
      <c r="E727" s="1"/>
      <c r="F727" s="2"/>
      <c r="G727" s="3"/>
    </row>
    <row r="728" ht="15.75" customHeight="1">
      <c r="C728" s="1"/>
      <c r="E728" s="1"/>
      <c r="F728" s="2"/>
      <c r="G728" s="3"/>
    </row>
    <row r="729" ht="15.75" customHeight="1">
      <c r="C729" s="1"/>
      <c r="E729" s="1"/>
      <c r="F729" s="2"/>
      <c r="G729" s="3"/>
    </row>
    <row r="730" ht="15.75" customHeight="1">
      <c r="C730" s="1"/>
      <c r="E730" s="1"/>
      <c r="F730" s="2"/>
      <c r="G730" s="3"/>
    </row>
    <row r="731" ht="15.75" customHeight="1">
      <c r="C731" s="1"/>
      <c r="E731" s="1"/>
      <c r="F731" s="2"/>
      <c r="G731" s="3"/>
    </row>
    <row r="732" ht="15.75" customHeight="1">
      <c r="C732" s="1"/>
      <c r="E732" s="1"/>
      <c r="F732" s="2"/>
      <c r="G732" s="3"/>
    </row>
    <row r="733" ht="15.75" customHeight="1">
      <c r="C733" s="1"/>
      <c r="E733" s="1"/>
      <c r="F733" s="2"/>
      <c r="G733" s="3"/>
    </row>
    <row r="734" ht="15.75" customHeight="1">
      <c r="C734" s="1"/>
      <c r="E734" s="1"/>
      <c r="F734" s="2"/>
      <c r="G734" s="3"/>
    </row>
    <row r="735" ht="15.75" customHeight="1">
      <c r="C735" s="1"/>
      <c r="E735" s="1"/>
      <c r="F735" s="2"/>
      <c r="G735" s="3"/>
    </row>
    <row r="736" ht="15.75" customHeight="1">
      <c r="C736" s="1"/>
      <c r="E736" s="1"/>
      <c r="F736" s="2"/>
      <c r="G736" s="3"/>
    </row>
    <row r="737" ht="15.75" customHeight="1">
      <c r="C737" s="1"/>
      <c r="E737" s="1"/>
      <c r="F737" s="2"/>
      <c r="G737" s="3"/>
    </row>
    <row r="738" ht="15.75" customHeight="1">
      <c r="C738" s="1"/>
      <c r="E738" s="1"/>
      <c r="F738" s="2"/>
      <c r="G738" s="3"/>
    </row>
    <row r="739" ht="15.75" customHeight="1">
      <c r="C739" s="1"/>
      <c r="E739" s="1"/>
      <c r="F739" s="2"/>
      <c r="G739" s="3"/>
    </row>
    <row r="740" ht="15.75" customHeight="1">
      <c r="C740" s="1"/>
      <c r="E740" s="1"/>
      <c r="F740" s="2"/>
      <c r="G740" s="3"/>
    </row>
    <row r="741" ht="15.75" customHeight="1">
      <c r="C741" s="1"/>
      <c r="E741" s="1"/>
      <c r="F741" s="2"/>
      <c r="G741" s="3"/>
    </row>
    <row r="742" ht="15.75" customHeight="1">
      <c r="C742" s="1"/>
      <c r="E742" s="1"/>
      <c r="F742" s="2"/>
      <c r="G742" s="3"/>
    </row>
    <row r="743" ht="15.75" customHeight="1">
      <c r="C743" s="1"/>
      <c r="E743" s="1"/>
      <c r="F743" s="2"/>
      <c r="G743" s="3"/>
    </row>
    <row r="744" ht="15.75" customHeight="1">
      <c r="C744" s="1"/>
      <c r="E744" s="1"/>
      <c r="F744" s="2"/>
      <c r="G744" s="3"/>
    </row>
    <row r="745" ht="15.75" customHeight="1">
      <c r="C745" s="1"/>
      <c r="E745" s="1"/>
      <c r="F745" s="2"/>
      <c r="G745" s="3"/>
    </row>
    <row r="746" ht="15.75" customHeight="1">
      <c r="C746" s="1"/>
      <c r="E746" s="1"/>
      <c r="F746" s="2"/>
      <c r="G746" s="3"/>
    </row>
    <row r="747" ht="15.75" customHeight="1">
      <c r="C747" s="1"/>
      <c r="E747" s="1"/>
      <c r="F747" s="2"/>
      <c r="G747" s="3"/>
    </row>
    <row r="748" ht="15.75" customHeight="1">
      <c r="C748" s="1"/>
      <c r="E748" s="1"/>
      <c r="F748" s="2"/>
      <c r="G748" s="3"/>
    </row>
    <row r="749" ht="15.75" customHeight="1">
      <c r="C749" s="1"/>
      <c r="E749" s="1"/>
      <c r="F749" s="2"/>
      <c r="G749" s="3"/>
    </row>
    <row r="750" ht="15.75" customHeight="1">
      <c r="C750" s="1"/>
      <c r="E750" s="1"/>
      <c r="F750" s="2"/>
      <c r="G750" s="3"/>
    </row>
    <row r="751" ht="15.75" customHeight="1">
      <c r="C751" s="1"/>
      <c r="E751" s="1"/>
      <c r="F751" s="2"/>
      <c r="G751" s="3"/>
    </row>
    <row r="752" ht="15.75" customHeight="1">
      <c r="C752" s="1"/>
      <c r="E752" s="1"/>
      <c r="F752" s="2"/>
      <c r="G752" s="3"/>
    </row>
    <row r="753" ht="15.75" customHeight="1">
      <c r="C753" s="1"/>
      <c r="E753" s="1"/>
      <c r="F753" s="2"/>
      <c r="G753" s="3"/>
    </row>
    <row r="754" ht="15.75" customHeight="1">
      <c r="C754" s="1"/>
      <c r="E754" s="1"/>
      <c r="F754" s="2"/>
      <c r="G754" s="3"/>
    </row>
    <row r="755" ht="15.75" customHeight="1">
      <c r="C755" s="1"/>
      <c r="E755" s="1"/>
      <c r="F755" s="2"/>
      <c r="G755" s="3"/>
    </row>
    <row r="756" ht="15.75" customHeight="1">
      <c r="C756" s="1"/>
      <c r="E756" s="1"/>
      <c r="F756" s="2"/>
      <c r="G756" s="3"/>
    </row>
    <row r="757" ht="15.75" customHeight="1">
      <c r="C757" s="1"/>
      <c r="E757" s="1"/>
      <c r="F757" s="2"/>
      <c r="G757" s="3"/>
    </row>
    <row r="758" ht="15.75" customHeight="1">
      <c r="C758" s="1"/>
      <c r="E758" s="1"/>
      <c r="F758" s="2"/>
      <c r="G758" s="3"/>
    </row>
    <row r="759" ht="15.75" customHeight="1">
      <c r="C759" s="1"/>
      <c r="E759" s="1"/>
      <c r="F759" s="2"/>
      <c r="G759" s="3"/>
    </row>
    <row r="760" ht="15.75" customHeight="1">
      <c r="C760" s="1"/>
      <c r="E760" s="1"/>
      <c r="F760" s="2"/>
      <c r="G760" s="3"/>
    </row>
    <row r="761" ht="15.75" customHeight="1">
      <c r="C761" s="1"/>
      <c r="E761" s="1"/>
      <c r="F761" s="2"/>
      <c r="G761" s="3"/>
    </row>
    <row r="762" ht="15.75" customHeight="1">
      <c r="C762" s="1"/>
      <c r="E762" s="1"/>
      <c r="F762" s="2"/>
      <c r="G762" s="3"/>
    </row>
    <row r="763" ht="15.75" customHeight="1">
      <c r="C763" s="1"/>
      <c r="E763" s="1"/>
      <c r="F763" s="2"/>
      <c r="G763" s="3"/>
    </row>
    <row r="764" ht="15.75" customHeight="1">
      <c r="C764" s="1"/>
      <c r="E764" s="1"/>
      <c r="F764" s="2"/>
      <c r="G764" s="3"/>
    </row>
    <row r="765" ht="15.75" customHeight="1">
      <c r="C765" s="1"/>
      <c r="E765" s="1"/>
      <c r="F765" s="2"/>
      <c r="G765" s="3"/>
    </row>
    <row r="766" ht="15.75" customHeight="1">
      <c r="C766" s="1"/>
      <c r="E766" s="1"/>
      <c r="F766" s="2"/>
      <c r="G766" s="3"/>
    </row>
    <row r="767" ht="15.75" customHeight="1">
      <c r="C767" s="1"/>
      <c r="E767" s="1"/>
      <c r="F767" s="2"/>
      <c r="G767" s="3"/>
    </row>
    <row r="768" ht="15.75" customHeight="1">
      <c r="C768" s="1"/>
      <c r="E768" s="1"/>
      <c r="F768" s="2"/>
      <c r="G768" s="3"/>
    </row>
    <row r="769" ht="15.75" customHeight="1">
      <c r="C769" s="1"/>
      <c r="E769" s="1"/>
      <c r="F769" s="2"/>
      <c r="G769" s="3"/>
    </row>
    <row r="770" ht="15.75" customHeight="1">
      <c r="C770" s="1"/>
      <c r="E770" s="1"/>
      <c r="F770" s="2"/>
      <c r="G770" s="3"/>
    </row>
    <row r="771" ht="15.75" customHeight="1">
      <c r="C771" s="1"/>
      <c r="E771" s="1"/>
      <c r="F771" s="2"/>
      <c r="G771" s="3"/>
    </row>
    <row r="772" ht="15.75" customHeight="1">
      <c r="C772" s="1"/>
      <c r="E772" s="1"/>
      <c r="F772" s="2"/>
      <c r="G772" s="3"/>
    </row>
    <row r="773" ht="15.75" customHeight="1">
      <c r="C773" s="1"/>
      <c r="E773" s="1"/>
      <c r="F773" s="2"/>
      <c r="G773" s="3"/>
    </row>
    <row r="774" ht="15.75" customHeight="1">
      <c r="C774" s="1"/>
      <c r="E774" s="1"/>
      <c r="F774" s="2"/>
      <c r="G774" s="3"/>
    </row>
    <row r="775" ht="15.75" customHeight="1">
      <c r="C775" s="1"/>
      <c r="E775" s="1"/>
      <c r="F775" s="2"/>
      <c r="G775" s="3"/>
    </row>
    <row r="776" ht="15.75" customHeight="1">
      <c r="C776" s="1"/>
      <c r="E776" s="1"/>
      <c r="F776" s="2"/>
      <c r="G776" s="3"/>
    </row>
    <row r="777" ht="15.75" customHeight="1">
      <c r="C777" s="1"/>
      <c r="E777" s="1"/>
      <c r="F777" s="2"/>
      <c r="G777" s="3"/>
    </row>
    <row r="778" ht="15.75" customHeight="1">
      <c r="C778" s="1"/>
      <c r="E778" s="1"/>
      <c r="F778" s="2"/>
      <c r="G778" s="3"/>
    </row>
    <row r="779" ht="15.75" customHeight="1">
      <c r="C779" s="1"/>
      <c r="E779" s="1"/>
      <c r="F779" s="2"/>
      <c r="G779" s="3"/>
    </row>
    <row r="780" ht="15.75" customHeight="1">
      <c r="C780" s="1"/>
      <c r="E780" s="1"/>
      <c r="F780" s="2"/>
      <c r="G780" s="3"/>
    </row>
    <row r="781" ht="15.75" customHeight="1">
      <c r="C781" s="1"/>
      <c r="E781" s="1"/>
      <c r="F781" s="2"/>
      <c r="G781" s="3"/>
    </row>
    <row r="782" ht="15.75" customHeight="1">
      <c r="C782" s="1"/>
      <c r="E782" s="1"/>
      <c r="F782" s="2"/>
      <c r="G782" s="3"/>
    </row>
    <row r="783" ht="15.75" customHeight="1">
      <c r="C783" s="1"/>
      <c r="E783" s="1"/>
      <c r="F783" s="2"/>
      <c r="G783" s="3"/>
    </row>
    <row r="784" ht="15.75" customHeight="1">
      <c r="C784" s="1"/>
      <c r="E784" s="1"/>
      <c r="F784" s="2"/>
      <c r="G784" s="3"/>
    </row>
    <row r="785" ht="15.75" customHeight="1">
      <c r="C785" s="1"/>
      <c r="E785" s="1"/>
      <c r="F785" s="2"/>
      <c r="G785" s="3"/>
    </row>
    <row r="786" ht="15.75" customHeight="1">
      <c r="C786" s="1"/>
      <c r="E786" s="1"/>
      <c r="F786" s="2"/>
      <c r="G786" s="3"/>
    </row>
    <row r="787" ht="15.75" customHeight="1">
      <c r="C787" s="1"/>
      <c r="E787" s="1"/>
      <c r="F787" s="2"/>
      <c r="G787" s="3"/>
    </row>
    <row r="788" ht="15.75" customHeight="1">
      <c r="C788" s="1"/>
      <c r="E788" s="1"/>
      <c r="F788" s="2"/>
      <c r="G788" s="3"/>
    </row>
    <row r="789" ht="15.75" customHeight="1">
      <c r="C789" s="1"/>
      <c r="E789" s="1"/>
      <c r="F789" s="2"/>
      <c r="G789" s="3"/>
    </row>
    <row r="790" ht="15.75" customHeight="1">
      <c r="C790" s="1"/>
      <c r="E790" s="1"/>
      <c r="F790" s="2"/>
      <c r="G790" s="3"/>
    </row>
    <row r="791" ht="15.75" customHeight="1">
      <c r="C791" s="1"/>
      <c r="E791" s="1"/>
      <c r="F791" s="2"/>
      <c r="G791" s="3"/>
    </row>
    <row r="792" ht="15.75" customHeight="1">
      <c r="C792" s="1"/>
      <c r="E792" s="1"/>
      <c r="F792" s="2"/>
      <c r="G792" s="3"/>
    </row>
    <row r="793" ht="15.75" customHeight="1">
      <c r="C793" s="1"/>
      <c r="E793" s="1"/>
      <c r="F793" s="2"/>
      <c r="G793" s="3"/>
    </row>
    <row r="794" ht="15.75" customHeight="1">
      <c r="C794" s="1"/>
      <c r="E794" s="1"/>
      <c r="F794" s="2"/>
      <c r="G794" s="3"/>
    </row>
    <row r="795" ht="15.75" customHeight="1">
      <c r="C795" s="1"/>
      <c r="E795" s="1"/>
      <c r="F795" s="2"/>
      <c r="G795" s="3"/>
    </row>
    <row r="796" ht="15.75" customHeight="1">
      <c r="C796" s="1"/>
      <c r="E796" s="1"/>
      <c r="F796" s="2"/>
      <c r="G796" s="3"/>
    </row>
    <row r="797" ht="15.75" customHeight="1">
      <c r="C797" s="1"/>
      <c r="E797" s="1"/>
      <c r="F797" s="2"/>
      <c r="G797" s="3"/>
    </row>
    <row r="798" ht="15.75" customHeight="1">
      <c r="C798" s="1"/>
      <c r="E798" s="1"/>
      <c r="F798" s="2"/>
      <c r="G798" s="3"/>
    </row>
    <row r="799" ht="15.75" customHeight="1">
      <c r="C799" s="1"/>
      <c r="E799" s="1"/>
      <c r="F799" s="2"/>
      <c r="G799" s="3"/>
    </row>
    <row r="800" ht="15.75" customHeight="1">
      <c r="C800" s="1"/>
      <c r="E800" s="1"/>
      <c r="F800" s="2"/>
      <c r="G800" s="3"/>
    </row>
    <row r="801" ht="15.75" customHeight="1">
      <c r="C801" s="1"/>
      <c r="E801" s="1"/>
      <c r="F801" s="2"/>
      <c r="G801" s="3"/>
    </row>
    <row r="802" ht="15.75" customHeight="1">
      <c r="C802" s="1"/>
      <c r="E802" s="1"/>
      <c r="F802" s="2"/>
      <c r="G802" s="3"/>
    </row>
    <row r="803" ht="15.75" customHeight="1">
      <c r="C803" s="1"/>
      <c r="E803" s="1"/>
      <c r="F803" s="2"/>
      <c r="G803" s="3"/>
    </row>
    <row r="804" ht="15.75" customHeight="1">
      <c r="C804" s="1"/>
      <c r="E804" s="1"/>
      <c r="F804" s="2"/>
      <c r="G804" s="3"/>
    </row>
    <row r="805" ht="15.75" customHeight="1">
      <c r="C805" s="1"/>
      <c r="E805" s="1"/>
      <c r="F805" s="2"/>
      <c r="G805" s="3"/>
    </row>
    <row r="806" ht="15.75" customHeight="1">
      <c r="C806" s="1"/>
      <c r="E806" s="1"/>
      <c r="F806" s="2"/>
      <c r="G806" s="3"/>
    </row>
    <row r="807" ht="15.75" customHeight="1">
      <c r="C807" s="1"/>
      <c r="E807" s="1"/>
      <c r="F807" s="2"/>
      <c r="G807" s="3"/>
    </row>
    <row r="808" ht="15.75" customHeight="1">
      <c r="C808" s="1"/>
      <c r="E808" s="1"/>
      <c r="F808" s="2"/>
      <c r="G808" s="3"/>
    </row>
    <row r="809" ht="15.75" customHeight="1">
      <c r="C809" s="1"/>
      <c r="E809" s="1"/>
      <c r="F809" s="2"/>
      <c r="G809" s="3"/>
    </row>
    <row r="810" ht="15.75" customHeight="1">
      <c r="C810" s="1"/>
      <c r="E810" s="1"/>
      <c r="F810" s="2"/>
      <c r="G810" s="3"/>
    </row>
    <row r="811" ht="15.75" customHeight="1">
      <c r="C811" s="1"/>
      <c r="E811" s="1"/>
      <c r="F811" s="2"/>
      <c r="G811" s="3"/>
    </row>
    <row r="812" ht="15.75" customHeight="1">
      <c r="C812" s="1"/>
      <c r="E812" s="1"/>
      <c r="F812" s="2"/>
      <c r="G812" s="3"/>
    </row>
    <row r="813" ht="15.75" customHeight="1">
      <c r="C813" s="1"/>
      <c r="E813" s="1"/>
      <c r="F813" s="2"/>
      <c r="G813" s="3"/>
    </row>
    <row r="814" ht="15.75" customHeight="1">
      <c r="C814" s="1"/>
      <c r="E814" s="1"/>
      <c r="F814" s="2"/>
      <c r="G814" s="3"/>
    </row>
    <row r="815" ht="15.75" customHeight="1">
      <c r="C815" s="1"/>
      <c r="E815" s="1"/>
      <c r="F815" s="2"/>
      <c r="G815" s="3"/>
    </row>
    <row r="816" ht="15.75" customHeight="1">
      <c r="C816" s="1"/>
      <c r="E816" s="1"/>
      <c r="F816" s="2"/>
      <c r="G816" s="3"/>
    </row>
    <row r="817" ht="15.75" customHeight="1">
      <c r="C817" s="1"/>
      <c r="E817" s="1"/>
      <c r="F817" s="2"/>
      <c r="G817" s="3"/>
    </row>
    <row r="818" ht="15.75" customHeight="1">
      <c r="C818" s="1"/>
      <c r="E818" s="1"/>
      <c r="F818" s="2"/>
      <c r="G818" s="3"/>
    </row>
    <row r="819" ht="15.75" customHeight="1">
      <c r="C819" s="1"/>
      <c r="E819" s="1"/>
      <c r="F819" s="2"/>
      <c r="G819" s="3"/>
    </row>
    <row r="820" ht="15.75" customHeight="1">
      <c r="C820" s="1"/>
      <c r="E820" s="1"/>
      <c r="F820" s="2"/>
      <c r="G820" s="3"/>
    </row>
    <row r="821" ht="15.75" customHeight="1">
      <c r="C821" s="1"/>
      <c r="E821" s="1"/>
      <c r="F821" s="2"/>
      <c r="G821" s="3"/>
    </row>
    <row r="822" ht="15.75" customHeight="1">
      <c r="C822" s="1"/>
      <c r="E822" s="1"/>
      <c r="F822" s="2"/>
      <c r="G822" s="3"/>
    </row>
    <row r="823" ht="15.75" customHeight="1">
      <c r="C823" s="1"/>
      <c r="E823" s="1"/>
      <c r="F823" s="2"/>
      <c r="G823" s="3"/>
    </row>
    <row r="824" ht="15.75" customHeight="1">
      <c r="C824" s="1"/>
      <c r="E824" s="1"/>
      <c r="F824" s="2"/>
      <c r="G824" s="3"/>
    </row>
    <row r="825" ht="15.75" customHeight="1">
      <c r="C825" s="1"/>
      <c r="E825" s="1"/>
      <c r="F825" s="2"/>
      <c r="G825" s="3"/>
    </row>
    <row r="826" ht="15.75" customHeight="1">
      <c r="C826" s="1"/>
      <c r="E826" s="1"/>
      <c r="F826" s="2"/>
      <c r="G826" s="3"/>
    </row>
    <row r="827" ht="15.75" customHeight="1">
      <c r="C827" s="1"/>
      <c r="E827" s="1"/>
      <c r="F827" s="2"/>
      <c r="G827" s="3"/>
    </row>
    <row r="828" ht="15.75" customHeight="1">
      <c r="C828" s="1"/>
      <c r="E828" s="1"/>
      <c r="F828" s="2"/>
      <c r="G828" s="3"/>
    </row>
    <row r="829" ht="15.75" customHeight="1">
      <c r="C829" s="1"/>
      <c r="E829" s="1"/>
      <c r="F829" s="2"/>
      <c r="G829" s="3"/>
    </row>
    <row r="830" ht="15.75" customHeight="1">
      <c r="C830" s="1"/>
      <c r="E830" s="1"/>
      <c r="F830" s="2"/>
      <c r="G830" s="3"/>
    </row>
    <row r="831" ht="15.75" customHeight="1">
      <c r="C831" s="1"/>
      <c r="E831" s="1"/>
      <c r="F831" s="2"/>
      <c r="G831" s="3"/>
    </row>
    <row r="832" ht="15.75" customHeight="1">
      <c r="C832" s="1"/>
      <c r="E832" s="1"/>
      <c r="F832" s="2"/>
      <c r="G832" s="3"/>
    </row>
    <row r="833" ht="15.75" customHeight="1">
      <c r="C833" s="1"/>
      <c r="E833" s="1"/>
      <c r="F833" s="2"/>
      <c r="G833" s="3"/>
    </row>
    <row r="834" ht="15.75" customHeight="1">
      <c r="C834" s="1"/>
      <c r="E834" s="1"/>
      <c r="F834" s="2"/>
      <c r="G834" s="3"/>
    </row>
    <row r="835" ht="15.75" customHeight="1">
      <c r="C835" s="1"/>
      <c r="E835" s="1"/>
      <c r="F835" s="2"/>
      <c r="G835" s="3"/>
    </row>
    <row r="836" ht="15.75" customHeight="1">
      <c r="C836" s="1"/>
      <c r="E836" s="1"/>
      <c r="F836" s="2"/>
      <c r="G836" s="3"/>
    </row>
    <row r="837" ht="15.75" customHeight="1">
      <c r="C837" s="1"/>
      <c r="E837" s="1"/>
      <c r="F837" s="2"/>
      <c r="G837" s="3"/>
    </row>
    <row r="838" ht="15.75" customHeight="1">
      <c r="C838" s="1"/>
      <c r="E838" s="1"/>
      <c r="F838" s="2"/>
      <c r="G838" s="3"/>
    </row>
    <row r="839" ht="15.75" customHeight="1">
      <c r="C839" s="1"/>
      <c r="E839" s="1"/>
      <c r="F839" s="2"/>
      <c r="G839" s="3"/>
    </row>
    <row r="840" ht="15.75" customHeight="1">
      <c r="C840" s="1"/>
      <c r="E840" s="1"/>
      <c r="F840" s="2"/>
      <c r="G840" s="3"/>
    </row>
    <row r="841" ht="15.75" customHeight="1">
      <c r="C841" s="1"/>
      <c r="E841" s="1"/>
      <c r="F841" s="2"/>
      <c r="G841" s="3"/>
    </row>
    <row r="842" ht="15.75" customHeight="1">
      <c r="C842" s="1"/>
      <c r="E842" s="1"/>
      <c r="F842" s="2"/>
      <c r="G842" s="3"/>
    </row>
    <row r="843" ht="15.75" customHeight="1">
      <c r="C843" s="1"/>
      <c r="E843" s="1"/>
      <c r="F843" s="2"/>
      <c r="G843" s="3"/>
    </row>
    <row r="844" ht="15.75" customHeight="1">
      <c r="C844" s="1"/>
      <c r="E844" s="1"/>
      <c r="F844" s="2"/>
      <c r="G844" s="3"/>
    </row>
    <row r="845" ht="15.75" customHeight="1">
      <c r="C845" s="1"/>
      <c r="E845" s="1"/>
      <c r="F845" s="2"/>
      <c r="G845" s="3"/>
    </row>
    <row r="846" ht="15.75" customHeight="1">
      <c r="C846" s="1"/>
      <c r="E846" s="1"/>
      <c r="F846" s="2"/>
      <c r="G846" s="3"/>
    </row>
    <row r="847" ht="15.75" customHeight="1">
      <c r="C847" s="1"/>
      <c r="E847" s="1"/>
      <c r="F847" s="2"/>
      <c r="G847" s="3"/>
    </row>
    <row r="848" ht="15.75" customHeight="1">
      <c r="C848" s="1"/>
      <c r="E848" s="1"/>
      <c r="F848" s="2"/>
      <c r="G848" s="3"/>
    </row>
    <row r="849" ht="15.75" customHeight="1">
      <c r="C849" s="1"/>
      <c r="E849" s="1"/>
      <c r="F849" s="2"/>
      <c r="G849" s="3"/>
    </row>
    <row r="850" ht="15.75" customHeight="1">
      <c r="C850" s="1"/>
      <c r="E850" s="1"/>
      <c r="F850" s="2"/>
      <c r="G850" s="3"/>
    </row>
    <row r="851" ht="15.75" customHeight="1">
      <c r="C851" s="1"/>
      <c r="E851" s="1"/>
      <c r="F851" s="2"/>
      <c r="G851" s="3"/>
    </row>
    <row r="852" ht="15.75" customHeight="1">
      <c r="C852" s="1"/>
      <c r="E852" s="1"/>
      <c r="F852" s="2"/>
      <c r="G852" s="3"/>
    </row>
    <row r="853" ht="15.75" customHeight="1">
      <c r="C853" s="1"/>
      <c r="E853" s="1"/>
      <c r="F853" s="2"/>
      <c r="G853" s="3"/>
    </row>
    <row r="854" ht="15.75" customHeight="1">
      <c r="C854" s="1"/>
      <c r="E854" s="1"/>
      <c r="F854" s="2"/>
      <c r="G854" s="3"/>
    </row>
    <row r="855" ht="15.75" customHeight="1">
      <c r="C855" s="1"/>
      <c r="E855" s="1"/>
      <c r="F855" s="2"/>
      <c r="G855" s="3"/>
    </row>
    <row r="856" ht="15.75" customHeight="1">
      <c r="C856" s="1"/>
      <c r="E856" s="1"/>
      <c r="F856" s="2"/>
      <c r="G856" s="3"/>
    </row>
    <row r="857" ht="15.75" customHeight="1">
      <c r="C857" s="1"/>
      <c r="E857" s="1"/>
      <c r="F857" s="2"/>
      <c r="G857" s="3"/>
    </row>
    <row r="858" ht="15.75" customHeight="1">
      <c r="C858" s="1"/>
      <c r="E858" s="1"/>
      <c r="F858" s="2"/>
      <c r="G858" s="3"/>
    </row>
    <row r="859" ht="15.75" customHeight="1">
      <c r="C859" s="1"/>
      <c r="E859" s="1"/>
      <c r="F859" s="2"/>
      <c r="G859" s="3"/>
    </row>
    <row r="860" ht="15.75" customHeight="1">
      <c r="C860" s="1"/>
      <c r="E860" s="1"/>
      <c r="F860" s="2"/>
      <c r="G860" s="3"/>
    </row>
    <row r="861" ht="15.75" customHeight="1">
      <c r="C861" s="1"/>
      <c r="E861" s="1"/>
      <c r="F861" s="2"/>
      <c r="G861" s="3"/>
    </row>
    <row r="862" ht="15.75" customHeight="1">
      <c r="C862" s="1"/>
      <c r="E862" s="1"/>
      <c r="F862" s="2"/>
      <c r="G862" s="3"/>
    </row>
    <row r="863" ht="15.75" customHeight="1">
      <c r="C863" s="1"/>
      <c r="E863" s="1"/>
      <c r="F863" s="2"/>
      <c r="G863" s="3"/>
    </row>
    <row r="864" ht="15.75" customHeight="1">
      <c r="C864" s="1"/>
      <c r="E864" s="1"/>
      <c r="F864" s="2"/>
      <c r="G864" s="3"/>
    </row>
    <row r="865" ht="15.75" customHeight="1">
      <c r="C865" s="1"/>
      <c r="E865" s="1"/>
      <c r="F865" s="2"/>
      <c r="G865" s="3"/>
    </row>
    <row r="866" ht="15.75" customHeight="1">
      <c r="C866" s="1"/>
      <c r="E866" s="1"/>
      <c r="F866" s="2"/>
      <c r="G866" s="3"/>
    </row>
    <row r="867" ht="15.75" customHeight="1">
      <c r="C867" s="1"/>
      <c r="E867" s="1"/>
      <c r="F867" s="2"/>
      <c r="G867" s="3"/>
    </row>
    <row r="868" ht="15.75" customHeight="1">
      <c r="C868" s="1"/>
      <c r="E868" s="1"/>
      <c r="F868" s="2"/>
      <c r="G868" s="3"/>
    </row>
    <row r="869" ht="15.75" customHeight="1">
      <c r="C869" s="1"/>
      <c r="E869" s="1"/>
      <c r="F869" s="2"/>
      <c r="G869" s="3"/>
    </row>
    <row r="870" ht="15.75" customHeight="1">
      <c r="C870" s="1"/>
      <c r="E870" s="1"/>
      <c r="F870" s="2"/>
      <c r="G870" s="3"/>
    </row>
    <row r="871" ht="15.75" customHeight="1">
      <c r="C871" s="1"/>
      <c r="E871" s="1"/>
      <c r="F871" s="2"/>
      <c r="G871" s="3"/>
    </row>
    <row r="872" ht="15.75" customHeight="1">
      <c r="C872" s="1"/>
      <c r="E872" s="1"/>
      <c r="F872" s="2"/>
      <c r="G872" s="3"/>
    </row>
    <row r="873" ht="15.75" customHeight="1">
      <c r="C873" s="1"/>
      <c r="E873" s="1"/>
      <c r="F873" s="2"/>
      <c r="G873" s="3"/>
    </row>
    <row r="874" ht="15.75" customHeight="1">
      <c r="C874" s="1"/>
      <c r="E874" s="1"/>
      <c r="F874" s="2"/>
      <c r="G874" s="3"/>
    </row>
    <row r="875" ht="15.75" customHeight="1">
      <c r="C875" s="1"/>
      <c r="E875" s="1"/>
      <c r="F875" s="2"/>
      <c r="G875" s="3"/>
    </row>
    <row r="876" ht="15.75" customHeight="1">
      <c r="C876" s="1"/>
      <c r="E876" s="1"/>
      <c r="F876" s="2"/>
      <c r="G876" s="3"/>
    </row>
    <row r="877" ht="15.75" customHeight="1">
      <c r="C877" s="1"/>
      <c r="E877" s="1"/>
      <c r="F877" s="2"/>
      <c r="G877" s="3"/>
    </row>
    <row r="878" ht="15.75" customHeight="1">
      <c r="C878" s="1"/>
      <c r="E878" s="1"/>
      <c r="F878" s="2"/>
      <c r="G878" s="3"/>
    </row>
    <row r="879" ht="15.75" customHeight="1">
      <c r="C879" s="1"/>
      <c r="E879" s="1"/>
      <c r="F879" s="2"/>
      <c r="G879" s="3"/>
    </row>
    <row r="880" ht="15.75" customHeight="1">
      <c r="C880" s="1"/>
      <c r="E880" s="1"/>
      <c r="F880" s="2"/>
      <c r="G880" s="3"/>
    </row>
    <row r="881" ht="15.75" customHeight="1">
      <c r="C881" s="1"/>
      <c r="E881" s="1"/>
      <c r="F881" s="2"/>
      <c r="G881" s="3"/>
    </row>
    <row r="882" ht="15.75" customHeight="1">
      <c r="C882" s="1"/>
      <c r="E882" s="1"/>
      <c r="F882" s="2"/>
      <c r="G882" s="3"/>
    </row>
    <row r="883" ht="15.75" customHeight="1">
      <c r="C883" s="1"/>
      <c r="E883" s="1"/>
      <c r="F883" s="2"/>
      <c r="G883" s="3"/>
    </row>
    <row r="884" ht="15.75" customHeight="1">
      <c r="C884" s="1"/>
      <c r="E884" s="1"/>
      <c r="F884" s="2"/>
      <c r="G884" s="3"/>
    </row>
    <row r="885" ht="15.75" customHeight="1">
      <c r="C885" s="1"/>
      <c r="E885" s="1"/>
      <c r="F885" s="2"/>
      <c r="G885" s="3"/>
    </row>
    <row r="886" ht="15.75" customHeight="1">
      <c r="C886" s="1"/>
      <c r="E886" s="1"/>
      <c r="F886" s="2"/>
      <c r="G886" s="3"/>
    </row>
    <row r="887" ht="15.75" customHeight="1">
      <c r="C887" s="1"/>
      <c r="E887" s="1"/>
      <c r="F887" s="2"/>
      <c r="G887" s="3"/>
    </row>
    <row r="888" ht="15.75" customHeight="1">
      <c r="C888" s="1"/>
      <c r="E888" s="1"/>
      <c r="F888" s="2"/>
      <c r="G888" s="3"/>
    </row>
    <row r="889" ht="15.75" customHeight="1">
      <c r="C889" s="1"/>
      <c r="E889" s="1"/>
      <c r="F889" s="2"/>
      <c r="G889" s="3"/>
    </row>
    <row r="890" ht="15.75" customHeight="1">
      <c r="C890" s="1"/>
      <c r="E890" s="1"/>
      <c r="F890" s="2"/>
      <c r="G890" s="3"/>
    </row>
    <row r="891" ht="15.75" customHeight="1">
      <c r="C891" s="1"/>
      <c r="E891" s="1"/>
      <c r="F891" s="2"/>
      <c r="G891" s="3"/>
    </row>
    <row r="892" ht="15.75" customHeight="1">
      <c r="C892" s="1"/>
      <c r="E892" s="1"/>
      <c r="F892" s="2"/>
      <c r="G892" s="3"/>
    </row>
    <row r="893" ht="15.75" customHeight="1">
      <c r="C893" s="1"/>
      <c r="E893" s="1"/>
      <c r="F893" s="2"/>
      <c r="G893" s="3"/>
    </row>
    <row r="894" ht="15.75" customHeight="1">
      <c r="C894" s="1"/>
      <c r="E894" s="1"/>
      <c r="F894" s="2"/>
      <c r="G894" s="3"/>
    </row>
    <row r="895" ht="15.75" customHeight="1">
      <c r="C895" s="1"/>
      <c r="E895" s="1"/>
      <c r="F895" s="2"/>
      <c r="G895" s="3"/>
    </row>
    <row r="896" ht="15.75" customHeight="1">
      <c r="C896" s="1"/>
      <c r="E896" s="1"/>
      <c r="F896" s="2"/>
      <c r="G896" s="3"/>
    </row>
    <row r="897" ht="15.75" customHeight="1">
      <c r="C897" s="1"/>
      <c r="E897" s="1"/>
      <c r="F897" s="2"/>
      <c r="G897" s="3"/>
    </row>
    <row r="898" ht="15.75" customHeight="1">
      <c r="C898" s="1"/>
      <c r="E898" s="1"/>
      <c r="F898" s="2"/>
      <c r="G898" s="3"/>
    </row>
    <row r="899" ht="15.75" customHeight="1">
      <c r="C899" s="1"/>
      <c r="E899" s="1"/>
      <c r="F899" s="2"/>
      <c r="G899" s="3"/>
    </row>
    <row r="900" ht="15.75" customHeight="1">
      <c r="C900" s="1"/>
      <c r="E900" s="1"/>
      <c r="F900" s="2"/>
      <c r="G900" s="3"/>
    </row>
    <row r="901" ht="15.75" customHeight="1">
      <c r="C901" s="1"/>
      <c r="E901" s="1"/>
      <c r="F901" s="2"/>
      <c r="G901" s="3"/>
    </row>
    <row r="902" ht="15.75" customHeight="1">
      <c r="C902" s="1"/>
      <c r="E902" s="1"/>
      <c r="F902" s="2"/>
      <c r="G902" s="3"/>
    </row>
    <row r="903" ht="15.75" customHeight="1">
      <c r="C903" s="1"/>
      <c r="E903" s="1"/>
      <c r="F903" s="2"/>
      <c r="G903" s="3"/>
    </row>
    <row r="904" ht="15.75" customHeight="1">
      <c r="C904" s="1"/>
      <c r="E904" s="1"/>
      <c r="F904" s="2"/>
      <c r="G904" s="3"/>
    </row>
    <row r="905" ht="15.75" customHeight="1">
      <c r="C905" s="1"/>
      <c r="E905" s="1"/>
      <c r="F905" s="2"/>
      <c r="G905" s="3"/>
    </row>
    <row r="906" ht="15.75" customHeight="1">
      <c r="C906" s="1"/>
      <c r="E906" s="1"/>
      <c r="F906" s="2"/>
      <c r="G906" s="3"/>
    </row>
    <row r="907" ht="15.75" customHeight="1">
      <c r="C907" s="1"/>
      <c r="E907" s="1"/>
      <c r="F907" s="2"/>
      <c r="G907" s="3"/>
    </row>
    <row r="908" ht="15.75" customHeight="1">
      <c r="C908" s="1"/>
      <c r="E908" s="1"/>
      <c r="F908" s="2"/>
      <c r="G908" s="3"/>
    </row>
    <row r="909" ht="15.75" customHeight="1">
      <c r="C909" s="1"/>
      <c r="E909" s="1"/>
      <c r="F909" s="2"/>
      <c r="G909" s="3"/>
    </row>
    <row r="910" ht="15.75" customHeight="1">
      <c r="C910" s="1"/>
      <c r="E910" s="1"/>
      <c r="F910" s="2"/>
      <c r="G910" s="3"/>
    </row>
    <row r="911" ht="15.75" customHeight="1">
      <c r="C911" s="1"/>
      <c r="E911" s="1"/>
      <c r="F911" s="2"/>
      <c r="G911" s="3"/>
    </row>
    <row r="912" ht="15.75" customHeight="1">
      <c r="C912" s="1"/>
      <c r="E912" s="1"/>
      <c r="F912" s="2"/>
      <c r="G912" s="3"/>
    </row>
    <row r="913" ht="15.75" customHeight="1">
      <c r="C913" s="1"/>
      <c r="E913" s="1"/>
      <c r="F913" s="2"/>
      <c r="G913" s="3"/>
    </row>
    <row r="914" ht="15.75" customHeight="1">
      <c r="C914" s="1"/>
      <c r="E914" s="1"/>
      <c r="F914" s="2"/>
      <c r="G914" s="3"/>
    </row>
    <row r="915" ht="15.75" customHeight="1">
      <c r="C915" s="1"/>
      <c r="E915" s="1"/>
      <c r="F915" s="2"/>
      <c r="G915" s="3"/>
    </row>
    <row r="916" ht="15.75" customHeight="1">
      <c r="C916" s="1"/>
      <c r="E916" s="1"/>
      <c r="F916" s="2"/>
      <c r="G916" s="3"/>
    </row>
    <row r="917" ht="15.75" customHeight="1">
      <c r="C917" s="1"/>
      <c r="E917" s="1"/>
      <c r="F917" s="2"/>
      <c r="G917" s="3"/>
    </row>
    <row r="918" ht="15.75" customHeight="1">
      <c r="C918" s="1"/>
      <c r="E918" s="1"/>
      <c r="F918" s="2"/>
      <c r="G918" s="3"/>
    </row>
    <row r="919" ht="15.75" customHeight="1">
      <c r="C919" s="1"/>
      <c r="E919" s="1"/>
      <c r="F919" s="2"/>
      <c r="G919" s="3"/>
    </row>
    <row r="920" ht="15.75" customHeight="1">
      <c r="C920" s="1"/>
      <c r="E920" s="1"/>
      <c r="F920" s="2"/>
      <c r="G920" s="3"/>
    </row>
    <row r="921" ht="15.75" customHeight="1">
      <c r="C921" s="1"/>
      <c r="E921" s="1"/>
      <c r="F921" s="2"/>
      <c r="G921" s="3"/>
    </row>
    <row r="922" ht="15.75" customHeight="1">
      <c r="C922" s="1"/>
      <c r="E922" s="1"/>
      <c r="F922" s="2"/>
      <c r="G922" s="3"/>
    </row>
    <row r="923" ht="15.75" customHeight="1">
      <c r="C923" s="1"/>
      <c r="E923" s="1"/>
      <c r="F923" s="2"/>
      <c r="G923" s="3"/>
    </row>
    <row r="924" ht="15.75" customHeight="1">
      <c r="C924" s="1"/>
      <c r="E924" s="1"/>
      <c r="F924" s="2"/>
      <c r="G924" s="3"/>
    </row>
    <row r="925" ht="15.75" customHeight="1">
      <c r="C925" s="1"/>
      <c r="E925" s="1"/>
      <c r="F925" s="2"/>
      <c r="G925" s="3"/>
    </row>
    <row r="926" ht="15.75" customHeight="1">
      <c r="C926" s="1"/>
      <c r="E926" s="1"/>
      <c r="F926" s="2"/>
      <c r="G926" s="3"/>
    </row>
    <row r="927" ht="15.75" customHeight="1">
      <c r="C927" s="1"/>
      <c r="E927" s="1"/>
      <c r="F927" s="2"/>
      <c r="G927" s="3"/>
    </row>
    <row r="928" ht="15.75" customHeight="1">
      <c r="C928" s="1"/>
      <c r="E928" s="1"/>
      <c r="F928" s="2"/>
      <c r="G928" s="3"/>
    </row>
    <row r="929" ht="15.75" customHeight="1">
      <c r="C929" s="1"/>
      <c r="E929" s="1"/>
      <c r="F929" s="2"/>
      <c r="G929" s="3"/>
    </row>
    <row r="930" ht="15.75" customHeight="1">
      <c r="C930" s="1"/>
      <c r="E930" s="1"/>
      <c r="F930" s="2"/>
      <c r="G930" s="3"/>
    </row>
    <row r="931" ht="15.75" customHeight="1">
      <c r="C931" s="1"/>
      <c r="E931" s="1"/>
      <c r="F931" s="2"/>
      <c r="G931" s="3"/>
    </row>
    <row r="932" ht="15.75" customHeight="1">
      <c r="C932" s="1"/>
      <c r="E932" s="1"/>
      <c r="F932" s="2"/>
      <c r="G932" s="3"/>
    </row>
    <row r="933" ht="15.75" customHeight="1">
      <c r="C933" s="1"/>
      <c r="E933" s="1"/>
      <c r="F933" s="2"/>
      <c r="G933" s="3"/>
    </row>
    <row r="934" ht="15.75" customHeight="1">
      <c r="C934" s="1"/>
      <c r="E934" s="1"/>
      <c r="F934" s="2"/>
      <c r="G934" s="3"/>
    </row>
    <row r="935" ht="15.75" customHeight="1">
      <c r="C935" s="1"/>
      <c r="E935" s="1"/>
      <c r="F935" s="2"/>
      <c r="G935" s="3"/>
    </row>
    <row r="936" ht="15.75" customHeight="1">
      <c r="C936" s="1"/>
      <c r="E936" s="1"/>
      <c r="F936" s="2"/>
      <c r="G936" s="3"/>
    </row>
    <row r="937" ht="15.75" customHeight="1">
      <c r="C937" s="1"/>
      <c r="E937" s="1"/>
      <c r="F937" s="2"/>
      <c r="G937" s="3"/>
    </row>
    <row r="938" ht="15.75" customHeight="1">
      <c r="C938" s="1"/>
      <c r="E938" s="1"/>
      <c r="F938" s="2"/>
      <c r="G938" s="3"/>
    </row>
    <row r="939" ht="15.75" customHeight="1">
      <c r="C939" s="1"/>
      <c r="E939" s="1"/>
      <c r="F939" s="2"/>
      <c r="G939" s="3"/>
    </row>
    <row r="940" ht="15.75" customHeight="1">
      <c r="C940" s="1"/>
      <c r="E940" s="1"/>
      <c r="F940" s="2"/>
      <c r="G940" s="3"/>
    </row>
    <row r="941" ht="15.75" customHeight="1">
      <c r="C941" s="1"/>
      <c r="E941" s="1"/>
      <c r="F941" s="2"/>
      <c r="G941" s="3"/>
    </row>
    <row r="942" ht="15.75" customHeight="1">
      <c r="C942" s="1"/>
      <c r="E942" s="1"/>
      <c r="F942" s="2"/>
      <c r="G942" s="3"/>
    </row>
    <row r="943" ht="15.75" customHeight="1">
      <c r="C943" s="1"/>
      <c r="E943" s="1"/>
      <c r="F943" s="2"/>
      <c r="G943" s="3"/>
    </row>
    <row r="944" ht="15.75" customHeight="1">
      <c r="C944" s="1"/>
      <c r="E944" s="1"/>
      <c r="F944" s="2"/>
      <c r="G944" s="3"/>
    </row>
    <row r="945" ht="15.75" customHeight="1">
      <c r="C945" s="1"/>
      <c r="E945" s="1"/>
      <c r="F945" s="2"/>
      <c r="G945" s="3"/>
    </row>
    <row r="946" ht="15.75" customHeight="1">
      <c r="C946" s="1"/>
      <c r="E946" s="1"/>
      <c r="F946" s="2"/>
      <c r="G946" s="3"/>
    </row>
    <row r="947" ht="15.75" customHeight="1">
      <c r="C947" s="1"/>
      <c r="E947" s="1"/>
      <c r="F947" s="2"/>
      <c r="G947" s="3"/>
    </row>
    <row r="948" ht="15.75" customHeight="1">
      <c r="C948" s="1"/>
      <c r="E948" s="1"/>
      <c r="F948" s="2"/>
      <c r="G948" s="3"/>
    </row>
    <row r="949" ht="15.75" customHeight="1">
      <c r="C949" s="1"/>
      <c r="E949" s="1"/>
      <c r="F949" s="2"/>
      <c r="G949" s="3"/>
    </row>
    <row r="950" ht="15.75" customHeight="1">
      <c r="C950" s="1"/>
      <c r="E950" s="1"/>
      <c r="F950" s="2"/>
      <c r="G950" s="3"/>
    </row>
    <row r="951" ht="15.75" customHeight="1">
      <c r="C951" s="1"/>
      <c r="E951" s="1"/>
      <c r="F951" s="2"/>
      <c r="G951" s="3"/>
    </row>
    <row r="952" ht="15.75" customHeight="1">
      <c r="C952" s="1"/>
      <c r="E952" s="1"/>
      <c r="F952" s="2"/>
      <c r="G952" s="3"/>
    </row>
    <row r="953" ht="15.75" customHeight="1">
      <c r="C953" s="1"/>
      <c r="E953" s="1"/>
      <c r="F953" s="2"/>
      <c r="G953" s="3"/>
    </row>
    <row r="954" ht="15.75" customHeight="1">
      <c r="C954" s="1"/>
      <c r="E954" s="1"/>
      <c r="F954" s="2"/>
      <c r="G954" s="3"/>
    </row>
    <row r="955" ht="15.75" customHeight="1">
      <c r="C955" s="1"/>
      <c r="E955" s="1"/>
      <c r="F955" s="2"/>
      <c r="G955" s="3"/>
    </row>
    <row r="956" ht="15.75" customHeight="1">
      <c r="C956" s="1"/>
      <c r="E956" s="1"/>
      <c r="F956" s="2"/>
      <c r="G956" s="3"/>
    </row>
    <row r="957" ht="15.75" customHeight="1">
      <c r="C957" s="1"/>
      <c r="E957" s="1"/>
      <c r="F957" s="2"/>
      <c r="G957" s="3"/>
    </row>
    <row r="958" ht="15.75" customHeight="1">
      <c r="C958" s="1"/>
      <c r="E958" s="1"/>
      <c r="F958" s="2"/>
      <c r="G958" s="3"/>
    </row>
    <row r="959" ht="15.75" customHeight="1">
      <c r="C959" s="1"/>
      <c r="E959" s="1"/>
      <c r="F959" s="2"/>
      <c r="G959" s="3"/>
    </row>
    <row r="960" ht="15.75" customHeight="1">
      <c r="C960" s="1"/>
      <c r="E960" s="1"/>
      <c r="F960" s="2"/>
      <c r="G960" s="3"/>
    </row>
    <row r="961" ht="15.75" customHeight="1">
      <c r="C961" s="1"/>
      <c r="E961" s="1"/>
      <c r="F961" s="2"/>
      <c r="G961" s="3"/>
    </row>
    <row r="962" ht="15.75" customHeight="1">
      <c r="C962" s="1"/>
      <c r="E962" s="1"/>
      <c r="F962" s="2"/>
      <c r="G962" s="3"/>
    </row>
    <row r="963" ht="15.75" customHeight="1">
      <c r="C963" s="1"/>
      <c r="E963" s="1"/>
      <c r="F963" s="2"/>
      <c r="G963" s="3"/>
    </row>
    <row r="964" ht="15.75" customHeight="1">
      <c r="C964" s="1"/>
      <c r="E964" s="1"/>
      <c r="F964" s="2"/>
      <c r="G964" s="3"/>
    </row>
    <row r="965" ht="15.75" customHeight="1">
      <c r="C965" s="1"/>
      <c r="E965" s="1"/>
      <c r="F965" s="2"/>
      <c r="G965" s="3"/>
    </row>
    <row r="966" ht="15.75" customHeight="1">
      <c r="C966" s="1"/>
      <c r="E966" s="1"/>
      <c r="F966" s="2"/>
      <c r="G966" s="3"/>
    </row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13" width="8.38"/>
    <col customWidth="1" min="14" max="19" width="6.63"/>
  </cols>
  <sheetData>
    <row r="1">
      <c r="A1" s="81" t="s">
        <v>69</v>
      </c>
      <c r="B1" s="82" t="s">
        <v>66</v>
      </c>
      <c r="C1" s="82" t="s">
        <v>160</v>
      </c>
      <c r="D1" s="81" t="s">
        <v>161</v>
      </c>
      <c r="E1" s="81" t="s">
        <v>162</v>
      </c>
      <c r="F1" s="81" t="s">
        <v>163</v>
      </c>
      <c r="G1" s="81" t="s">
        <v>164</v>
      </c>
      <c r="H1" s="81" t="s">
        <v>165</v>
      </c>
      <c r="I1" s="81" t="s">
        <v>166</v>
      </c>
      <c r="J1" s="81" t="s">
        <v>167</v>
      </c>
      <c r="K1" s="81" t="s">
        <v>168</v>
      </c>
      <c r="L1" s="81" t="s">
        <v>169</v>
      </c>
      <c r="M1" s="81" t="s">
        <v>170</v>
      </c>
      <c r="N1" s="81" t="s">
        <v>171</v>
      </c>
      <c r="O1" s="81" t="s">
        <v>172</v>
      </c>
      <c r="P1" s="81" t="s">
        <v>173</v>
      </c>
      <c r="Q1" s="81" t="s">
        <v>174</v>
      </c>
      <c r="R1" s="81" t="s">
        <v>175</v>
      </c>
      <c r="S1" s="83" t="s">
        <v>4</v>
      </c>
      <c r="U1" s="9" t="s">
        <v>176</v>
      </c>
    </row>
    <row r="2">
      <c r="A2" s="84">
        <f>Comparacao!E3</f>
        <v>540</v>
      </c>
      <c r="B2" s="43" t="s">
        <v>77</v>
      </c>
      <c r="C2" s="43" t="s">
        <v>16</v>
      </c>
      <c r="D2" s="84">
        <v>5.0</v>
      </c>
      <c r="E2" s="84">
        <v>540.0</v>
      </c>
      <c r="F2" s="84">
        <v>540.0</v>
      </c>
      <c r="G2" s="84">
        <v>540.0</v>
      </c>
      <c r="H2" s="84">
        <v>540.0</v>
      </c>
      <c r="I2" s="84">
        <v>540.0</v>
      </c>
      <c r="J2" s="84">
        <v>540.0</v>
      </c>
      <c r="K2" s="84">
        <v>772.0</v>
      </c>
      <c r="L2" s="84">
        <v>0.012</v>
      </c>
      <c r="M2" s="84">
        <v>20.002</v>
      </c>
      <c r="N2" s="85">
        <f t="shared" ref="N2:N84" si="1">((E2-A2)/A2)*100</f>
        <v>0</v>
      </c>
      <c r="O2" s="85">
        <f t="shared" ref="O2:O84" si="2">((F2-A2)/A2)*100</f>
        <v>0</v>
      </c>
      <c r="P2" s="85">
        <f t="shared" ref="P2:P84" si="3">((G2-A2)/A2)*100</f>
        <v>0</v>
      </c>
      <c r="Q2" s="85">
        <f t="shared" ref="Q2:Q84" si="4">((H2-A2)/A2)*100</f>
        <v>0</v>
      </c>
      <c r="R2" s="85">
        <f t="shared" ref="R2:R84" si="5">((I2-A2)/A2)*100</f>
        <v>0</v>
      </c>
      <c r="S2" s="86">
        <f t="shared" ref="S2:S84" si="6">AVERAGE(N2:R2)</f>
        <v>0</v>
      </c>
      <c r="U2" s="9">
        <f t="shared" ref="U2:U84" si="7">(IF(((J2-A2)/A2)*100 &lt; 1,L2,"INF"))</f>
        <v>0.012</v>
      </c>
    </row>
    <row r="3">
      <c r="A3" s="84">
        <f>Comparacao!E4</f>
        <v>54</v>
      </c>
      <c r="B3" s="6" t="s">
        <v>78</v>
      </c>
      <c r="C3" s="6" t="s">
        <v>16</v>
      </c>
      <c r="D3" s="6">
        <v>5.0</v>
      </c>
      <c r="E3" s="6">
        <v>54.0</v>
      </c>
      <c r="F3" s="6">
        <v>54.0</v>
      </c>
      <c r="G3" s="6">
        <v>54.0</v>
      </c>
      <c r="H3" s="6">
        <v>54.0</v>
      </c>
      <c r="I3" s="6">
        <v>54.0</v>
      </c>
      <c r="J3" s="6">
        <v>54.0</v>
      </c>
      <c r="K3" s="6">
        <v>54.0</v>
      </c>
      <c r="L3" s="6">
        <v>0.003</v>
      </c>
      <c r="M3" s="6">
        <v>20.001</v>
      </c>
      <c r="N3" s="85">
        <f t="shared" si="1"/>
        <v>0</v>
      </c>
      <c r="O3" s="85">
        <f t="shared" si="2"/>
        <v>0</v>
      </c>
      <c r="P3" s="85">
        <f t="shared" si="3"/>
        <v>0</v>
      </c>
      <c r="Q3" s="85">
        <f t="shared" si="4"/>
        <v>0</v>
      </c>
      <c r="R3" s="85">
        <f t="shared" si="5"/>
        <v>0</v>
      </c>
      <c r="S3" s="86">
        <f t="shared" si="6"/>
        <v>0</v>
      </c>
      <c r="U3" s="9">
        <f t="shared" si="7"/>
        <v>0.003</v>
      </c>
    </row>
    <row r="4">
      <c r="A4" s="84">
        <f>Comparacao!E5</f>
        <v>816</v>
      </c>
      <c r="B4" s="6" t="s">
        <v>79</v>
      </c>
      <c r="C4" s="6" t="s">
        <v>16</v>
      </c>
      <c r="D4" s="6">
        <v>5.0</v>
      </c>
      <c r="E4" s="6">
        <v>816.0</v>
      </c>
      <c r="F4" s="6">
        <v>816.0</v>
      </c>
      <c r="G4" s="6">
        <v>816.0</v>
      </c>
      <c r="H4" s="6">
        <v>816.0</v>
      </c>
      <c r="I4" s="6">
        <v>816.0</v>
      </c>
      <c r="J4" s="6">
        <v>816.0</v>
      </c>
      <c r="K4" s="6">
        <v>816.0</v>
      </c>
      <c r="L4" s="6">
        <v>0.004</v>
      </c>
      <c r="M4" s="6">
        <v>20.001</v>
      </c>
      <c r="N4" s="85">
        <f t="shared" si="1"/>
        <v>0</v>
      </c>
      <c r="O4" s="85">
        <f t="shared" si="2"/>
        <v>0</v>
      </c>
      <c r="P4" s="85">
        <f t="shared" si="3"/>
        <v>0</v>
      </c>
      <c r="Q4" s="85">
        <f t="shared" si="4"/>
        <v>0</v>
      </c>
      <c r="R4" s="85">
        <f t="shared" si="5"/>
        <v>0</v>
      </c>
      <c r="S4" s="86">
        <f t="shared" si="6"/>
        <v>0</v>
      </c>
      <c r="U4" s="9">
        <f t="shared" si="7"/>
        <v>0.004</v>
      </c>
    </row>
    <row r="5">
      <c r="A5" s="84">
        <f>Comparacao!E6</f>
        <v>126</v>
      </c>
      <c r="B5" s="6" t="s">
        <v>80</v>
      </c>
      <c r="C5" s="6" t="s">
        <v>16</v>
      </c>
      <c r="D5" s="6">
        <v>5.0</v>
      </c>
      <c r="E5" s="6">
        <v>126.0</v>
      </c>
      <c r="F5" s="6">
        <v>126.0</v>
      </c>
      <c r="G5" s="6">
        <v>126.0</v>
      </c>
      <c r="H5" s="6">
        <v>126.0</v>
      </c>
      <c r="I5" s="6">
        <v>126.0</v>
      </c>
      <c r="J5" s="6">
        <v>126.0</v>
      </c>
      <c r="K5" s="6">
        <v>126.0</v>
      </c>
      <c r="L5" s="6">
        <v>0.005</v>
      </c>
      <c r="M5" s="6">
        <v>20.001</v>
      </c>
      <c r="N5" s="85">
        <f t="shared" si="1"/>
        <v>0</v>
      </c>
      <c r="O5" s="85">
        <f t="shared" si="2"/>
        <v>0</v>
      </c>
      <c r="P5" s="85">
        <f t="shared" si="3"/>
        <v>0</v>
      </c>
      <c r="Q5" s="85">
        <f t="shared" si="4"/>
        <v>0</v>
      </c>
      <c r="R5" s="85">
        <f t="shared" si="5"/>
        <v>0</v>
      </c>
      <c r="S5" s="86">
        <f t="shared" si="6"/>
        <v>0</v>
      </c>
      <c r="U5" s="9">
        <f t="shared" si="7"/>
        <v>0.005</v>
      </c>
    </row>
    <row r="6">
      <c r="A6" s="84">
        <f>Comparacao!E7</f>
        <v>372</v>
      </c>
      <c r="B6" s="6" t="s">
        <v>81</v>
      </c>
      <c r="C6" s="6" t="s">
        <v>16</v>
      </c>
      <c r="D6" s="6">
        <v>5.0</v>
      </c>
      <c r="E6" s="6">
        <v>372.0</v>
      </c>
      <c r="F6" s="6">
        <v>372.0</v>
      </c>
      <c r="G6" s="6">
        <v>372.0</v>
      </c>
      <c r="H6" s="6">
        <v>372.0</v>
      </c>
      <c r="I6" s="6">
        <v>372.0</v>
      </c>
      <c r="J6" s="6">
        <v>372.0</v>
      </c>
      <c r="K6" s="6">
        <v>389.6</v>
      </c>
      <c r="L6" s="6">
        <v>0.001</v>
      </c>
      <c r="M6" s="6">
        <v>20.002</v>
      </c>
      <c r="N6" s="85">
        <f t="shared" si="1"/>
        <v>0</v>
      </c>
      <c r="O6" s="85">
        <f t="shared" si="2"/>
        <v>0</v>
      </c>
      <c r="P6" s="85">
        <f t="shared" si="3"/>
        <v>0</v>
      </c>
      <c r="Q6" s="85">
        <f t="shared" si="4"/>
        <v>0</v>
      </c>
      <c r="R6" s="85">
        <f t="shared" si="5"/>
        <v>0</v>
      </c>
      <c r="S6" s="86">
        <f t="shared" si="6"/>
        <v>0</v>
      </c>
      <c r="U6" s="9">
        <f t="shared" si="7"/>
        <v>0.001</v>
      </c>
    </row>
    <row r="7">
      <c r="A7" s="84">
        <f>Comparacao!E8</f>
        <v>2148</v>
      </c>
      <c r="B7" s="6" t="s">
        <v>82</v>
      </c>
      <c r="C7" s="6" t="s">
        <v>16</v>
      </c>
      <c r="D7" s="6">
        <v>5.0</v>
      </c>
      <c r="E7" s="6">
        <v>2148.0</v>
      </c>
      <c r="F7" s="6">
        <v>2148.0</v>
      </c>
      <c r="G7" s="6">
        <v>2148.0</v>
      </c>
      <c r="H7" s="6">
        <v>2148.0</v>
      </c>
      <c r="I7" s="6">
        <v>2148.0</v>
      </c>
      <c r="J7" s="6">
        <v>2148.0</v>
      </c>
      <c r="K7" s="6">
        <v>2148.0</v>
      </c>
      <c r="L7" s="6">
        <v>0.961</v>
      </c>
      <c r="M7" s="6">
        <v>20.002</v>
      </c>
      <c r="N7" s="85">
        <f t="shared" si="1"/>
        <v>0</v>
      </c>
      <c r="O7" s="85">
        <f t="shared" si="2"/>
        <v>0</v>
      </c>
      <c r="P7" s="85">
        <f t="shared" si="3"/>
        <v>0</v>
      </c>
      <c r="Q7" s="85">
        <f t="shared" si="4"/>
        <v>0</v>
      </c>
      <c r="R7" s="85">
        <f t="shared" si="5"/>
        <v>0</v>
      </c>
      <c r="S7" s="86">
        <f t="shared" si="6"/>
        <v>0</v>
      </c>
      <c r="U7" s="9">
        <f t="shared" si="7"/>
        <v>0.961</v>
      </c>
    </row>
    <row r="8">
      <c r="A8" s="84">
        <f>Comparacao!E9</f>
        <v>1426</v>
      </c>
      <c r="B8" s="6" t="s">
        <v>83</v>
      </c>
      <c r="C8" s="6" t="s">
        <v>16</v>
      </c>
      <c r="D8" s="6">
        <v>5.0</v>
      </c>
      <c r="E8" s="6">
        <v>1426.0</v>
      </c>
      <c r="F8" s="6">
        <v>1426.0</v>
      </c>
      <c r="G8" s="6">
        <v>1426.0</v>
      </c>
      <c r="H8" s="6">
        <v>1426.0</v>
      </c>
      <c r="I8" s="6">
        <v>1426.0</v>
      </c>
      <c r="J8" s="6">
        <v>1426.0</v>
      </c>
      <c r="K8" s="6">
        <v>1426.0</v>
      </c>
      <c r="L8" s="6">
        <v>0.002</v>
      </c>
      <c r="M8" s="6">
        <v>20.001</v>
      </c>
      <c r="N8" s="85">
        <f t="shared" si="1"/>
        <v>0</v>
      </c>
      <c r="O8" s="85">
        <f t="shared" si="2"/>
        <v>0</v>
      </c>
      <c r="P8" s="85">
        <f t="shared" si="3"/>
        <v>0</v>
      </c>
      <c r="Q8" s="85">
        <f t="shared" si="4"/>
        <v>0</v>
      </c>
      <c r="R8" s="85">
        <f t="shared" si="5"/>
        <v>0</v>
      </c>
      <c r="S8" s="86">
        <f t="shared" si="6"/>
        <v>0</v>
      </c>
      <c r="U8" s="9">
        <f t="shared" si="7"/>
        <v>0.002</v>
      </c>
    </row>
    <row r="9">
      <c r="A9" s="84">
        <f>Comparacao!E10</f>
        <v>2458</v>
      </c>
      <c r="B9" s="6" t="s">
        <v>84</v>
      </c>
      <c r="C9" s="6" t="s">
        <v>16</v>
      </c>
      <c r="D9" s="6">
        <v>5.0</v>
      </c>
      <c r="E9" s="6">
        <v>2458.0</v>
      </c>
      <c r="F9" s="6">
        <v>2458.0</v>
      </c>
      <c r="G9" s="6">
        <v>2458.0</v>
      </c>
      <c r="H9" s="6">
        <v>2458.0</v>
      </c>
      <c r="I9" s="6">
        <v>2458.0</v>
      </c>
      <c r="J9" s="6">
        <v>2458.0</v>
      </c>
      <c r="K9" s="6">
        <v>2458.0</v>
      </c>
      <c r="L9" s="6">
        <v>0.007</v>
      </c>
      <c r="M9" s="6">
        <v>20.002</v>
      </c>
      <c r="N9" s="85">
        <f t="shared" si="1"/>
        <v>0</v>
      </c>
      <c r="O9" s="85">
        <f t="shared" si="2"/>
        <v>0</v>
      </c>
      <c r="P9" s="85">
        <f t="shared" si="3"/>
        <v>0</v>
      </c>
      <c r="Q9" s="85">
        <f t="shared" si="4"/>
        <v>0</v>
      </c>
      <c r="R9" s="85">
        <f t="shared" si="5"/>
        <v>0</v>
      </c>
      <c r="S9" s="86">
        <f t="shared" si="6"/>
        <v>0</v>
      </c>
      <c r="U9" s="9">
        <f t="shared" si="7"/>
        <v>0.007</v>
      </c>
    </row>
    <row r="10">
      <c r="A10" s="84">
        <f>Comparacao!E11</f>
        <v>1570</v>
      </c>
      <c r="B10" s="6" t="s">
        <v>85</v>
      </c>
      <c r="C10" s="6" t="s">
        <v>16</v>
      </c>
      <c r="D10" s="6">
        <v>5.0</v>
      </c>
      <c r="E10" s="6">
        <v>1570.0</v>
      </c>
      <c r="F10" s="6">
        <v>1570.0</v>
      </c>
      <c r="G10" s="6">
        <v>1570.0</v>
      </c>
      <c r="H10" s="6">
        <v>1570.0</v>
      </c>
      <c r="I10" s="6">
        <v>1570.0</v>
      </c>
      <c r="J10" s="6">
        <v>1570.0</v>
      </c>
      <c r="K10" s="6">
        <v>1570.0</v>
      </c>
      <c r="L10" s="6">
        <v>0.006</v>
      </c>
      <c r="M10" s="6">
        <v>20.002</v>
      </c>
      <c r="N10" s="85">
        <f t="shared" si="1"/>
        <v>0</v>
      </c>
      <c r="O10" s="85">
        <f t="shared" si="2"/>
        <v>0</v>
      </c>
      <c r="P10" s="85">
        <f t="shared" si="3"/>
        <v>0</v>
      </c>
      <c r="Q10" s="85">
        <f t="shared" si="4"/>
        <v>0</v>
      </c>
      <c r="R10" s="85">
        <f t="shared" si="5"/>
        <v>0</v>
      </c>
      <c r="S10" s="86">
        <f t="shared" si="6"/>
        <v>0</v>
      </c>
      <c r="U10" s="9">
        <f t="shared" si="7"/>
        <v>0.006</v>
      </c>
    </row>
    <row r="11">
      <c r="A11" s="84">
        <f>Comparacao!E12</f>
        <v>772</v>
      </c>
      <c r="B11" s="6" t="s">
        <v>86</v>
      </c>
      <c r="C11" s="6" t="s">
        <v>16</v>
      </c>
      <c r="D11" s="6">
        <v>5.0</v>
      </c>
      <c r="E11" s="6">
        <v>772.0</v>
      </c>
      <c r="F11" s="6">
        <v>772.0</v>
      </c>
      <c r="G11" s="6">
        <v>772.0</v>
      </c>
      <c r="H11" s="6">
        <v>772.0</v>
      </c>
      <c r="I11" s="6">
        <v>772.0</v>
      </c>
      <c r="J11" s="6">
        <v>772.0</v>
      </c>
      <c r="K11" s="6">
        <v>772.0</v>
      </c>
      <c r="L11" s="6">
        <v>0.212</v>
      </c>
      <c r="M11" s="6">
        <v>30.003</v>
      </c>
      <c r="N11" s="85">
        <f t="shared" si="1"/>
        <v>0</v>
      </c>
      <c r="O11" s="85">
        <f t="shared" si="2"/>
        <v>0</v>
      </c>
      <c r="P11" s="85">
        <f t="shared" si="3"/>
        <v>0</v>
      </c>
      <c r="Q11" s="85">
        <f t="shared" si="4"/>
        <v>0</v>
      </c>
      <c r="R11" s="85">
        <f t="shared" si="5"/>
        <v>0</v>
      </c>
      <c r="S11" s="86">
        <f t="shared" si="6"/>
        <v>0</v>
      </c>
      <c r="U11" s="9">
        <f t="shared" si="7"/>
        <v>0.212</v>
      </c>
    </row>
    <row r="12">
      <c r="A12" s="84">
        <f>Comparacao!E13</f>
        <v>136</v>
      </c>
      <c r="B12" s="6" t="s">
        <v>87</v>
      </c>
      <c r="C12" s="6" t="s">
        <v>16</v>
      </c>
      <c r="D12" s="6">
        <v>5.0</v>
      </c>
      <c r="E12" s="6">
        <v>136.0</v>
      </c>
      <c r="F12" s="6">
        <v>136.0</v>
      </c>
      <c r="G12" s="6">
        <v>136.0</v>
      </c>
      <c r="H12" s="6">
        <v>136.0</v>
      </c>
      <c r="I12" s="6">
        <v>136.0</v>
      </c>
      <c r="J12" s="6">
        <v>136.0</v>
      </c>
      <c r="K12" s="6">
        <v>136.0</v>
      </c>
      <c r="L12" s="6">
        <v>0.199</v>
      </c>
      <c r="M12" s="6">
        <v>30.003</v>
      </c>
      <c r="N12" s="85">
        <f t="shared" si="1"/>
        <v>0</v>
      </c>
      <c r="O12" s="85">
        <f t="shared" si="2"/>
        <v>0</v>
      </c>
      <c r="P12" s="85">
        <f t="shared" si="3"/>
        <v>0</v>
      </c>
      <c r="Q12" s="85">
        <f t="shared" si="4"/>
        <v>0</v>
      </c>
      <c r="R12" s="85">
        <f t="shared" si="5"/>
        <v>0</v>
      </c>
      <c r="S12" s="86">
        <f t="shared" si="6"/>
        <v>0</v>
      </c>
      <c r="U12" s="9">
        <f t="shared" si="7"/>
        <v>0.199</v>
      </c>
    </row>
    <row r="13">
      <c r="A13" s="84">
        <f>Comparacao!E14</f>
        <v>920</v>
      </c>
      <c r="B13" s="6" t="s">
        <v>88</v>
      </c>
      <c r="C13" s="6" t="s">
        <v>16</v>
      </c>
      <c r="D13" s="6">
        <v>5.0</v>
      </c>
      <c r="E13" s="6">
        <v>920.0</v>
      </c>
      <c r="F13" s="6">
        <v>920.0</v>
      </c>
      <c r="G13" s="6">
        <v>920.0</v>
      </c>
      <c r="H13" s="6">
        <v>920.0</v>
      </c>
      <c r="I13" s="6">
        <v>920.0</v>
      </c>
      <c r="J13" s="6">
        <v>920.0</v>
      </c>
      <c r="K13" s="6">
        <v>920.0</v>
      </c>
      <c r="L13" s="6">
        <v>0.112</v>
      </c>
      <c r="M13" s="6">
        <v>30.004</v>
      </c>
      <c r="N13" s="85">
        <f t="shared" si="1"/>
        <v>0</v>
      </c>
      <c r="O13" s="85">
        <f t="shared" si="2"/>
        <v>0</v>
      </c>
      <c r="P13" s="85">
        <f t="shared" si="3"/>
        <v>0</v>
      </c>
      <c r="Q13" s="85">
        <f t="shared" si="4"/>
        <v>0</v>
      </c>
      <c r="R13" s="85">
        <f t="shared" si="5"/>
        <v>0</v>
      </c>
      <c r="S13" s="86">
        <f t="shared" si="6"/>
        <v>0</v>
      </c>
      <c r="U13" s="9">
        <f t="shared" si="7"/>
        <v>0.112</v>
      </c>
    </row>
    <row r="14">
      <c r="A14" s="84">
        <f>Comparacao!E15</f>
        <v>52</v>
      </c>
      <c r="B14" s="6" t="s">
        <v>89</v>
      </c>
      <c r="C14" s="6" t="s">
        <v>16</v>
      </c>
      <c r="D14" s="6">
        <v>5.0</v>
      </c>
      <c r="E14" s="6">
        <v>52.0</v>
      </c>
      <c r="F14" s="6">
        <v>52.0</v>
      </c>
      <c r="G14" s="6">
        <v>52.0</v>
      </c>
      <c r="H14" s="6">
        <v>52.0</v>
      </c>
      <c r="I14" s="6">
        <v>52.0</v>
      </c>
      <c r="J14" s="6">
        <v>52.0</v>
      </c>
      <c r="K14" s="6">
        <v>52.0</v>
      </c>
      <c r="L14" s="6">
        <v>0.009</v>
      </c>
      <c r="M14" s="6">
        <v>30.002</v>
      </c>
      <c r="N14" s="85">
        <f t="shared" si="1"/>
        <v>0</v>
      </c>
      <c r="O14" s="85">
        <f t="shared" si="2"/>
        <v>0</v>
      </c>
      <c r="P14" s="85">
        <f t="shared" si="3"/>
        <v>0</v>
      </c>
      <c r="Q14" s="85">
        <f t="shared" si="4"/>
        <v>0</v>
      </c>
      <c r="R14" s="85">
        <f t="shared" si="5"/>
        <v>0</v>
      </c>
      <c r="S14" s="86">
        <f t="shared" si="6"/>
        <v>0</v>
      </c>
      <c r="U14" s="9">
        <f t="shared" si="7"/>
        <v>0.009</v>
      </c>
    </row>
    <row r="15">
      <c r="A15" s="84">
        <f>Comparacao!E16</f>
        <v>410</v>
      </c>
      <c r="B15" s="6" t="s">
        <v>90</v>
      </c>
      <c r="C15" s="6" t="s">
        <v>16</v>
      </c>
      <c r="D15" s="6">
        <v>5.0</v>
      </c>
      <c r="E15" s="6">
        <v>410.0</v>
      </c>
      <c r="F15" s="6">
        <v>410.0</v>
      </c>
      <c r="G15" s="6">
        <v>410.0</v>
      </c>
      <c r="H15" s="6">
        <v>410.0</v>
      </c>
      <c r="I15" s="6">
        <v>410.0</v>
      </c>
      <c r="J15" s="6">
        <v>410.0</v>
      </c>
      <c r="K15" s="6">
        <v>410.0</v>
      </c>
      <c r="L15" s="6">
        <v>0.013</v>
      </c>
      <c r="M15" s="6">
        <v>30.004</v>
      </c>
      <c r="N15" s="85">
        <f t="shared" si="1"/>
        <v>0</v>
      </c>
      <c r="O15" s="85">
        <f t="shared" si="2"/>
        <v>0</v>
      </c>
      <c r="P15" s="85">
        <f t="shared" si="3"/>
        <v>0</v>
      </c>
      <c r="Q15" s="85">
        <f t="shared" si="4"/>
        <v>0</v>
      </c>
      <c r="R15" s="85">
        <f t="shared" si="5"/>
        <v>0</v>
      </c>
      <c r="S15" s="86">
        <f t="shared" si="6"/>
        <v>0</v>
      </c>
      <c r="U15" s="9">
        <f t="shared" si="7"/>
        <v>0.013</v>
      </c>
    </row>
    <row r="16">
      <c r="A16" s="84">
        <f>Comparacao!E17</f>
        <v>3276</v>
      </c>
      <c r="B16" s="6" t="s">
        <v>91</v>
      </c>
      <c r="C16" s="6" t="s">
        <v>16</v>
      </c>
      <c r="D16" s="6">
        <v>5.0</v>
      </c>
      <c r="E16" s="6">
        <v>3276.0</v>
      </c>
      <c r="F16" s="6">
        <v>3276.0</v>
      </c>
      <c r="G16" s="6">
        <v>3276.0</v>
      </c>
      <c r="H16" s="6">
        <v>3276.0</v>
      </c>
      <c r="I16" s="6">
        <v>3276.0</v>
      </c>
      <c r="J16" s="6">
        <v>3276.0</v>
      </c>
      <c r="K16" s="6">
        <v>3276.0</v>
      </c>
      <c r="L16" s="6">
        <v>1.152</v>
      </c>
      <c r="M16" s="6">
        <v>30.003</v>
      </c>
      <c r="N16" s="85">
        <f t="shared" si="1"/>
        <v>0</v>
      </c>
      <c r="O16" s="85">
        <f t="shared" si="2"/>
        <v>0</v>
      </c>
      <c r="P16" s="85">
        <f t="shared" si="3"/>
        <v>0</v>
      </c>
      <c r="Q16" s="85">
        <f t="shared" si="4"/>
        <v>0</v>
      </c>
      <c r="R16" s="85">
        <f t="shared" si="5"/>
        <v>0</v>
      </c>
      <c r="S16" s="86">
        <f t="shared" si="6"/>
        <v>0</v>
      </c>
      <c r="U16" s="9">
        <f t="shared" si="7"/>
        <v>1.152</v>
      </c>
    </row>
    <row r="17">
      <c r="A17" s="84">
        <f>Comparacao!E18</f>
        <v>1404</v>
      </c>
      <c r="B17" s="6" t="s">
        <v>92</v>
      </c>
      <c r="C17" s="6" t="s">
        <v>16</v>
      </c>
      <c r="D17" s="6">
        <v>5.0</v>
      </c>
      <c r="E17" s="6">
        <v>1404.0</v>
      </c>
      <c r="F17" s="6">
        <v>1404.0</v>
      </c>
      <c r="G17" s="6">
        <v>1404.0</v>
      </c>
      <c r="H17" s="6">
        <v>1404.0</v>
      </c>
      <c r="I17" s="6">
        <v>1404.0</v>
      </c>
      <c r="J17" s="6">
        <v>1404.0</v>
      </c>
      <c r="K17" s="6">
        <v>1404.0</v>
      </c>
      <c r="L17" s="6">
        <v>0.221</v>
      </c>
      <c r="M17" s="6">
        <v>30.005</v>
      </c>
      <c r="N17" s="85">
        <f t="shared" si="1"/>
        <v>0</v>
      </c>
      <c r="O17" s="85">
        <f t="shared" si="2"/>
        <v>0</v>
      </c>
      <c r="P17" s="85">
        <f t="shared" si="3"/>
        <v>0</v>
      </c>
      <c r="Q17" s="85">
        <f t="shared" si="4"/>
        <v>0</v>
      </c>
      <c r="R17" s="85">
        <f t="shared" si="5"/>
        <v>0</v>
      </c>
      <c r="S17" s="86">
        <f t="shared" si="6"/>
        <v>0</v>
      </c>
      <c r="U17" s="9">
        <f t="shared" si="7"/>
        <v>0.221</v>
      </c>
    </row>
    <row r="18">
      <c r="A18" s="84">
        <f>Comparacao!E19</f>
        <v>2214</v>
      </c>
      <c r="B18" s="6" t="s">
        <v>93</v>
      </c>
      <c r="C18" s="6" t="s">
        <v>16</v>
      </c>
      <c r="D18" s="6">
        <v>5.0</v>
      </c>
      <c r="E18" s="6">
        <v>2214.0</v>
      </c>
      <c r="F18" s="6">
        <v>2214.0</v>
      </c>
      <c r="G18" s="6">
        <v>2214.0</v>
      </c>
      <c r="H18" s="6">
        <v>2214.0</v>
      </c>
      <c r="I18" s="6">
        <v>2214.0</v>
      </c>
      <c r="J18" s="6">
        <v>2214.0</v>
      </c>
      <c r="K18" s="6">
        <v>2214.0</v>
      </c>
      <c r="L18" s="6">
        <v>0.036</v>
      </c>
      <c r="M18" s="6">
        <v>30.004</v>
      </c>
      <c r="N18" s="85">
        <f t="shared" si="1"/>
        <v>0</v>
      </c>
      <c r="O18" s="85">
        <f t="shared" si="2"/>
        <v>0</v>
      </c>
      <c r="P18" s="85">
        <f t="shared" si="3"/>
        <v>0</v>
      </c>
      <c r="Q18" s="85">
        <f t="shared" si="4"/>
        <v>0</v>
      </c>
      <c r="R18" s="85">
        <f t="shared" si="5"/>
        <v>0</v>
      </c>
      <c r="S18" s="86">
        <f t="shared" si="6"/>
        <v>0</v>
      </c>
      <c r="U18" s="9">
        <f t="shared" si="7"/>
        <v>0.036</v>
      </c>
    </row>
    <row r="19">
      <c r="A19" s="84">
        <f>Comparacao!E20</f>
        <v>2150</v>
      </c>
      <c r="B19" s="6" t="s">
        <v>94</v>
      </c>
      <c r="C19" s="6" t="s">
        <v>16</v>
      </c>
      <c r="D19" s="6">
        <v>5.0</v>
      </c>
      <c r="E19" s="6">
        <v>2150.0</v>
      </c>
      <c r="F19" s="6">
        <v>2150.0</v>
      </c>
      <c r="G19" s="6">
        <v>2150.0</v>
      </c>
      <c r="H19" s="6">
        <v>2150.0</v>
      </c>
      <c r="I19" s="6">
        <v>2150.0</v>
      </c>
      <c r="J19" s="6">
        <v>2150.0</v>
      </c>
      <c r="K19" s="6">
        <v>2150.0</v>
      </c>
      <c r="L19" s="6">
        <v>6.226</v>
      </c>
      <c r="M19" s="6">
        <v>30.003</v>
      </c>
      <c r="N19" s="85">
        <f t="shared" si="1"/>
        <v>0</v>
      </c>
      <c r="O19" s="85">
        <f t="shared" si="2"/>
        <v>0</v>
      </c>
      <c r="P19" s="85">
        <f t="shared" si="3"/>
        <v>0</v>
      </c>
      <c r="Q19" s="85">
        <f t="shared" si="4"/>
        <v>0</v>
      </c>
      <c r="R19" s="85">
        <f t="shared" si="5"/>
        <v>0</v>
      </c>
      <c r="S19" s="86">
        <f t="shared" si="6"/>
        <v>0</v>
      </c>
      <c r="U19" s="9">
        <f t="shared" si="7"/>
        <v>6.226</v>
      </c>
    </row>
    <row r="20">
      <c r="A20" s="84">
        <f>Comparacao!E21</f>
        <v>2540</v>
      </c>
      <c r="B20" s="6" t="s">
        <v>95</v>
      </c>
      <c r="C20" s="6" t="s">
        <v>16</v>
      </c>
      <c r="D20" s="6">
        <v>5.0</v>
      </c>
      <c r="E20" s="6">
        <v>2540.0</v>
      </c>
      <c r="F20" s="6">
        <v>2540.0</v>
      </c>
      <c r="G20" s="6">
        <v>2540.0</v>
      </c>
      <c r="H20" s="6">
        <v>2540.0</v>
      </c>
      <c r="I20" s="6">
        <v>2540.0</v>
      </c>
      <c r="J20" s="6">
        <v>2540.0</v>
      </c>
      <c r="K20" s="6">
        <v>2540.0</v>
      </c>
      <c r="L20" s="6">
        <v>0.313</v>
      </c>
      <c r="M20" s="6">
        <v>30.003</v>
      </c>
      <c r="N20" s="85">
        <f t="shared" si="1"/>
        <v>0</v>
      </c>
      <c r="O20" s="85">
        <f t="shared" si="2"/>
        <v>0</v>
      </c>
      <c r="P20" s="85">
        <f t="shared" si="3"/>
        <v>0</v>
      </c>
      <c r="Q20" s="85">
        <f t="shared" si="4"/>
        <v>0</v>
      </c>
      <c r="R20" s="85">
        <f t="shared" si="5"/>
        <v>0</v>
      </c>
      <c r="S20" s="86">
        <f t="shared" si="6"/>
        <v>0</v>
      </c>
      <c r="U20" s="9">
        <f t="shared" si="7"/>
        <v>0.313</v>
      </c>
    </row>
    <row r="21">
      <c r="A21" s="84">
        <f>Comparacao!E22</f>
        <v>6178</v>
      </c>
      <c r="B21" s="6" t="s">
        <v>96</v>
      </c>
      <c r="C21" s="6" t="s">
        <v>16</v>
      </c>
      <c r="D21" s="6">
        <v>5.0</v>
      </c>
      <c r="E21" s="6">
        <v>6178.0</v>
      </c>
      <c r="F21" s="6">
        <v>6178.0</v>
      </c>
      <c r="G21" s="6">
        <v>6178.0</v>
      </c>
      <c r="H21" s="6">
        <v>6178.0</v>
      </c>
      <c r="I21" s="6">
        <v>6178.0</v>
      </c>
      <c r="J21" s="6">
        <v>6178.0</v>
      </c>
      <c r="K21" s="6">
        <v>6178.0</v>
      </c>
      <c r="L21" s="6">
        <v>0.282</v>
      </c>
      <c r="M21" s="6">
        <v>30.003</v>
      </c>
      <c r="N21" s="85">
        <f t="shared" si="1"/>
        <v>0</v>
      </c>
      <c r="O21" s="85">
        <f t="shared" si="2"/>
        <v>0</v>
      </c>
      <c r="P21" s="85">
        <f t="shared" si="3"/>
        <v>0</v>
      </c>
      <c r="Q21" s="85">
        <f t="shared" si="4"/>
        <v>0</v>
      </c>
      <c r="R21" s="85">
        <f t="shared" si="5"/>
        <v>0</v>
      </c>
      <c r="S21" s="86">
        <f t="shared" si="6"/>
        <v>0</v>
      </c>
      <c r="U21" s="9">
        <f t="shared" si="7"/>
        <v>0.282</v>
      </c>
    </row>
    <row r="22">
      <c r="A22" s="84">
        <f>Comparacao!E23</f>
        <v>4042</v>
      </c>
      <c r="B22" s="6" t="s">
        <v>97</v>
      </c>
      <c r="C22" s="6" t="s">
        <v>16</v>
      </c>
      <c r="D22" s="6">
        <v>5.0</v>
      </c>
      <c r="E22" s="6">
        <v>4042.0</v>
      </c>
      <c r="F22" s="6">
        <v>4042.0</v>
      </c>
      <c r="G22" s="6">
        <v>4042.0</v>
      </c>
      <c r="H22" s="6">
        <v>4042.0</v>
      </c>
      <c r="I22" s="6">
        <v>4042.0</v>
      </c>
      <c r="J22" s="6">
        <v>4042.0</v>
      </c>
      <c r="K22" s="6">
        <v>4042.0</v>
      </c>
      <c r="L22" s="6">
        <v>0.016</v>
      </c>
      <c r="M22" s="6">
        <v>30.005</v>
      </c>
      <c r="N22" s="85">
        <f t="shared" si="1"/>
        <v>0</v>
      </c>
      <c r="O22" s="85">
        <f t="shared" si="2"/>
        <v>0</v>
      </c>
      <c r="P22" s="85">
        <f t="shared" si="3"/>
        <v>0</v>
      </c>
      <c r="Q22" s="85">
        <f t="shared" si="4"/>
        <v>0</v>
      </c>
      <c r="R22" s="85">
        <f t="shared" si="5"/>
        <v>0</v>
      </c>
      <c r="S22" s="86">
        <f t="shared" si="6"/>
        <v>0</v>
      </c>
      <c r="U22" s="9">
        <f t="shared" si="7"/>
        <v>0.016</v>
      </c>
    </row>
    <row r="23">
      <c r="A23" s="84">
        <f>Comparacao!E24</f>
        <v>4126</v>
      </c>
      <c r="B23" s="6" t="s">
        <v>98</v>
      </c>
      <c r="C23" s="6" t="s">
        <v>16</v>
      </c>
      <c r="D23" s="6">
        <v>5.0</v>
      </c>
      <c r="E23" s="6">
        <v>4126.0</v>
      </c>
      <c r="F23" s="6">
        <v>4126.0</v>
      </c>
      <c r="G23" s="6">
        <v>4126.0</v>
      </c>
      <c r="H23" s="6">
        <v>4126.0</v>
      </c>
      <c r="I23" s="6">
        <v>4126.0</v>
      </c>
      <c r="J23" s="6">
        <v>4126.0</v>
      </c>
      <c r="K23" s="6">
        <v>4126.0</v>
      </c>
      <c r="L23" s="6">
        <v>0.089</v>
      </c>
      <c r="M23" s="6">
        <v>30.004</v>
      </c>
      <c r="N23" s="85">
        <f t="shared" si="1"/>
        <v>0</v>
      </c>
      <c r="O23" s="85">
        <f t="shared" si="2"/>
        <v>0</v>
      </c>
      <c r="P23" s="85">
        <f t="shared" si="3"/>
        <v>0</v>
      </c>
      <c r="Q23" s="85">
        <f t="shared" si="4"/>
        <v>0</v>
      </c>
      <c r="R23" s="85">
        <f t="shared" si="5"/>
        <v>0</v>
      </c>
      <c r="S23" s="86">
        <f t="shared" si="6"/>
        <v>0</v>
      </c>
      <c r="U23" s="9">
        <f t="shared" si="7"/>
        <v>0.089</v>
      </c>
    </row>
    <row r="24">
      <c r="A24" s="84">
        <f>Comparacao!E25</f>
        <v>3920</v>
      </c>
      <c r="B24" s="6" t="s">
        <v>99</v>
      </c>
      <c r="C24" s="6" t="s">
        <v>16</v>
      </c>
      <c r="D24" s="6">
        <v>5.0</v>
      </c>
      <c r="E24" s="6">
        <v>3920.0</v>
      </c>
      <c r="F24" s="6">
        <v>3920.0</v>
      </c>
      <c r="G24" s="6">
        <v>3920.0</v>
      </c>
      <c r="H24" s="6">
        <v>3920.0</v>
      </c>
      <c r="I24" s="6">
        <v>3920.0</v>
      </c>
      <c r="J24" s="6">
        <v>3920.0</v>
      </c>
      <c r="K24" s="6">
        <v>3920.0</v>
      </c>
      <c r="L24" s="6">
        <v>0.084</v>
      </c>
      <c r="M24" s="6">
        <v>30.004</v>
      </c>
      <c r="N24" s="85">
        <f t="shared" si="1"/>
        <v>0</v>
      </c>
      <c r="O24" s="85">
        <f t="shared" si="2"/>
        <v>0</v>
      </c>
      <c r="P24" s="85">
        <f t="shared" si="3"/>
        <v>0</v>
      </c>
      <c r="Q24" s="85">
        <f t="shared" si="4"/>
        <v>0</v>
      </c>
      <c r="R24" s="85">
        <f t="shared" si="5"/>
        <v>0</v>
      </c>
      <c r="S24" s="86">
        <f t="shared" si="6"/>
        <v>0</v>
      </c>
      <c r="U24" s="9">
        <f t="shared" si="7"/>
        <v>0.084</v>
      </c>
    </row>
    <row r="25">
      <c r="A25" s="84">
        <f>Comparacao!E26</f>
        <v>610</v>
      </c>
      <c r="B25" s="6" t="s">
        <v>100</v>
      </c>
      <c r="C25" s="6" t="s">
        <v>16</v>
      </c>
      <c r="D25" s="6">
        <v>5.0</v>
      </c>
      <c r="E25" s="6">
        <v>610.0</v>
      </c>
      <c r="F25" s="6">
        <v>610.0</v>
      </c>
      <c r="G25" s="6">
        <v>610.0</v>
      </c>
      <c r="H25" s="6">
        <v>610.0</v>
      </c>
      <c r="I25" s="6">
        <v>610.0</v>
      </c>
      <c r="J25" s="6">
        <v>610.0</v>
      </c>
      <c r="K25" s="6">
        <v>610.0</v>
      </c>
      <c r="L25" s="6">
        <v>0.065</v>
      </c>
      <c r="M25" s="6">
        <v>40.005</v>
      </c>
      <c r="N25" s="85">
        <f t="shared" si="1"/>
        <v>0</v>
      </c>
      <c r="O25" s="85">
        <f t="shared" si="2"/>
        <v>0</v>
      </c>
      <c r="P25" s="85">
        <f t="shared" si="3"/>
        <v>0</v>
      </c>
      <c r="Q25" s="85">
        <f t="shared" si="4"/>
        <v>0</v>
      </c>
      <c r="R25" s="85">
        <f t="shared" si="5"/>
        <v>0</v>
      </c>
      <c r="S25" s="86">
        <f t="shared" si="6"/>
        <v>0</v>
      </c>
      <c r="U25" s="9">
        <f t="shared" si="7"/>
        <v>0.065</v>
      </c>
    </row>
    <row r="26">
      <c r="A26" s="84">
        <f>Comparacao!E27</f>
        <v>136</v>
      </c>
      <c r="B26" s="6" t="s">
        <v>101</v>
      </c>
      <c r="C26" s="6" t="s">
        <v>16</v>
      </c>
      <c r="D26" s="6">
        <v>5.0</v>
      </c>
      <c r="E26" s="6">
        <v>136.0</v>
      </c>
      <c r="F26" s="6">
        <v>136.0</v>
      </c>
      <c r="G26" s="6">
        <v>136.0</v>
      </c>
      <c r="H26" s="6">
        <v>136.0</v>
      </c>
      <c r="I26" s="6">
        <v>136.0</v>
      </c>
      <c r="J26" s="6">
        <v>136.0</v>
      </c>
      <c r="K26" s="6">
        <v>139.6</v>
      </c>
      <c r="L26" s="6">
        <v>9.789</v>
      </c>
      <c r="M26" s="6">
        <v>40.005</v>
      </c>
      <c r="N26" s="85">
        <f t="shared" si="1"/>
        <v>0</v>
      </c>
      <c r="O26" s="85">
        <f t="shared" si="2"/>
        <v>0</v>
      </c>
      <c r="P26" s="85">
        <f t="shared" si="3"/>
        <v>0</v>
      </c>
      <c r="Q26" s="85">
        <f t="shared" si="4"/>
        <v>0</v>
      </c>
      <c r="R26" s="85">
        <f t="shared" si="5"/>
        <v>0</v>
      </c>
      <c r="S26" s="86">
        <f t="shared" si="6"/>
        <v>0</v>
      </c>
      <c r="U26" s="9">
        <f t="shared" si="7"/>
        <v>9.789</v>
      </c>
    </row>
    <row r="27">
      <c r="A27" s="84">
        <f>Comparacao!E28</f>
        <v>234</v>
      </c>
      <c r="B27" s="6" t="s">
        <v>102</v>
      </c>
      <c r="C27" s="6" t="s">
        <v>16</v>
      </c>
      <c r="D27" s="6">
        <v>5.0</v>
      </c>
      <c r="E27" s="6">
        <v>234.0</v>
      </c>
      <c r="F27" s="6">
        <v>234.0</v>
      </c>
      <c r="G27" s="6">
        <v>234.0</v>
      </c>
      <c r="H27" s="6">
        <v>234.0</v>
      </c>
      <c r="I27" s="6">
        <v>234.0</v>
      </c>
      <c r="J27" s="6">
        <v>234.0</v>
      </c>
      <c r="K27" s="6">
        <v>234.0</v>
      </c>
      <c r="L27" s="6">
        <v>0.174</v>
      </c>
      <c r="M27" s="6">
        <v>40.003</v>
      </c>
      <c r="N27" s="85">
        <f t="shared" si="1"/>
        <v>0</v>
      </c>
      <c r="O27" s="85">
        <f t="shared" si="2"/>
        <v>0</v>
      </c>
      <c r="P27" s="85">
        <f t="shared" si="3"/>
        <v>0</v>
      </c>
      <c r="Q27" s="85">
        <f t="shared" si="4"/>
        <v>0</v>
      </c>
      <c r="R27" s="85">
        <f t="shared" si="5"/>
        <v>0</v>
      </c>
      <c r="S27" s="86">
        <f t="shared" si="6"/>
        <v>0</v>
      </c>
      <c r="U27" s="9">
        <f t="shared" si="7"/>
        <v>0.174</v>
      </c>
    </row>
    <row r="28">
      <c r="A28" s="84">
        <f>Comparacao!E29</f>
        <v>232</v>
      </c>
      <c r="B28" s="6" t="s">
        <v>103</v>
      </c>
      <c r="C28" s="6" t="s">
        <v>16</v>
      </c>
      <c r="D28" s="6">
        <v>5.0</v>
      </c>
      <c r="E28" s="6">
        <v>234.0</v>
      </c>
      <c r="F28" s="6">
        <v>232.0</v>
      </c>
      <c r="G28" s="6">
        <v>232.0</v>
      </c>
      <c r="H28" s="6">
        <v>234.0</v>
      </c>
      <c r="I28" s="6">
        <v>232.0</v>
      </c>
      <c r="J28" s="6">
        <v>232.0</v>
      </c>
      <c r="K28" s="6">
        <v>280.0</v>
      </c>
      <c r="L28" s="6">
        <v>9.095</v>
      </c>
      <c r="M28" s="6">
        <v>40.004</v>
      </c>
      <c r="N28" s="85">
        <f t="shared" si="1"/>
        <v>0.8620689655</v>
      </c>
      <c r="O28" s="85">
        <f t="shared" si="2"/>
        <v>0</v>
      </c>
      <c r="P28" s="85">
        <f t="shared" si="3"/>
        <v>0</v>
      </c>
      <c r="Q28" s="85">
        <f t="shared" si="4"/>
        <v>0.8620689655</v>
      </c>
      <c r="R28" s="85">
        <f t="shared" si="5"/>
        <v>0</v>
      </c>
      <c r="S28" s="86">
        <f t="shared" si="6"/>
        <v>0.3448275862</v>
      </c>
      <c r="U28" s="9">
        <f t="shared" si="7"/>
        <v>9.095</v>
      </c>
    </row>
    <row r="29">
      <c r="A29" s="84">
        <f>Comparacao!E30</f>
        <v>774</v>
      </c>
      <c r="B29" s="6" t="s">
        <v>104</v>
      </c>
      <c r="C29" s="6" t="s">
        <v>16</v>
      </c>
      <c r="D29" s="6">
        <v>5.0</v>
      </c>
      <c r="E29" s="6">
        <v>774.0</v>
      </c>
      <c r="F29" s="6">
        <v>774.0</v>
      </c>
      <c r="G29" s="6">
        <v>774.0</v>
      </c>
      <c r="H29" s="6">
        <v>774.0</v>
      </c>
      <c r="I29" s="6">
        <v>774.0</v>
      </c>
      <c r="J29" s="6">
        <v>774.0</v>
      </c>
      <c r="K29" s="6">
        <v>774.0</v>
      </c>
      <c r="L29" s="6">
        <v>0.594</v>
      </c>
      <c r="M29" s="6">
        <v>40.005</v>
      </c>
      <c r="N29" s="85">
        <f t="shared" si="1"/>
        <v>0</v>
      </c>
      <c r="O29" s="85">
        <f t="shared" si="2"/>
        <v>0</v>
      </c>
      <c r="P29" s="85">
        <f t="shared" si="3"/>
        <v>0</v>
      </c>
      <c r="Q29" s="85">
        <f t="shared" si="4"/>
        <v>0</v>
      </c>
      <c r="R29" s="85">
        <f t="shared" si="5"/>
        <v>0</v>
      </c>
      <c r="S29" s="86">
        <f t="shared" si="6"/>
        <v>0</v>
      </c>
      <c r="U29" s="9">
        <f t="shared" si="7"/>
        <v>0.594</v>
      </c>
    </row>
    <row r="30">
      <c r="A30" s="84">
        <f>Comparacao!E31</f>
        <v>4544</v>
      </c>
      <c r="B30" s="6" t="s">
        <v>105</v>
      </c>
      <c r="C30" s="6" t="s">
        <v>16</v>
      </c>
      <c r="D30" s="6">
        <v>5.0</v>
      </c>
      <c r="E30" s="6">
        <v>4544.0</v>
      </c>
      <c r="F30" s="6">
        <v>4544.0</v>
      </c>
      <c r="G30" s="6">
        <v>4544.0</v>
      </c>
      <c r="H30" s="6">
        <v>4544.0</v>
      </c>
      <c r="I30" s="6">
        <v>4544.0</v>
      </c>
      <c r="J30" s="6">
        <v>4544.0</v>
      </c>
      <c r="K30" s="6">
        <v>4544.0</v>
      </c>
      <c r="L30" s="6">
        <v>0.016</v>
      </c>
      <c r="M30" s="6">
        <v>40.006</v>
      </c>
      <c r="N30" s="85">
        <f t="shared" si="1"/>
        <v>0</v>
      </c>
      <c r="O30" s="85">
        <f t="shared" si="2"/>
        <v>0</v>
      </c>
      <c r="P30" s="85">
        <f t="shared" si="3"/>
        <v>0</v>
      </c>
      <c r="Q30" s="85">
        <f t="shared" si="4"/>
        <v>0</v>
      </c>
      <c r="R30" s="85">
        <f t="shared" si="5"/>
        <v>0</v>
      </c>
      <c r="S30" s="86">
        <f t="shared" si="6"/>
        <v>0</v>
      </c>
      <c r="U30" s="9">
        <f t="shared" si="7"/>
        <v>0.016</v>
      </c>
    </row>
    <row r="31">
      <c r="A31" s="84">
        <f>Comparacao!E32</f>
        <v>2068</v>
      </c>
      <c r="B31" s="6" t="s">
        <v>106</v>
      </c>
      <c r="C31" s="6" t="s">
        <v>16</v>
      </c>
      <c r="D31" s="6">
        <v>5.0</v>
      </c>
      <c r="E31" s="6">
        <v>2068.0</v>
      </c>
      <c r="F31" s="6">
        <v>2068.0</v>
      </c>
      <c r="G31" s="6">
        <v>2068.0</v>
      </c>
      <c r="H31" s="6">
        <v>2068.0</v>
      </c>
      <c r="I31" s="6">
        <v>2068.0</v>
      </c>
      <c r="J31" s="6">
        <v>2068.0</v>
      </c>
      <c r="K31" s="6">
        <v>2068.0</v>
      </c>
      <c r="L31" s="6">
        <v>1.082</v>
      </c>
      <c r="M31" s="6">
        <v>40.006</v>
      </c>
      <c r="N31" s="85">
        <f t="shared" si="1"/>
        <v>0</v>
      </c>
      <c r="O31" s="85">
        <f t="shared" si="2"/>
        <v>0</v>
      </c>
      <c r="P31" s="85">
        <f t="shared" si="3"/>
        <v>0</v>
      </c>
      <c r="Q31" s="85">
        <f t="shared" si="4"/>
        <v>0</v>
      </c>
      <c r="R31" s="85">
        <f t="shared" si="5"/>
        <v>0</v>
      </c>
      <c r="S31" s="86">
        <f t="shared" si="6"/>
        <v>0</v>
      </c>
      <c r="U31" s="9">
        <f t="shared" si="7"/>
        <v>1.082</v>
      </c>
    </row>
    <row r="32">
      <c r="A32" s="84">
        <f>Comparacao!E33</f>
        <v>2090</v>
      </c>
      <c r="B32" s="6" t="s">
        <v>107</v>
      </c>
      <c r="C32" s="6" t="s">
        <v>16</v>
      </c>
      <c r="D32" s="6">
        <v>5.0</v>
      </c>
      <c r="E32" s="6">
        <v>2090.0</v>
      </c>
      <c r="F32" s="6">
        <v>2090.0</v>
      </c>
      <c r="G32" s="6">
        <v>2090.0</v>
      </c>
      <c r="H32" s="6">
        <v>2090.0</v>
      </c>
      <c r="I32" s="6">
        <v>2090.0</v>
      </c>
      <c r="J32" s="6">
        <v>2090.0</v>
      </c>
      <c r="K32" s="6">
        <v>2090.0</v>
      </c>
      <c r="L32" s="6">
        <v>0.776</v>
      </c>
      <c r="M32" s="6">
        <v>40.006</v>
      </c>
      <c r="N32" s="85">
        <f t="shared" si="1"/>
        <v>0</v>
      </c>
      <c r="O32" s="85">
        <f t="shared" si="2"/>
        <v>0</v>
      </c>
      <c r="P32" s="85">
        <f t="shared" si="3"/>
        <v>0</v>
      </c>
      <c r="Q32" s="85">
        <f t="shared" si="4"/>
        <v>0</v>
      </c>
      <c r="R32" s="85">
        <f t="shared" si="5"/>
        <v>0</v>
      </c>
      <c r="S32" s="86">
        <f t="shared" si="6"/>
        <v>0</v>
      </c>
      <c r="U32" s="9">
        <f t="shared" si="7"/>
        <v>0.776</v>
      </c>
    </row>
    <row r="33">
      <c r="A33" s="84">
        <f>Comparacao!E34</f>
        <v>1650</v>
      </c>
      <c r="B33" s="6" t="s">
        <v>108</v>
      </c>
      <c r="C33" s="6" t="s">
        <v>16</v>
      </c>
      <c r="D33" s="6">
        <v>5.0</v>
      </c>
      <c r="E33" s="6">
        <v>1650.0</v>
      </c>
      <c r="F33" s="6">
        <v>1650.0</v>
      </c>
      <c r="G33" s="6">
        <v>1650.0</v>
      </c>
      <c r="H33" s="6">
        <v>1650.0</v>
      </c>
      <c r="I33" s="6">
        <v>1650.0</v>
      </c>
      <c r="J33" s="6">
        <v>1650.0</v>
      </c>
      <c r="K33" s="6">
        <v>1650.0</v>
      </c>
      <c r="L33" s="6">
        <v>10.596</v>
      </c>
      <c r="M33" s="6">
        <v>40.006</v>
      </c>
      <c r="N33" s="85">
        <f t="shared" si="1"/>
        <v>0</v>
      </c>
      <c r="O33" s="85">
        <f t="shared" si="2"/>
        <v>0</v>
      </c>
      <c r="P33" s="85">
        <f t="shared" si="3"/>
        <v>0</v>
      </c>
      <c r="Q33" s="85">
        <f t="shared" si="4"/>
        <v>0</v>
      </c>
      <c r="R33" s="85">
        <f t="shared" si="5"/>
        <v>0</v>
      </c>
      <c r="S33" s="86">
        <f t="shared" si="6"/>
        <v>0</v>
      </c>
      <c r="U33" s="9">
        <f t="shared" si="7"/>
        <v>10.596</v>
      </c>
    </row>
    <row r="34">
      <c r="A34" s="84">
        <f>Comparacao!E35</f>
        <v>4316</v>
      </c>
      <c r="B34" s="6" t="s">
        <v>109</v>
      </c>
      <c r="C34" s="6" t="s">
        <v>16</v>
      </c>
      <c r="D34" s="6">
        <v>5.0</v>
      </c>
      <c r="E34" s="6">
        <v>4316.0</v>
      </c>
      <c r="F34" s="6">
        <v>4316.0</v>
      </c>
      <c r="G34" s="6">
        <v>4316.0</v>
      </c>
      <c r="H34" s="6">
        <v>4316.0</v>
      </c>
      <c r="I34" s="6">
        <v>4316.0</v>
      </c>
      <c r="J34" s="6">
        <v>4316.0</v>
      </c>
      <c r="K34" s="6">
        <v>4316.0</v>
      </c>
      <c r="L34" s="6">
        <v>3.396</v>
      </c>
      <c r="M34" s="6">
        <v>40.006</v>
      </c>
      <c r="N34" s="85">
        <f t="shared" si="1"/>
        <v>0</v>
      </c>
      <c r="O34" s="85">
        <f t="shared" si="2"/>
        <v>0</v>
      </c>
      <c r="P34" s="85">
        <f t="shared" si="3"/>
        <v>0</v>
      </c>
      <c r="Q34" s="85">
        <f t="shared" si="4"/>
        <v>0</v>
      </c>
      <c r="R34" s="85">
        <f t="shared" si="5"/>
        <v>0</v>
      </c>
      <c r="S34" s="86">
        <f t="shared" si="6"/>
        <v>0</v>
      </c>
      <c r="U34" s="9">
        <f t="shared" si="7"/>
        <v>3.396</v>
      </c>
    </row>
    <row r="35">
      <c r="A35" s="84">
        <f>Comparacao!E36</f>
        <v>8646</v>
      </c>
      <c r="B35" s="6" t="s">
        <v>110</v>
      </c>
      <c r="C35" s="6" t="s">
        <v>16</v>
      </c>
      <c r="D35" s="6">
        <v>5.0</v>
      </c>
      <c r="E35" s="6">
        <v>8646.0</v>
      </c>
      <c r="F35" s="6">
        <v>8646.0</v>
      </c>
      <c r="G35" s="6">
        <v>8646.0</v>
      </c>
      <c r="H35" s="6">
        <v>8646.0</v>
      </c>
      <c r="I35" s="6">
        <v>8892.0</v>
      </c>
      <c r="J35" s="6">
        <v>8646.0</v>
      </c>
      <c r="K35" s="6">
        <v>8695.2</v>
      </c>
      <c r="L35" s="6">
        <v>7.688</v>
      </c>
      <c r="M35" s="6">
        <v>40.006</v>
      </c>
      <c r="N35" s="85">
        <f t="shared" si="1"/>
        <v>0</v>
      </c>
      <c r="O35" s="85">
        <f t="shared" si="2"/>
        <v>0</v>
      </c>
      <c r="P35" s="85">
        <f t="shared" si="3"/>
        <v>0</v>
      </c>
      <c r="Q35" s="85">
        <f t="shared" si="4"/>
        <v>0</v>
      </c>
      <c r="R35" s="85">
        <f t="shared" si="5"/>
        <v>2.845246357</v>
      </c>
      <c r="S35" s="86">
        <f t="shared" si="6"/>
        <v>0.5690492713</v>
      </c>
      <c r="U35" s="9">
        <f t="shared" si="7"/>
        <v>7.688</v>
      </c>
    </row>
    <row r="36">
      <c r="A36" s="84">
        <f>Comparacao!E37</f>
        <v>4586</v>
      </c>
      <c r="B36" s="6" t="s">
        <v>111</v>
      </c>
      <c r="C36" s="6" t="s">
        <v>16</v>
      </c>
      <c r="D36" s="6">
        <v>5.0</v>
      </c>
      <c r="E36" s="6">
        <v>4586.0</v>
      </c>
      <c r="F36" s="6">
        <v>4586.0</v>
      </c>
      <c r="G36" s="6">
        <v>4586.0</v>
      </c>
      <c r="H36" s="6">
        <v>4638.0</v>
      </c>
      <c r="I36" s="6">
        <v>4586.0</v>
      </c>
      <c r="J36" s="6">
        <v>4586.0</v>
      </c>
      <c r="K36" s="6">
        <v>4596.4</v>
      </c>
      <c r="L36" s="6">
        <v>6.597</v>
      </c>
      <c r="M36" s="6">
        <v>40.006</v>
      </c>
      <c r="N36" s="85">
        <f t="shared" si="1"/>
        <v>0</v>
      </c>
      <c r="O36" s="85">
        <f t="shared" si="2"/>
        <v>0</v>
      </c>
      <c r="P36" s="85">
        <f t="shared" si="3"/>
        <v>0</v>
      </c>
      <c r="Q36" s="85">
        <f t="shared" si="4"/>
        <v>1.133885739</v>
      </c>
      <c r="R36" s="85">
        <f t="shared" si="5"/>
        <v>0</v>
      </c>
      <c r="S36" s="86">
        <f t="shared" si="6"/>
        <v>0.2267771478</v>
      </c>
      <c r="U36" s="9">
        <f t="shared" si="7"/>
        <v>6.597</v>
      </c>
    </row>
    <row r="37">
      <c r="A37" s="84">
        <f>Comparacao!E38</f>
        <v>5396</v>
      </c>
      <c r="B37" s="6" t="s">
        <v>112</v>
      </c>
      <c r="C37" s="6" t="s">
        <v>16</v>
      </c>
      <c r="D37" s="6">
        <v>5.0</v>
      </c>
      <c r="E37" s="6">
        <v>5396.0</v>
      </c>
      <c r="F37" s="6">
        <v>5396.0</v>
      </c>
      <c r="G37" s="6">
        <v>5410.0</v>
      </c>
      <c r="H37" s="6">
        <v>5396.0</v>
      </c>
      <c r="I37" s="6">
        <v>5396.0</v>
      </c>
      <c r="J37" s="6">
        <v>5396.0</v>
      </c>
      <c r="K37" s="6">
        <v>5398.8</v>
      </c>
      <c r="L37" s="6">
        <v>7.979</v>
      </c>
      <c r="M37" s="6">
        <v>40.005</v>
      </c>
      <c r="N37" s="85">
        <f t="shared" si="1"/>
        <v>0</v>
      </c>
      <c r="O37" s="85">
        <f t="shared" si="2"/>
        <v>0</v>
      </c>
      <c r="P37" s="85">
        <f t="shared" si="3"/>
        <v>0.2594514455</v>
      </c>
      <c r="Q37" s="85">
        <f t="shared" si="4"/>
        <v>0</v>
      </c>
      <c r="R37" s="85">
        <f t="shared" si="5"/>
        <v>0</v>
      </c>
      <c r="S37" s="86">
        <f t="shared" si="6"/>
        <v>0.0518902891</v>
      </c>
      <c r="U37" s="9">
        <f t="shared" si="7"/>
        <v>7.979</v>
      </c>
    </row>
    <row r="38">
      <c r="A38" s="84">
        <f>Comparacao!E39</f>
        <v>4800</v>
      </c>
      <c r="B38" s="6" t="s">
        <v>113</v>
      </c>
      <c r="C38" s="6" t="s">
        <v>16</v>
      </c>
      <c r="D38" s="6">
        <v>5.0</v>
      </c>
      <c r="E38" s="6">
        <v>4924.0</v>
      </c>
      <c r="F38" s="6">
        <v>4800.0</v>
      </c>
      <c r="G38" s="6">
        <v>4800.0</v>
      </c>
      <c r="H38" s="6">
        <v>4924.0</v>
      </c>
      <c r="I38" s="6">
        <v>4800.0</v>
      </c>
      <c r="J38" s="6">
        <v>4800.0</v>
      </c>
      <c r="K38" s="6">
        <v>4849.6</v>
      </c>
      <c r="L38" s="6">
        <v>3.459</v>
      </c>
      <c r="M38" s="6">
        <v>40.008</v>
      </c>
      <c r="N38" s="85">
        <f t="shared" si="1"/>
        <v>2.583333333</v>
      </c>
      <c r="O38" s="85">
        <f t="shared" si="2"/>
        <v>0</v>
      </c>
      <c r="P38" s="85">
        <f t="shared" si="3"/>
        <v>0</v>
      </c>
      <c r="Q38" s="85">
        <f t="shared" si="4"/>
        <v>2.583333333</v>
      </c>
      <c r="R38" s="85">
        <f t="shared" si="5"/>
        <v>0</v>
      </c>
      <c r="S38" s="86">
        <f t="shared" si="6"/>
        <v>1.033333333</v>
      </c>
      <c r="U38" s="9">
        <f t="shared" si="7"/>
        <v>3.459</v>
      </c>
    </row>
    <row r="39">
      <c r="A39" s="84">
        <f>Comparacao!E40</f>
        <v>6272</v>
      </c>
      <c r="B39" s="6" t="s">
        <v>114</v>
      </c>
      <c r="C39" s="6" t="s">
        <v>16</v>
      </c>
      <c r="D39" s="6">
        <v>5.0</v>
      </c>
      <c r="E39" s="6">
        <v>6272.0</v>
      </c>
      <c r="F39" s="6">
        <v>6272.0</v>
      </c>
      <c r="G39" s="6">
        <v>6272.0</v>
      </c>
      <c r="H39" s="6">
        <v>6272.0</v>
      </c>
      <c r="I39" s="6">
        <v>6272.0</v>
      </c>
      <c r="J39" s="6">
        <v>6272.0</v>
      </c>
      <c r="K39" s="6">
        <v>6272.0</v>
      </c>
      <c r="L39" s="6">
        <v>0.409</v>
      </c>
      <c r="M39" s="6">
        <v>40.007</v>
      </c>
      <c r="N39" s="85">
        <f t="shared" si="1"/>
        <v>0</v>
      </c>
      <c r="O39" s="85">
        <f t="shared" si="2"/>
        <v>0</v>
      </c>
      <c r="P39" s="85">
        <f t="shared" si="3"/>
        <v>0</v>
      </c>
      <c r="Q39" s="85">
        <f t="shared" si="4"/>
        <v>0</v>
      </c>
      <c r="R39" s="85">
        <f t="shared" si="5"/>
        <v>0</v>
      </c>
      <c r="S39" s="86">
        <f t="shared" si="6"/>
        <v>0</v>
      </c>
      <c r="U39" s="9">
        <f t="shared" si="7"/>
        <v>0.409</v>
      </c>
    </row>
    <row r="40">
      <c r="A40" s="84">
        <f>Comparacao!E41</f>
        <v>19000</v>
      </c>
      <c r="B40" s="6" t="s">
        <v>115</v>
      </c>
      <c r="C40" s="6" t="s">
        <v>16</v>
      </c>
      <c r="D40" s="6">
        <v>5.0</v>
      </c>
      <c r="E40" s="6">
        <v>19310.0</v>
      </c>
      <c r="F40" s="6">
        <v>19198.0</v>
      </c>
      <c r="G40" s="6">
        <v>19292.0</v>
      </c>
      <c r="H40" s="6">
        <v>19198.0</v>
      </c>
      <c r="I40" s="6">
        <v>20536.0</v>
      </c>
      <c r="J40" s="6">
        <v>19198.0</v>
      </c>
      <c r="K40" s="6">
        <v>19506.8</v>
      </c>
      <c r="L40" s="6">
        <v>26.336</v>
      </c>
      <c r="M40" s="6">
        <v>100.114</v>
      </c>
      <c r="N40" s="85">
        <f t="shared" si="1"/>
        <v>1.631578947</v>
      </c>
      <c r="O40" s="85">
        <f t="shared" si="2"/>
        <v>1.042105263</v>
      </c>
      <c r="P40" s="85">
        <f t="shared" si="3"/>
        <v>1.536842105</v>
      </c>
      <c r="Q40" s="85">
        <f t="shared" si="4"/>
        <v>1.042105263</v>
      </c>
      <c r="R40" s="85">
        <f t="shared" si="5"/>
        <v>8.084210526</v>
      </c>
      <c r="S40" s="86">
        <f t="shared" si="6"/>
        <v>2.667368421</v>
      </c>
      <c r="U40" s="9" t="str">
        <f t="shared" si="7"/>
        <v>INF</v>
      </c>
    </row>
    <row r="41">
      <c r="A41" s="84">
        <f>Comparacao!E42</f>
        <v>22686</v>
      </c>
      <c r="B41" s="6" t="s">
        <v>116</v>
      </c>
      <c r="C41" s="6" t="s">
        <v>16</v>
      </c>
      <c r="D41" s="6">
        <v>5.0</v>
      </c>
      <c r="E41" s="6">
        <v>22686.0</v>
      </c>
      <c r="F41" s="6">
        <v>23656.0</v>
      </c>
      <c r="G41" s="6">
        <v>23248.0</v>
      </c>
      <c r="H41" s="6">
        <v>23476.0</v>
      </c>
      <c r="I41" s="6">
        <v>24500.0</v>
      </c>
      <c r="J41" s="6">
        <v>22686.0</v>
      </c>
      <c r="K41" s="6">
        <v>23513.2</v>
      </c>
      <c r="L41" s="6">
        <v>33.488</v>
      </c>
      <c r="M41" s="6">
        <v>100.08</v>
      </c>
      <c r="N41" s="85">
        <f t="shared" si="1"/>
        <v>0</v>
      </c>
      <c r="O41" s="85">
        <f t="shared" si="2"/>
        <v>4.275764789</v>
      </c>
      <c r="P41" s="85">
        <f t="shared" si="3"/>
        <v>2.477298775</v>
      </c>
      <c r="Q41" s="85">
        <f t="shared" si="4"/>
        <v>3.4823239</v>
      </c>
      <c r="R41" s="85">
        <f t="shared" si="5"/>
        <v>7.996120956</v>
      </c>
      <c r="S41" s="86">
        <f t="shared" si="6"/>
        <v>3.646301684</v>
      </c>
      <c r="U41" s="9">
        <f t="shared" si="7"/>
        <v>33.488</v>
      </c>
    </row>
    <row r="42">
      <c r="A42" s="84">
        <f>Comparacao!E43</f>
        <v>14558</v>
      </c>
      <c r="B42" s="6" t="s">
        <v>117</v>
      </c>
      <c r="C42" s="6" t="s">
        <v>16</v>
      </c>
      <c r="D42" s="6">
        <v>5.0</v>
      </c>
      <c r="E42" s="6">
        <v>15196.0</v>
      </c>
      <c r="F42" s="6">
        <v>14656.0</v>
      </c>
      <c r="G42" s="6">
        <v>14638.0</v>
      </c>
      <c r="H42" s="6">
        <v>14742.0</v>
      </c>
      <c r="I42" s="6">
        <v>15064.0</v>
      </c>
      <c r="J42" s="6">
        <v>14638.0</v>
      </c>
      <c r="K42" s="6">
        <v>14859.2</v>
      </c>
      <c r="L42" s="6">
        <v>13.662</v>
      </c>
      <c r="M42" s="6">
        <v>100.074</v>
      </c>
      <c r="N42" s="85">
        <f t="shared" si="1"/>
        <v>4.38247012</v>
      </c>
      <c r="O42" s="85">
        <f t="shared" si="2"/>
        <v>0.6731693914</v>
      </c>
      <c r="P42" s="85">
        <f t="shared" si="3"/>
        <v>0.5495260338</v>
      </c>
      <c r="Q42" s="85">
        <f t="shared" si="4"/>
        <v>1.263909878</v>
      </c>
      <c r="R42" s="85">
        <f t="shared" si="5"/>
        <v>3.475752164</v>
      </c>
      <c r="S42" s="86">
        <f t="shared" si="6"/>
        <v>2.068965517</v>
      </c>
      <c r="U42" s="9">
        <f t="shared" si="7"/>
        <v>13.662</v>
      </c>
    </row>
    <row r="43">
      <c r="A43" s="88">
        <f>Comparacao!E44</f>
        <v>19700</v>
      </c>
      <c r="B43" s="6" t="s">
        <v>118</v>
      </c>
      <c r="C43" s="6" t="s">
        <v>16</v>
      </c>
      <c r="D43" s="6">
        <v>5.0</v>
      </c>
      <c r="E43" s="6">
        <v>19988.0</v>
      </c>
      <c r="F43" s="6">
        <v>20320.0</v>
      </c>
      <c r="G43" s="6">
        <v>20038.0</v>
      </c>
      <c r="H43" s="6">
        <v>20154.0</v>
      </c>
      <c r="I43" s="6">
        <v>20356.0</v>
      </c>
      <c r="J43" s="6">
        <v>19988.0</v>
      </c>
      <c r="K43" s="6">
        <v>20171.2</v>
      </c>
      <c r="L43" s="6">
        <v>18.148</v>
      </c>
      <c r="M43" s="6">
        <v>100.073</v>
      </c>
      <c r="N43" s="85">
        <f t="shared" si="1"/>
        <v>1.461928934</v>
      </c>
      <c r="O43" s="85">
        <f t="shared" si="2"/>
        <v>3.147208122</v>
      </c>
      <c r="P43" s="85">
        <f t="shared" si="3"/>
        <v>1.715736041</v>
      </c>
      <c r="Q43" s="85">
        <f t="shared" si="4"/>
        <v>2.304568528</v>
      </c>
      <c r="R43" s="85">
        <f t="shared" si="5"/>
        <v>3.329949239</v>
      </c>
      <c r="S43" s="86">
        <f t="shared" si="6"/>
        <v>2.391878173</v>
      </c>
      <c r="U43" s="9" t="str">
        <f t="shared" si="7"/>
        <v>INF</v>
      </c>
    </row>
    <row r="44">
      <c r="A44" s="88">
        <f>Comparacao!E45</f>
        <v>22746</v>
      </c>
      <c r="B44" s="6" t="s">
        <v>119</v>
      </c>
      <c r="C44" s="6" t="s">
        <v>16</v>
      </c>
      <c r="D44" s="6">
        <v>5.0</v>
      </c>
      <c r="E44" s="6">
        <v>23156.0</v>
      </c>
      <c r="F44" s="6">
        <v>24268.0</v>
      </c>
      <c r="G44" s="6">
        <v>23164.0</v>
      </c>
      <c r="H44" s="6">
        <v>22746.0</v>
      </c>
      <c r="I44" s="6">
        <v>23524.0</v>
      </c>
      <c r="J44" s="6">
        <v>22746.0</v>
      </c>
      <c r="K44" s="6">
        <v>23371.6</v>
      </c>
      <c r="L44" s="6">
        <v>23.162</v>
      </c>
      <c r="M44" s="6">
        <v>100.102</v>
      </c>
      <c r="N44" s="85">
        <f t="shared" si="1"/>
        <v>1.802514728</v>
      </c>
      <c r="O44" s="85">
        <f t="shared" si="2"/>
        <v>6.69128638</v>
      </c>
      <c r="P44" s="85">
        <f t="shared" si="3"/>
        <v>1.837685747</v>
      </c>
      <c r="Q44" s="85">
        <f t="shared" si="4"/>
        <v>0</v>
      </c>
      <c r="R44" s="85">
        <f t="shared" si="5"/>
        <v>3.420381606</v>
      </c>
      <c r="S44" s="86">
        <f t="shared" si="6"/>
        <v>2.750373692</v>
      </c>
      <c r="U44" s="9">
        <f t="shared" si="7"/>
        <v>23.162</v>
      </c>
    </row>
    <row r="45">
      <c r="A45" s="88">
        <f>Comparacao!E46</f>
        <v>36412</v>
      </c>
      <c r="B45" s="6" t="s">
        <v>120</v>
      </c>
      <c r="C45" s="6" t="s">
        <v>16</v>
      </c>
      <c r="D45" s="6">
        <v>5.0</v>
      </c>
      <c r="E45" s="6">
        <v>36532.0</v>
      </c>
      <c r="F45" s="6">
        <v>36652.0</v>
      </c>
      <c r="G45" s="6">
        <v>36814.0</v>
      </c>
      <c r="H45" s="6">
        <v>37040.0</v>
      </c>
      <c r="I45" s="6">
        <v>36618.0</v>
      </c>
      <c r="J45" s="6">
        <v>36532.0</v>
      </c>
      <c r="K45" s="6">
        <v>36731.2</v>
      </c>
      <c r="L45" s="6">
        <v>44.378</v>
      </c>
      <c r="M45" s="6">
        <v>100.062</v>
      </c>
      <c r="N45" s="85">
        <f t="shared" si="1"/>
        <v>0.329561683</v>
      </c>
      <c r="O45" s="85">
        <f t="shared" si="2"/>
        <v>0.6591233659</v>
      </c>
      <c r="P45" s="85">
        <f t="shared" si="3"/>
        <v>1.104031638</v>
      </c>
      <c r="Q45" s="85">
        <f t="shared" si="4"/>
        <v>1.724706141</v>
      </c>
      <c r="R45" s="85">
        <f t="shared" si="5"/>
        <v>0.5657475558</v>
      </c>
      <c r="S45" s="86">
        <f t="shared" si="6"/>
        <v>0.8766340767</v>
      </c>
      <c r="U45" s="9">
        <f t="shared" si="7"/>
        <v>44.378</v>
      </c>
    </row>
    <row r="46">
      <c r="A46" s="88">
        <f>Comparacao!E47</f>
        <v>38608</v>
      </c>
      <c r="B46" s="6" t="s">
        <v>121</v>
      </c>
      <c r="C46" s="6" t="s">
        <v>16</v>
      </c>
      <c r="D46" s="6">
        <v>5.0</v>
      </c>
      <c r="E46" s="6">
        <v>39506.0</v>
      </c>
      <c r="F46" s="6">
        <v>38784.0</v>
      </c>
      <c r="G46" s="6">
        <v>38856.0</v>
      </c>
      <c r="H46" s="6">
        <v>39552.0</v>
      </c>
      <c r="I46" s="6">
        <v>39784.0</v>
      </c>
      <c r="J46" s="6">
        <v>38784.0</v>
      </c>
      <c r="K46" s="6">
        <v>39296.4</v>
      </c>
      <c r="L46" s="6">
        <v>35.612</v>
      </c>
      <c r="M46" s="6">
        <v>100.084</v>
      </c>
      <c r="N46" s="85">
        <f t="shared" si="1"/>
        <v>2.32594281</v>
      </c>
      <c r="O46" s="85">
        <f t="shared" si="2"/>
        <v>0.4558640696</v>
      </c>
      <c r="P46" s="85">
        <f t="shared" si="3"/>
        <v>0.6423539163</v>
      </c>
      <c r="Q46" s="85">
        <f t="shared" si="4"/>
        <v>2.445089101</v>
      </c>
      <c r="R46" s="85">
        <f t="shared" si="5"/>
        <v>3.046000829</v>
      </c>
      <c r="S46" s="86">
        <f t="shared" si="6"/>
        <v>1.783050145</v>
      </c>
      <c r="U46" s="9">
        <f t="shared" si="7"/>
        <v>35.612</v>
      </c>
    </row>
    <row r="47">
      <c r="A47" s="88">
        <f>Comparacao!E48</f>
        <v>32686</v>
      </c>
      <c r="B47" s="6" t="s">
        <v>122</v>
      </c>
      <c r="C47" s="6" t="s">
        <v>16</v>
      </c>
      <c r="D47" s="6">
        <v>5.0</v>
      </c>
      <c r="E47" s="6">
        <v>33074.0</v>
      </c>
      <c r="F47" s="6">
        <v>32808.0</v>
      </c>
      <c r="G47" s="6">
        <v>32934.0</v>
      </c>
      <c r="H47" s="6">
        <v>32686.0</v>
      </c>
      <c r="I47" s="6">
        <v>33758.0</v>
      </c>
      <c r="J47" s="6">
        <v>32686.0</v>
      </c>
      <c r="K47" s="6">
        <v>33052.0</v>
      </c>
      <c r="L47" s="6">
        <v>0.538</v>
      </c>
      <c r="M47" s="6">
        <v>100.089</v>
      </c>
      <c r="N47" s="85">
        <f t="shared" si="1"/>
        <v>1.187052561</v>
      </c>
      <c r="O47" s="85">
        <f t="shared" si="2"/>
        <v>0.3732484856</v>
      </c>
      <c r="P47" s="85">
        <f t="shared" si="3"/>
        <v>0.7587346264</v>
      </c>
      <c r="Q47" s="85">
        <f t="shared" si="4"/>
        <v>0</v>
      </c>
      <c r="R47" s="85">
        <f t="shared" si="5"/>
        <v>3.279691611</v>
      </c>
      <c r="S47" s="86">
        <f t="shared" si="6"/>
        <v>1.119745457</v>
      </c>
      <c r="U47" s="9">
        <f t="shared" si="7"/>
        <v>0.538</v>
      </c>
    </row>
    <row r="48">
      <c r="A48" s="88">
        <f>Comparacao!E49</f>
        <v>35322</v>
      </c>
      <c r="B48" s="6" t="s">
        <v>123</v>
      </c>
      <c r="C48" s="6" t="s">
        <v>16</v>
      </c>
      <c r="D48" s="6">
        <v>5.0</v>
      </c>
      <c r="E48" s="6">
        <v>35704.0</v>
      </c>
      <c r="F48" s="6">
        <v>36086.0</v>
      </c>
      <c r="G48" s="6">
        <v>35322.0</v>
      </c>
      <c r="H48" s="6">
        <v>35678.0</v>
      </c>
      <c r="I48" s="6">
        <v>35322.0</v>
      </c>
      <c r="J48" s="6">
        <v>35322.0</v>
      </c>
      <c r="K48" s="6">
        <v>35622.4</v>
      </c>
      <c r="L48" s="6">
        <v>31.366</v>
      </c>
      <c r="M48" s="6">
        <v>100.09</v>
      </c>
      <c r="N48" s="85">
        <f t="shared" si="1"/>
        <v>1.081478965</v>
      </c>
      <c r="O48" s="85">
        <f t="shared" si="2"/>
        <v>2.16295793</v>
      </c>
      <c r="P48" s="85">
        <f t="shared" si="3"/>
        <v>0</v>
      </c>
      <c r="Q48" s="85">
        <f t="shared" si="4"/>
        <v>1.007870449</v>
      </c>
      <c r="R48" s="85">
        <f t="shared" si="5"/>
        <v>0</v>
      </c>
      <c r="S48" s="86">
        <f t="shared" si="6"/>
        <v>0.8504614688</v>
      </c>
      <c r="U48" s="9">
        <f t="shared" si="7"/>
        <v>31.366</v>
      </c>
    </row>
    <row r="49">
      <c r="A49" s="88">
        <f>Comparacao!E50</f>
        <v>36690</v>
      </c>
      <c r="B49" s="6" t="s">
        <v>124</v>
      </c>
      <c r="C49" s="6" t="s">
        <v>16</v>
      </c>
      <c r="D49" s="6">
        <v>5.0</v>
      </c>
      <c r="E49" s="6">
        <v>37558.0</v>
      </c>
      <c r="F49" s="6">
        <v>37228.0</v>
      </c>
      <c r="G49" s="6">
        <v>37548.0</v>
      </c>
      <c r="H49" s="6">
        <v>37662.0</v>
      </c>
      <c r="I49" s="6">
        <v>37496.0</v>
      </c>
      <c r="J49" s="6">
        <v>37228.0</v>
      </c>
      <c r="K49" s="6">
        <v>37498.4</v>
      </c>
      <c r="L49" s="6">
        <v>37.131</v>
      </c>
      <c r="M49" s="6">
        <v>100.059</v>
      </c>
      <c r="N49" s="85">
        <f t="shared" si="1"/>
        <v>2.365767239</v>
      </c>
      <c r="O49" s="85">
        <f t="shared" si="2"/>
        <v>1.466339602</v>
      </c>
      <c r="P49" s="85">
        <f t="shared" si="3"/>
        <v>2.338511856</v>
      </c>
      <c r="Q49" s="85">
        <f t="shared" si="4"/>
        <v>2.649223222</v>
      </c>
      <c r="R49" s="85">
        <f t="shared" si="5"/>
        <v>2.196783865</v>
      </c>
      <c r="S49" s="86">
        <f t="shared" si="6"/>
        <v>2.203325157</v>
      </c>
      <c r="U49" s="9" t="str">
        <f t="shared" si="7"/>
        <v>INF</v>
      </c>
    </row>
    <row r="50">
      <c r="A50" s="88">
        <f>Comparacao!E51</f>
        <v>60922</v>
      </c>
      <c r="B50" s="6" t="s">
        <v>125</v>
      </c>
      <c r="C50" s="6" t="s">
        <v>16</v>
      </c>
      <c r="D50" s="6">
        <v>5.0</v>
      </c>
      <c r="E50" s="6">
        <v>61552.0</v>
      </c>
      <c r="F50" s="6">
        <v>62006.0</v>
      </c>
      <c r="G50" s="6">
        <v>61178.0</v>
      </c>
      <c r="H50" s="6">
        <v>61190.0</v>
      </c>
      <c r="I50" s="6">
        <v>61384.0</v>
      </c>
      <c r="J50" s="6">
        <v>61178.0</v>
      </c>
      <c r="K50" s="6">
        <v>61462.0</v>
      </c>
      <c r="L50" s="6">
        <v>10.707</v>
      </c>
      <c r="M50" s="6">
        <v>100.102</v>
      </c>
      <c r="N50" s="85">
        <f t="shared" si="1"/>
        <v>1.034109189</v>
      </c>
      <c r="O50" s="85">
        <f t="shared" si="2"/>
        <v>1.779324382</v>
      </c>
      <c r="P50" s="85">
        <f t="shared" si="3"/>
        <v>0.4202094481</v>
      </c>
      <c r="Q50" s="85">
        <f t="shared" si="4"/>
        <v>0.439906766</v>
      </c>
      <c r="R50" s="85">
        <f t="shared" si="5"/>
        <v>0.7583467385</v>
      </c>
      <c r="S50" s="86">
        <f t="shared" si="6"/>
        <v>0.8863793047</v>
      </c>
      <c r="U50" s="9">
        <f t="shared" si="7"/>
        <v>10.707</v>
      </c>
    </row>
    <row r="51">
      <c r="A51" s="88">
        <f>Comparacao!E52</f>
        <v>62022</v>
      </c>
      <c r="B51" s="6" t="s">
        <v>126</v>
      </c>
      <c r="C51" s="6" t="s">
        <v>16</v>
      </c>
      <c r="D51" s="6">
        <v>5.0</v>
      </c>
      <c r="E51" s="6">
        <v>62352.0</v>
      </c>
      <c r="F51" s="6">
        <v>62972.0</v>
      </c>
      <c r="G51" s="6">
        <v>62532.0</v>
      </c>
      <c r="H51" s="6">
        <v>62306.0</v>
      </c>
      <c r="I51" s="6">
        <v>62208.0</v>
      </c>
      <c r="J51" s="6">
        <v>62208.0</v>
      </c>
      <c r="K51" s="6">
        <v>62474.0</v>
      </c>
      <c r="L51" s="6">
        <v>36.022</v>
      </c>
      <c r="M51" s="6">
        <v>100.109</v>
      </c>
      <c r="N51" s="85">
        <f t="shared" si="1"/>
        <v>0.5320692657</v>
      </c>
      <c r="O51" s="85">
        <f t="shared" si="2"/>
        <v>1.531714553</v>
      </c>
      <c r="P51" s="85">
        <f t="shared" si="3"/>
        <v>0.8222888652</v>
      </c>
      <c r="Q51" s="85">
        <f t="shared" si="4"/>
        <v>0.4579020348</v>
      </c>
      <c r="R51" s="85">
        <f t="shared" si="5"/>
        <v>0.2998935861</v>
      </c>
      <c r="S51" s="86">
        <f t="shared" si="6"/>
        <v>0.728773661</v>
      </c>
      <c r="U51" s="9">
        <f t="shared" si="7"/>
        <v>36.022</v>
      </c>
    </row>
    <row r="52">
      <c r="A52" s="88">
        <f>Comparacao!E53</f>
        <v>54596</v>
      </c>
      <c r="B52" s="6" t="s">
        <v>127</v>
      </c>
      <c r="C52" s="6" t="s">
        <v>16</v>
      </c>
      <c r="D52" s="6">
        <v>5.0</v>
      </c>
      <c r="E52" s="6">
        <v>54872.0</v>
      </c>
      <c r="F52" s="6">
        <v>55048.0</v>
      </c>
      <c r="G52" s="6">
        <v>54850.0</v>
      </c>
      <c r="H52" s="6">
        <v>54680.0</v>
      </c>
      <c r="I52" s="6">
        <v>55044.0</v>
      </c>
      <c r="J52" s="6">
        <v>54680.0</v>
      </c>
      <c r="K52" s="6">
        <v>54898.8</v>
      </c>
      <c r="L52" s="6">
        <v>21.064</v>
      </c>
      <c r="M52" s="6">
        <v>100.067</v>
      </c>
      <c r="N52" s="85">
        <f t="shared" si="1"/>
        <v>0.5055315408</v>
      </c>
      <c r="O52" s="85">
        <f t="shared" si="2"/>
        <v>0.8278994798</v>
      </c>
      <c r="P52" s="85">
        <f t="shared" si="3"/>
        <v>0.4652355484</v>
      </c>
      <c r="Q52" s="85">
        <f t="shared" si="4"/>
        <v>0.1538574255</v>
      </c>
      <c r="R52" s="85">
        <f t="shared" si="5"/>
        <v>0.8205729357</v>
      </c>
      <c r="S52" s="86">
        <f t="shared" si="6"/>
        <v>0.554619386</v>
      </c>
      <c r="U52" s="9">
        <f t="shared" si="7"/>
        <v>21.064</v>
      </c>
    </row>
    <row r="53">
      <c r="A53" s="88">
        <f>Comparacao!E54</f>
        <v>57894</v>
      </c>
      <c r="B53" s="6" t="s">
        <v>128</v>
      </c>
      <c r="C53" s="6" t="s">
        <v>16</v>
      </c>
      <c r="D53" s="6">
        <v>5.0</v>
      </c>
      <c r="E53" s="6">
        <v>58120.0</v>
      </c>
      <c r="F53" s="6">
        <v>58026.0</v>
      </c>
      <c r="G53" s="6">
        <v>58302.0</v>
      </c>
      <c r="H53" s="6">
        <v>58136.0</v>
      </c>
      <c r="I53" s="6">
        <v>58116.0</v>
      </c>
      <c r="J53" s="6">
        <v>58026.0</v>
      </c>
      <c r="K53" s="6">
        <v>58140.0</v>
      </c>
      <c r="L53" s="6">
        <v>5.1</v>
      </c>
      <c r="M53" s="6">
        <v>100.086</v>
      </c>
      <c r="N53" s="85">
        <f t="shared" si="1"/>
        <v>0.3903686047</v>
      </c>
      <c r="O53" s="85">
        <f t="shared" si="2"/>
        <v>0.2280029019</v>
      </c>
      <c r="P53" s="85">
        <f t="shared" si="3"/>
        <v>0.7047362421</v>
      </c>
      <c r="Q53" s="85">
        <f t="shared" si="4"/>
        <v>0.4180053201</v>
      </c>
      <c r="R53" s="85">
        <f t="shared" si="5"/>
        <v>0.3834594258</v>
      </c>
      <c r="S53" s="86">
        <f t="shared" si="6"/>
        <v>0.4249144989</v>
      </c>
      <c r="U53" s="9">
        <f t="shared" si="7"/>
        <v>5.1</v>
      </c>
    </row>
    <row r="54">
      <c r="A54" s="88">
        <f>Comparacao!E55</f>
        <v>61080</v>
      </c>
      <c r="B54" s="6" t="s">
        <v>129</v>
      </c>
      <c r="C54" s="6" t="s">
        <v>16</v>
      </c>
      <c r="D54" s="6">
        <v>5.0</v>
      </c>
      <c r="E54" s="6">
        <v>61430.0</v>
      </c>
      <c r="F54" s="6">
        <v>62180.0</v>
      </c>
      <c r="G54" s="6">
        <v>61248.0</v>
      </c>
      <c r="H54" s="6">
        <v>61422.0</v>
      </c>
      <c r="I54" s="6">
        <v>61552.0</v>
      </c>
      <c r="J54" s="6">
        <v>61248.0</v>
      </c>
      <c r="K54" s="6">
        <v>61566.4</v>
      </c>
      <c r="L54" s="6">
        <v>29.453</v>
      </c>
      <c r="M54" s="6">
        <v>100.084</v>
      </c>
      <c r="N54" s="85">
        <f t="shared" si="1"/>
        <v>0.5730189915</v>
      </c>
      <c r="O54" s="85">
        <f t="shared" si="2"/>
        <v>1.80091683</v>
      </c>
      <c r="P54" s="85">
        <f t="shared" si="3"/>
        <v>0.2750491159</v>
      </c>
      <c r="Q54" s="85">
        <f t="shared" si="4"/>
        <v>0.5599214145</v>
      </c>
      <c r="R54" s="85">
        <f t="shared" si="5"/>
        <v>0.7727570399</v>
      </c>
      <c r="S54" s="86">
        <f t="shared" si="6"/>
        <v>0.7963326785</v>
      </c>
      <c r="U54" s="9">
        <f t="shared" si="7"/>
        <v>29.453</v>
      </c>
    </row>
    <row r="55">
      <c r="A55" s="88">
        <f>Comparacao!E56</f>
        <v>81558</v>
      </c>
      <c r="B55" s="6" t="s">
        <v>130</v>
      </c>
      <c r="C55" s="6" t="s">
        <v>16</v>
      </c>
      <c r="D55" s="6">
        <v>5.0</v>
      </c>
      <c r="E55" s="6">
        <v>83628.0</v>
      </c>
      <c r="F55" s="6">
        <v>82922.0</v>
      </c>
      <c r="G55" s="6">
        <v>84044.0</v>
      </c>
      <c r="H55" s="6">
        <v>85958.0</v>
      </c>
      <c r="I55" s="6">
        <v>84274.0</v>
      </c>
      <c r="J55" s="6">
        <v>82922.0</v>
      </c>
      <c r="K55" s="6">
        <v>84165.2</v>
      </c>
      <c r="L55" s="6">
        <v>56.065</v>
      </c>
      <c r="M55" s="6">
        <v>200.584</v>
      </c>
      <c r="N55" s="85">
        <f t="shared" si="1"/>
        <v>2.538071066</v>
      </c>
      <c r="O55" s="85">
        <f t="shared" si="2"/>
        <v>1.672429437</v>
      </c>
      <c r="P55" s="85">
        <f t="shared" si="3"/>
        <v>3.048137522</v>
      </c>
      <c r="Q55" s="85">
        <f t="shared" si="4"/>
        <v>5.394933667</v>
      </c>
      <c r="R55" s="85">
        <f t="shared" si="5"/>
        <v>3.330145418</v>
      </c>
      <c r="S55" s="86">
        <f t="shared" si="6"/>
        <v>3.196743422</v>
      </c>
      <c r="U55" s="9" t="str">
        <f t="shared" si="7"/>
        <v>INF</v>
      </c>
    </row>
    <row r="56">
      <c r="A56" s="88">
        <f>Comparacao!E57</f>
        <v>89492</v>
      </c>
      <c r="B56" s="6" t="s">
        <v>131</v>
      </c>
      <c r="C56" s="6" t="s">
        <v>16</v>
      </c>
      <c r="D56" s="6">
        <v>5.0</v>
      </c>
      <c r="E56" s="6">
        <v>94248.0</v>
      </c>
      <c r="F56" s="6">
        <v>93260.0</v>
      </c>
      <c r="G56" s="6">
        <v>94924.0</v>
      </c>
      <c r="H56" s="6">
        <v>89564.0</v>
      </c>
      <c r="I56" s="6">
        <v>92136.0</v>
      </c>
      <c r="J56" s="6">
        <v>89564.0</v>
      </c>
      <c r="K56" s="6">
        <v>92826.4</v>
      </c>
      <c r="L56" s="6">
        <v>67.123</v>
      </c>
      <c r="M56" s="6">
        <v>200.464</v>
      </c>
      <c r="N56" s="85">
        <f t="shared" si="1"/>
        <v>5.314441514</v>
      </c>
      <c r="O56" s="85">
        <f t="shared" si="2"/>
        <v>4.210432217</v>
      </c>
      <c r="P56" s="85">
        <f t="shared" si="3"/>
        <v>6.069816296</v>
      </c>
      <c r="Q56" s="85">
        <f t="shared" si="4"/>
        <v>0.0804541188</v>
      </c>
      <c r="R56" s="85">
        <f t="shared" si="5"/>
        <v>2.954454029</v>
      </c>
      <c r="S56" s="86">
        <f t="shared" si="6"/>
        <v>3.725919635</v>
      </c>
      <c r="U56" s="9">
        <f t="shared" si="7"/>
        <v>67.123</v>
      </c>
    </row>
    <row r="57">
      <c r="A57" s="88">
        <f>Comparacao!E58</f>
        <v>79232</v>
      </c>
      <c r="B57" s="6" t="s">
        <v>132</v>
      </c>
      <c r="C57" s="6" t="s">
        <v>16</v>
      </c>
      <c r="D57" s="6">
        <v>5.0</v>
      </c>
      <c r="E57" s="6">
        <v>81000.0</v>
      </c>
      <c r="F57" s="6">
        <v>81708.0</v>
      </c>
      <c r="G57" s="6">
        <v>80144.0</v>
      </c>
      <c r="H57" s="6">
        <v>79530.0</v>
      </c>
      <c r="I57" s="6">
        <v>81060.0</v>
      </c>
      <c r="J57" s="6">
        <v>79530.0</v>
      </c>
      <c r="K57" s="6">
        <v>80688.4</v>
      </c>
      <c r="L57" s="6">
        <v>130.257</v>
      </c>
      <c r="M57" s="6">
        <v>200.427</v>
      </c>
      <c r="N57" s="85">
        <f t="shared" si="1"/>
        <v>2.231421648</v>
      </c>
      <c r="O57" s="85">
        <f t="shared" si="2"/>
        <v>3.125</v>
      </c>
      <c r="P57" s="85">
        <f t="shared" si="3"/>
        <v>1.151050081</v>
      </c>
      <c r="Q57" s="85">
        <f t="shared" si="4"/>
        <v>0.3761106624</v>
      </c>
      <c r="R57" s="85">
        <f t="shared" si="5"/>
        <v>2.307148627</v>
      </c>
      <c r="S57" s="86">
        <f t="shared" si="6"/>
        <v>1.838146204</v>
      </c>
      <c r="U57" s="9">
        <f t="shared" si="7"/>
        <v>130.257</v>
      </c>
    </row>
    <row r="58">
      <c r="A58" s="88">
        <f>Comparacao!E59</f>
        <v>78324</v>
      </c>
      <c r="B58" s="6" t="s">
        <v>133</v>
      </c>
      <c r="C58" s="6" t="s">
        <v>16</v>
      </c>
      <c r="D58" s="6">
        <v>5.0</v>
      </c>
      <c r="E58" s="6">
        <v>80094.0</v>
      </c>
      <c r="F58" s="6">
        <v>79534.0</v>
      </c>
      <c r="G58" s="6">
        <v>80006.0</v>
      </c>
      <c r="H58" s="6">
        <v>79938.0</v>
      </c>
      <c r="I58" s="6">
        <v>83772.0</v>
      </c>
      <c r="J58" s="6">
        <v>79534.0</v>
      </c>
      <c r="K58" s="6">
        <v>80668.8</v>
      </c>
      <c r="L58" s="6">
        <v>40.085</v>
      </c>
      <c r="M58" s="6">
        <v>200.502</v>
      </c>
      <c r="N58" s="85">
        <f t="shared" si="1"/>
        <v>2.259843726</v>
      </c>
      <c r="O58" s="85">
        <f t="shared" si="2"/>
        <v>1.54486492</v>
      </c>
      <c r="P58" s="85">
        <f t="shared" si="3"/>
        <v>2.147489914</v>
      </c>
      <c r="Q58" s="85">
        <f t="shared" si="4"/>
        <v>2.060671059</v>
      </c>
      <c r="R58" s="85">
        <f t="shared" si="5"/>
        <v>6.955722384</v>
      </c>
      <c r="S58" s="86">
        <f t="shared" si="6"/>
        <v>2.9937184</v>
      </c>
      <c r="U58" s="9" t="str">
        <f t="shared" si="7"/>
        <v>INF</v>
      </c>
    </row>
    <row r="59">
      <c r="A59" s="88">
        <f>Comparacao!E60</f>
        <v>95680</v>
      </c>
      <c r="B59" s="6" t="s">
        <v>134</v>
      </c>
      <c r="C59" s="6" t="s">
        <v>16</v>
      </c>
      <c r="D59" s="6">
        <v>5.0</v>
      </c>
      <c r="E59" s="6">
        <v>98886.0</v>
      </c>
      <c r="F59" s="6">
        <v>96762.0</v>
      </c>
      <c r="G59" s="6">
        <v>98534.0</v>
      </c>
      <c r="H59" s="6">
        <v>102076.0</v>
      </c>
      <c r="I59" s="6">
        <v>100508.0</v>
      </c>
      <c r="J59" s="6">
        <v>96762.0</v>
      </c>
      <c r="K59" s="6">
        <v>99353.2</v>
      </c>
      <c r="L59" s="6">
        <v>97.789</v>
      </c>
      <c r="M59" s="6">
        <v>200.258</v>
      </c>
      <c r="N59" s="85">
        <f t="shared" si="1"/>
        <v>3.350752508</v>
      </c>
      <c r="O59" s="85">
        <f t="shared" si="2"/>
        <v>1.130852843</v>
      </c>
      <c r="P59" s="85">
        <f t="shared" si="3"/>
        <v>2.982859532</v>
      </c>
      <c r="Q59" s="85">
        <f t="shared" si="4"/>
        <v>6.684782609</v>
      </c>
      <c r="R59" s="85">
        <f t="shared" si="5"/>
        <v>5.045986622</v>
      </c>
      <c r="S59" s="86">
        <f t="shared" si="6"/>
        <v>3.839046823</v>
      </c>
      <c r="U59" s="9" t="str">
        <f t="shared" si="7"/>
        <v>INF</v>
      </c>
    </row>
    <row r="60">
      <c r="A60" s="88">
        <f>Comparacao!E61</f>
        <v>133168</v>
      </c>
      <c r="B60" s="6" t="s">
        <v>135</v>
      </c>
      <c r="C60" s="6" t="s">
        <v>16</v>
      </c>
      <c r="D60" s="6">
        <v>5.0</v>
      </c>
      <c r="E60" s="6">
        <v>138208.0</v>
      </c>
      <c r="F60" s="6">
        <v>141140.0</v>
      </c>
      <c r="G60" s="6">
        <v>136986.0</v>
      </c>
      <c r="H60" s="6">
        <v>139032.0</v>
      </c>
      <c r="I60" s="6">
        <v>139166.0</v>
      </c>
      <c r="J60" s="6">
        <v>136986.0</v>
      </c>
      <c r="K60" s="6">
        <v>138906.4</v>
      </c>
      <c r="L60" s="6">
        <v>94.847</v>
      </c>
      <c r="M60" s="6">
        <v>200.716</v>
      </c>
      <c r="N60" s="85">
        <f t="shared" si="1"/>
        <v>3.784693019</v>
      </c>
      <c r="O60" s="85">
        <f t="shared" si="2"/>
        <v>5.986423165</v>
      </c>
      <c r="P60" s="85">
        <f t="shared" si="3"/>
        <v>2.867055148</v>
      </c>
      <c r="Q60" s="85">
        <f t="shared" si="4"/>
        <v>4.403460291</v>
      </c>
      <c r="R60" s="85">
        <f t="shared" si="5"/>
        <v>4.504085065</v>
      </c>
      <c r="S60" s="86">
        <f t="shared" si="6"/>
        <v>4.309143338</v>
      </c>
      <c r="U60" s="9" t="str">
        <f t="shared" si="7"/>
        <v>INF</v>
      </c>
    </row>
    <row r="61">
      <c r="A61" s="88">
        <f>Comparacao!E62</f>
        <v>133778</v>
      </c>
      <c r="B61" s="6" t="s">
        <v>136</v>
      </c>
      <c r="C61" s="6" t="s">
        <v>16</v>
      </c>
      <c r="D61" s="6">
        <v>5.0</v>
      </c>
      <c r="E61" s="6">
        <v>139254.0</v>
      </c>
      <c r="F61" s="6">
        <v>141674.0</v>
      </c>
      <c r="G61" s="6">
        <v>137626.0</v>
      </c>
      <c r="H61" s="6">
        <v>143400.0</v>
      </c>
      <c r="I61" s="6">
        <v>145270.0</v>
      </c>
      <c r="J61" s="6">
        <v>137626.0</v>
      </c>
      <c r="K61" s="6">
        <v>141444.8</v>
      </c>
      <c r="L61" s="6">
        <v>63.186</v>
      </c>
      <c r="M61" s="6">
        <v>200.662</v>
      </c>
      <c r="N61" s="85">
        <f t="shared" si="1"/>
        <v>4.093348682</v>
      </c>
      <c r="O61" s="85">
        <f t="shared" si="2"/>
        <v>5.902315777</v>
      </c>
      <c r="P61" s="85">
        <f t="shared" si="3"/>
        <v>2.876407182</v>
      </c>
      <c r="Q61" s="85">
        <f t="shared" si="4"/>
        <v>7.192512969</v>
      </c>
      <c r="R61" s="85">
        <f t="shared" si="5"/>
        <v>8.590351179</v>
      </c>
      <c r="S61" s="86">
        <f t="shared" si="6"/>
        <v>5.730987158</v>
      </c>
      <c r="U61" s="9" t="str">
        <f t="shared" si="7"/>
        <v>INF</v>
      </c>
    </row>
    <row r="62">
      <c r="A62" s="88">
        <f>Comparacao!E63</f>
        <v>136782</v>
      </c>
      <c r="B62" s="6" t="s">
        <v>137</v>
      </c>
      <c r="C62" s="6" t="s">
        <v>16</v>
      </c>
      <c r="D62" s="6">
        <v>5.0</v>
      </c>
      <c r="E62" s="6">
        <v>140438.0</v>
      </c>
      <c r="F62" s="6">
        <v>145194.0</v>
      </c>
      <c r="G62" s="6">
        <v>142070.0</v>
      </c>
      <c r="H62" s="6">
        <v>141940.0</v>
      </c>
      <c r="I62" s="6">
        <v>142322.0</v>
      </c>
      <c r="J62" s="6">
        <v>140438.0</v>
      </c>
      <c r="K62" s="6">
        <v>142392.8</v>
      </c>
      <c r="L62" s="6">
        <v>4.188</v>
      </c>
      <c r="M62" s="6">
        <v>200.713</v>
      </c>
      <c r="N62" s="85">
        <f t="shared" si="1"/>
        <v>2.672866313</v>
      </c>
      <c r="O62" s="85">
        <f t="shared" si="2"/>
        <v>6.149932009</v>
      </c>
      <c r="P62" s="85">
        <f t="shared" si="3"/>
        <v>3.866005761</v>
      </c>
      <c r="Q62" s="85">
        <f t="shared" si="4"/>
        <v>3.770964016</v>
      </c>
      <c r="R62" s="85">
        <f t="shared" si="5"/>
        <v>4.050240529</v>
      </c>
      <c r="S62" s="86">
        <f t="shared" si="6"/>
        <v>4.102001725</v>
      </c>
      <c r="U62" s="9" t="str">
        <f t="shared" si="7"/>
        <v>INF</v>
      </c>
    </row>
    <row r="63">
      <c r="A63" s="88">
        <f>Comparacao!E64</f>
        <v>128246</v>
      </c>
      <c r="B63" s="6" t="s">
        <v>138</v>
      </c>
      <c r="C63" s="6" t="s">
        <v>16</v>
      </c>
      <c r="D63" s="6">
        <v>5.0</v>
      </c>
      <c r="E63" s="6">
        <v>131180.0</v>
      </c>
      <c r="F63" s="6">
        <v>132900.0</v>
      </c>
      <c r="G63" s="6">
        <v>131902.0</v>
      </c>
      <c r="H63" s="6">
        <v>130318.0</v>
      </c>
      <c r="I63" s="6">
        <v>132482.0</v>
      </c>
      <c r="J63" s="6">
        <v>130318.0</v>
      </c>
      <c r="K63" s="6">
        <v>131756.4</v>
      </c>
      <c r="L63" s="6">
        <v>19.77</v>
      </c>
      <c r="M63" s="6">
        <v>200.566</v>
      </c>
      <c r="N63" s="85">
        <f t="shared" si="1"/>
        <v>2.287790652</v>
      </c>
      <c r="O63" s="85">
        <f t="shared" si="2"/>
        <v>3.628963087</v>
      </c>
      <c r="P63" s="85">
        <f t="shared" si="3"/>
        <v>2.850771174</v>
      </c>
      <c r="Q63" s="85">
        <f t="shared" si="4"/>
        <v>1.615644932</v>
      </c>
      <c r="R63" s="85">
        <f t="shared" si="5"/>
        <v>3.303026995</v>
      </c>
      <c r="S63" s="86">
        <f t="shared" si="6"/>
        <v>2.737239368</v>
      </c>
      <c r="U63" s="9" t="str">
        <f t="shared" si="7"/>
        <v>INF</v>
      </c>
    </row>
    <row r="64">
      <c r="A64" s="88">
        <f>Comparacao!E65</f>
        <v>147844</v>
      </c>
      <c r="B64" s="6" t="s">
        <v>139</v>
      </c>
      <c r="C64" s="6" t="s">
        <v>16</v>
      </c>
      <c r="D64" s="6">
        <v>5.0</v>
      </c>
      <c r="E64" s="6">
        <v>156770.0</v>
      </c>
      <c r="F64" s="6">
        <v>151390.0</v>
      </c>
      <c r="G64" s="6">
        <v>154000.0</v>
      </c>
      <c r="H64" s="6">
        <v>155552.0</v>
      </c>
      <c r="I64" s="6">
        <v>151978.0</v>
      </c>
      <c r="J64" s="6">
        <v>151390.0</v>
      </c>
      <c r="K64" s="6">
        <v>153938.0</v>
      </c>
      <c r="L64" s="6">
        <v>37.711</v>
      </c>
      <c r="M64" s="6">
        <v>200.475</v>
      </c>
      <c r="N64" s="85">
        <f t="shared" si="1"/>
        <v>6.037444874</v>
      </c>
      <c r="O64" s="85">
        <f t="shared" si="2"/>
        <v>2.398474067</v>
      </c>
      <c r="P64" s="85">
        <f t="shared" si="3"/>
        <v>4.163848381</v>
      </c>
      <c r="Q64" s="85">
        <f t="shared" si="4"/>
        <v>5.213603528</v>
      </c>
      <c r="R64" s="85">
        <f t="shared" si="5"/>
        <v>2.796190579</v>
      </c>
      <c r="S64" s="86">
        <f t="shared" si="6"/>
        <v>4.121912286</v>
      </c>
      <c r="U64" s="9" t="str">
        <f t="shared" si="7"/>
        <v>INF</v>
      </c>
    </row>
    <row r="65">
      <c r="A65" s="88">
        <f>Comparacao!E66</f>
        <v>215388</v>
      </c>
      <c r="B65" s="6" t="s">
        <v>140</v>
      </c>
      <c r="C65" s="6" t="s">
        <v>16</v>
      </c>
      <c r="D65" s="6">
        <v>5.0</v>
      </c>
      <c r="E65" s="6">
        <v>219310.0</v>
      </c>
      <c r="F65" s="6">
        <v>220598.0</v>
      </c>
      <c r="G65" s="6">
        <v>219440.0</v>
      </c>
      <c r="H65" s="6">
        <v>219052.0</v>
      </c>
      <c r="I65" s="6">
        <v>218260.0</v>
      </c>
      <c r="J65" s="6">
        <v>218260.0</v>
      </c>
      <c r="K65" s="6">
        <v>219332.0</v>
      </c>
      <c r="L65" s="6">
        <v>23.757</v>
      </c>
      <c r="M65" s="6">
        <v>200.563</v>
      </c>
      <c r="N65" s="85">
        <f t="shared" si="1"/>
        <v>1.820899957</v>
      </c>
      <c r="O65" s="85">
        <f t="shared" si="2"/>
        <v>2.41889056</v>
      </c>
      <c r="P65" s="85">
        <f t="shared" si="3"/>
        <v>1.881256152</v>
      </c>
      <c r="Q65" s="85">
        <f t="shared" si="4"/>
        <v>1.701116125</v>
      </c>
      <c r="R65" s="85">
        <f t="shared" si="5"/>
        <v>1.333407618</v>
      </c>
      <c r="S65" s="86">
        <f t="shared" si="6"/>
        <v>1.831114082</v>
      </c>
      <c r="U65" s="9" t="str">
        <f t="shared" si="7"/>
        <v>INF</v>
      </c>
    </row>
    <row r="66">
      <c r="A66" s="88">
        <f>Comparacao!E67</f>
        <v>212798</v>
      </c>
      <c r="B66" s="6" t="s">
        <v>141</v>
      </c>
      <c r="C66" s="6" t="s">
        <v>16</v>
      </c>
      <c r="D66" s="6">
        <v>5.0</v>
      </c>
      <c r="E66" s="6">
        <v>215728.0</v>
      </c>
      <c r="F66" s="6">
        <v>216448.0</v>
      </c>
      <c r="G66" s="6">
        <v>217662.0</v>
      </c>
      <c r="H66" s="6">
        <v>214900.0</v>
      </c>
      <c r="I66" s="6">
        <v>217306.0</v>
      </c>
      <c r="J66" s="6">
        <v>214900.0</v>
      </c>
      <c r="K66" s="6">
        <v>216408.8</v>
      </c>
      <c r="L66" s="6">
        <v>6.038</v>
      </c>
      <c r="M66" s="6">
        <v>201.121</v>
      </c>
      <c r="N66" s="85">
        <f t="shared" si="1"/>
        <v>1.37689264</v>
      </c>
      <c r="O66" s="85">
        <f t="shared" si="2"/>
        <v>1.715241685</v>
      </c>
      <c r="P66" s="85">
        <f t="shared" si="3"/>
        <v>2.285735768</v>
      </c>
      <c r="Q66" s="85">
        <f t="shared" si="4"/>
        <v>0.9877912386</v>
      </c>
      <c r="R66" s="85">
        <f t="shared" si="5"/>
        <v>2.118440963</v>
      </c>
      <c r="S66" s="86">
        <f t="shared" si="6"/>
        <v>1.696820459</v>
      </c>
      <c r="U66" s="9">
        <f t="shared" si="7"/>
        <v>6.038</v>
      </c>
    </row>
    <row r="67">
      <c r="A67" s="88">
        <f>Comparacao!E68</f>
        <v>214462</v>
      </c>
      <c r="B67" s="6" t="s">
        <v>142</v>
      </c>
      <c r="C67" s="6" t="s">
        <v>16</v>
      </c>
      <c r="D67" s="6">
        <v>5.0</v>
      </c>
      <c r="E67" s="6">
        <v>217554.0</v>
      </c>
      <c r="F67" s="6">
        <v>218452.0</v>
      </c>
      <c r="G67" s="6">
        <v>216754.0</v>
      </c>
      <c r="H67" s="6">
        <v>217472.0</v>
      </c>
      <c r="I67" s="6">
        <v>218072.0</v>
      </c>
      <c r="J67" s="6">
        <v>216754.0</v>
      </c>
      <c r="K67" s="6">
        <v>217660.8</v>
      </c>
      <c r="L67" s="6">
        <v>51.397</v>
      </c>
      <c r="M67" s="6">
        <v>201.052</v>
      </c>
      <c r="N67" s="85">
        <f t="shared" si="1"/>
        <v>1.441747256</v>
      </c>
      <c r="O67" s="85">
        <f t="shared" si="2"/>
        <v>1.860469454</v>
      </c>
      <c r="P67" s="85">
        <f t="shared" si="3"/>
        <v>1.068720799</v>
      </c>
      <c r="Q67" s="85">
        <f t="shared" si="4"/>
        <v>1.403512044</v>
      </c>
      <c r="R67" s="85">
        <f t="shared" si="5"/>
        <v>1.683281887</v>
      </c>
      <c r="S67" s="86">
        <f t="shared" si="6"/>
        <v>1.491546288</v>
      </c>
      <c r="U67" s="9" t="str">
        <f t="shared" si="7"/>
        <v>INF</v>
      </c>
    </row>
    <row r="68">
      <c r="A68" s="88">
        <f>Comparacao!E69</f>
        <v>206488</v>
      </c>
      <c r="B68" s="6" t="s">
        <v>143</v>
      </c>
      <c r="C68" s="6" t="s">
        <v>16</v>
      </c>
      <c r="D68" s="6">
        <v>5.0</v>
      </c>
      <c r="E68" s="6">
        <v>209828.0</v>
      </c>
      <c r="F68" s="6">
        <v>209762.0</v>
      </c>
      <c r="G68" s="6">
        <v>209450.0</v>
      </c>
      <c r="H68" s="6">
        <v>210406.0</v>
      </c>
      <c r="I68" s="6">
        <v>208834.0</v>
      </c>
      <c r="J68" s="6">
        <v>208834.0</v>
      </c>
      <c r="K68" s="6">
        <v>209656.0</v>
      </c>
      <c r="L68" s="6">
        <v>104.144</v>
      </c>
      <c r="M68" s="6">
        <v>200.666</v>
      </c>
      <c r="N68" s="85">
        <f t="shared" si="1"/>
        <v>1.617527411</v>
      </c>
      <c r="O68" s="85">
        <f t="shared" si="2"/>
        <v>1.585564294</v>
      </c>
      <c r="P68" s="85">
        <f t="shared" si="3"/>
        <v>1.434465925</v>
      </c>
      <c r="Q68" s="85">
        <f t="shared" si="4"/>
        <v>1.897446825</v>
      </c>
      <c r="R68" s="85">
        <f t="shared" si="5"/>
        <v>1.136143505</v>
      </c>
      <c r="S68" s="86">
        <f t="shared" si="6"/>
        <v>1.534229592</v>
      </c>
      <c r="U68" s="9" t="str">
        <f t="shared" si="7"/>
        <v>INF</v>
      </c>
    </row>
    <row r="69">
      <c r="A69" s="88">
        <f>Comparacao!E70</f>
        <v>230044</v>
      </c>
      <c r="B69" s="6" t="s">
        <v>144</v>
      </c>
      <c r="C69" s="6" t="s">
        <v>16</v>
      </c>
      <c r="D69" s="6">
        <v>5.0</v>
      </c>
      <c r="E69" s="6">
        <v>233648.0</v>
      </c>
      <c r="F69" s="6">
        <v>232828.0</v>
      </c>
      <c r="G69" s="6">
        <v>232840.0</v>
      </c>
      <c r="H69" s="6">
        <v>237646.0</v>
      </c>
      <c r="I69" s="6">
        <v>235720.0</v>
      </c>
      <c r="J69" s="6">
        <v>232828.0</v>
      </c>
      <c r="K69" s="6">
        <v>234536.4</v>
      </c>
      <c r="L69" s="6">
        <v>24.128</v>
      </c>
      <c r="M69" s="6">
        <v>201.081</v>
      </c>
      <c r="N69" s="85">
        <f t="shared" si="1"/>
        <v>1.566656813</v>
      </c>
      <c r="O69" s="85">
        <f t="shared" si="2"/>
        <v>1.210203265</v>
      </c>
      <c r="P69" s="85">
        <f t="shared" si="3"/>
        <v>1.215419659</v>
      </c>
      <c r="Q69" s="85">
        <f t="shared" si="4"/>
        <v>3.30458521</v>
      </c>
      <c r="R69" s="85">
        <f t="shared" si="5"/>
        <v>2.467354071</v>
      </c>
      <c r="S69" s="86">
        <f t="shared" si="6"/>
        <v>1.952843804</v>
      </c>
      <c r="U69" s="9" t="str">
        <f t="shared" si="7"/>
        <v>INF</v>
      </c>
    </row>
    <row r="70">
      <c r="A70" s="88">
        <f>Comparacao!E71</f>
        <v>369048</v>
      </c>
      <c r="B70" s="6" t="s">
        <v>145</v>
      </c>
      <c r="C70" s="6" t="s">
        <v>16</v>
      </c>
      <c r="D70" s="6">
        <v>5.0</v>
      </c>
      <c r="E70" s="6">
        <v>381436.0</v>
      </c>
      <c r="F70" s="6">
        <v>382074.0</v>
      </c>
      <c r="G70" s="6">
        <v>399792.0</v>
      </c>
      <c r="H70" s="6">
        <v>391754.0</v>
      </c>
      <c r="I70" s="6">
        <v>392680.0</v>
      </c>
      <c r="J70" s="6">
        <v>381436.0</v>
      </c>
      <c r="K70" s="6">
        <v>389547.2</v>
      </c>
      <c r="L70" s="6">
        <v>46.278</v>
      </c>
      <c r="M70" s="6">
        <v>405.865</v>
      </c>
      <c r="N70" s="85">
        <f t="shared" si="1"/>
        <v>3.356744922</v>
      </c>
      <c r="O70" s="85">
        <f t="shared" si="2"/>
        <v>3.529622163</v>
      </c>
      <c r="P70" s="85">
        <f t="shared" si="3"/>
        <v>8.330623659</v>
      </c>
      <c r="Q70" s="85">
        <f t="shared" si="4"/>
        <v>6.152587197</v>
      </c>
      <c r="R70" s="85">
        <f t="shared" si="5"/>
        <v>6.403503067</v>
      </c>
      <c r="S70" s="86">
        <f t="shared" si="6"/>
        <v>5.554616202</v>
      </c>
      <c r="U70" s="9" t="str">
        <f t="shared" si="7"/>
        <v>INF</v>
      </c>
    </row>
    <row r="71">
      <c r="A71" s="88">
        <f>Comparacao!E72</f>
        <v>366394</v>
      </c>
      <c r="B71" s="6" t="s">
        <v>146</v>
      </c>
      <c r="C71" s="6" t="s">
        <v>16</v>
      </c>
      <c r="D71" s="6">
        <v>5.0</v>
      </c>
      <c r="E71" s="6">
        <v>393298.0</v>
      </c>
      <c r="F71" s="6">
        <v>380764.0</v>
      </c>
      <c r="G71" s="6">
        <v>384234.0</v>
      </c>
      <c r="H71" s="6">
        <v>379940.0</v>
      </c>
      <c r="I71" s="6">
        <v>385280.0</v>
      </c>
      <c r="J71" s="6">
        <v>379940.0</v>
      </c>
      <c r="K71" s="6">
        <v>384703.2</v>
      </c>
      <c r="L71" s="6">
        <v>19.948</v>
      </c>
      <c r="M71" s="6">
        <v>401.667</v>
      </c>
      <c r="N71" s="85">
        <f t="shared" si="1"/>
        <v>7.342915004</v>
      </c>
      <c r="O71" s="85">
        <f t="shared" si="2"/>
        <v>3.922007456</v>
      </c>
      <c r="P71" s="85">
        <f t="shared" si="3"/>
        <v>4.869075367</v>
      </c>
      <c r="Q71" s="85">
        <f t="shared" si="4"/>
        <v>3.697112944</v>
      </c>
      <c r="R71" s="85">
        <f t="shared" si="5"/>
        <v>5.154560391</v>
      </c>
      <c r="S71" s="86">
        <f t="shared" si="6"/>
        <v>4.997134233</v>
      </c>
      <c r="U71" s="9" t="str">
        <f t="shared" si="7"/>
        <v>INF</v>
      </c>
    </row>
    <row r="72">
      <c r="A72" s="88">
        <f>Comparacao!E73</f>
        <v>352588</v>
      </c>
      <c r="B72" s="6" t="s">
        <v>147</v>
      </c>
      <c r="C72" s="6" t="s">
        <v>16</v>
      </c>
      <c r="D72" s="6">
        <v>5.0</v>
      </c>
      <c r="E72" s="6">
        <v>372434.0</v>
      </c>
      <c r="F72" s="6">
        <v>365628.0</v>
      </c>
      <c r="G72" s="6">
        <v>370458.0</v>
      </c>
      <c r="H72" s="6">
        <v>370008.0</v>
      </c>
      <c r="I72" s="6">
        <v>364302.0</v>
      </c>
      <c r="J72" s="6">
        <v>364302.0</v>
      </c>
      <c r="K72" s="6">
        <v>368566.0</v>
      </c>
      <c r="L72" s="6">
        <v>54.591</v>
      </c>
      <c r="M72" s="6">
        <v>403.384</v>
      </c>
      <c r="N72" s="85">
        <f t="shared" si="1"/>
        <v>5.628665752</v>
      </c>
      <c r="O72" s="85">
        <f t="shared" si="2"/>
        <v>3.6983675</v>
      </c>
      <c r="P72" s="85">
        <f t="shared" si="3"/>
        <v>5.068238284</v>
      </c>
      <c r="Q72" s="85">
        <f t="shared" si="4"/>
        <v>4.940610571</v>
      </c>
      <c r="R72" s="85">
        <f t="shared" si="5"/>
        <v>3.322291173</v>
      </c>
      <c r="S72" s="86">
        <f t="shared" si="6"/>
        <v>4.531634656</v>
      </c>
      <c r="U72" s="9" t="str">
        <f t="shared" si="7"/>
        <v>INF</v>
      </c>
    </row>
    <row r="73">
      <c r="A73" s="88">
        <f>Comparacao!E74</f>
        <v>331888</v>
      </c>
      <c r="B73" s="6" t="s">
        <v>148</v>
      </c>
      <c r="C73" s="6" t="s">
        <v>16</v>
      </c>
      <c r="D73" s="6">
        <v>5.0</v>
      </c>
      <c r="E73" s="6">
        <v>349646.0</v>
      </c>
      <c r="F73" s="6">
        <v>350052.0</v>
      </c>
      <c r="G73" s="6">
        <v>348162.0</v>
      </c>
      <c r="H73" s="6">
        <v>347236.0</v>
      </c>
      <c r="I73" s="6">
        <v>346628.0</v>
      </c>
      <c r="J73" s="6">
        <v>346628.0</v>
      </c>
      <c r="K73" s="6">
        <v>348344.8</v>
      </c>
      <c r="L73" s="6">
        <v>17.41</v>
      </c>
      <c r="M73" s="6">
        <v>402.415</v>
      </c>
      <c r="N73" s="85">
        <f t="shared" si="1"/>
        <v>5.350600202</v>
      </c>
      <c r="O73" s="85">
        <f t="shared" si="2"/>
        <v>5.472930627</v>
      </c>
      <c r="P73" s="85">
        <f t="shared" si="3"/>
        <v>4.903461409</v>
      </c>
      <c r="Q73" s="85">
        <f t="shared" si="4"/>
        <v>4.624451622</v>
      </c>
      <c r="R73" s="85">
        <f t="shared" si="5"/>
        <v>4.441257292</v>
      </c>
      <c r="S73" s="86">
        <f t="shared" si="6"/>
        <v>4.95854023</v>
      </c>
      <c r="U73" s="9" t="str">
        <f t="shared" si="7"/>
        <v>INF</v>
      </c>
    </row>
    <row r="74">
      <c r="A74" s="88">
        <f>Comparacao!E75</f>
        <v>360560</v>
      </c>
      <c r="B74" s="6" t="s">
        <v>149</v>
      </c>
      <c r="C74" s="6" t="s">
        <v>16</v>
      </c>
      <c r="D74" s="6">
        <v>5.0</v>
      </c>
      <c r="E74" s="6">
        <v>371706.0</v>
      </c>
      <c r="F74" s="6">
        <v>374374.0</v>
      </c>
      <c r="G74" s="6">
        <v>369654.0</v>
      </c>
      <c r="H74" s="6">
        <v>375462.0</v>
      </c>
      <c r="I74" s="6">
        <v>374556.0</v>
      </c>
      <c r="J74" s="6">
        <v>369654.0</v>
      </c>
      <c r="K74" s="6">
        <v>373150.4</v>
      </c>
      <c r="L74" s="6">
        <v>41.211</v>
      </c>
      <c r="M74" s="6">
        <v>405.125</v>
      </c>
      <c r="N74" s="85">
        <f t="shared" si="1"/>
        <v>3.091302418</v>
      </c>
      <c r="O74" s="85">
        <f t="shared" si="2"/>
        <v>3.831262481</v>
      </c>
      <c r="P74" s="85">
        <f t="shared" si="3"/>
        <v>2.522187708</v>
      </c>
      <c r="Q74" s="85">
        <f t="shared" si="4"/>
        <v>4.13301531</v>
      </c>
      <c r="R74" s="85">
        <f t="shared" si="5"/>
        <v>3.881739516</v>
      </c>
      <c r="S74" s="86">
        <f t="shared" si="6"/>
        <v>3.491901487</v>
      </c>
      <c r="U74" s="9" t="str">
        <f t="shared" si="7"/>
        <v>INF</v>
      </c>
    </row>
    <row r="75">
      <c r="A75" s="88">
        <f>Comparacao!E76</f>
        <v>546794</v>
      </c>
      <c r="B75" s="6" t="s">
        <v>150</v>
      </c>
      <c r="C75" s="6" t="s">
        <v>16</v>
      </c>
      <c r="D75" s="6">
        <v>5.0</v>
      </c>
      <c r="E75" s="6">
        <v>561050.0</v>
      </c>
      <c r="F75" s="6">
        <v>567838.0</v>
      </c>
      <c r="G75" s="6">
        <v>572562.0</v>
      </c>
      <c r="H75" s="6">
        <v>562512.0</v>
      </c>
      <c r="I75" s="6">
        <v>571720.0</v>
      </c>
      <c r="J75" s="6">
        <v>561050.0</v>
      </c>
      <c r="K75" s="6">
        <v>567136.4</v>
      </c>
      <c r="L75" s="6">
        <v>53.645</v>
      </c>
      <c r="M75" s="6">
        <v>406.738</v>
      </c>
      <c r="N75" s="85">
        <f t="shared" si="1"/>
        <v>2.607197592</v>
      </c>
      <c r="O75" s="85">
        <f t="shared" si="2"/>
        <v>3.848615749</v>
      </c>
      <c r="P75" s="85">
        <f t="shared" si="3"/>
        <v>4.712560855</v>
      </c>
      <c r="Q75" s="85">
        <f t="shared" si="4"/>
        <v>2.874574337</v>
      </c>
      <c r="R75" s="85">
        <f t="shared" si="5"/>
        <v>4.558572333</v>
      </c>
      <c r="S75" s="86">
        <f t="shared" si="6"/>
        <v>3.720304173</v>
      </c>
      <c r="U75" s="9" t="str">
        <f t="shared" si="7"/>
        <v>INF</v>
      </c>
    </row>
    <row r="76">
      <c r="A76" s="88">
        <f>Comparacao!E77</f>
        <v>529104</v>
      </c>
      <c r="B76" s="6" t="s">
        <v>151</v>
      </c>
      <c r="C76" s="6" t="s">
        <v>16</v>
      </c>
      <c r="D76" s="6">
        <v>5.0</v>
      </c>
      <c r="E76" s="6">
        <v>557676.0</v>
      </c>
      <c r="F76" s="6">
        <v>553176.0</v>
      </c>
      <c r="G76" s="6">
        <v>556852.0</v>
      </c>
      <c r="H76" s="6">
        <v>546208.0</v>
      </c>
      <c r="I76" s="6">
        <v>550590.0</v>
      </c>
      <c r="J76" s="6">
        <v>546208.0</v>
      </c>
      <c r="K76" s="6">
        <v>552900.4</v>
      </c>
      <c r="L76" s="6">
        <v>40.026</v>
      </c>
      <c r="M76" s="6">
        <v>409.713</v>
      </c>
      <c r="N76" s="85">
        <f t="shared" si="1"/>
        <v>5.400072576</v>
      </c>
      <c r="O76" s="85">
        <f t="shared" si="2"/>
        <v>4.549578155</v>
      </c>
      <c r="P76" s="85">
        <f t="shared" si="3"/>
        <v>5.244337597</v>
      </c>
      <c r="Q76" s="85">
        <f t="shared" si="4"/>
        <v>3.232634794</v>
      </c>
      <c r="R76" s="85">
        <f t="shared" si="5"/>
        <v>4.060827361</v>
      </c>
      <c r="S76" s="86">
        <f t="shared" si="6"/>
        <v>4.497490096</v>
      </c>
      <c r="U76" s="9" t="str">
        <f t="shared" si="7"/>
        <v>INF</v>
      </c>
    </row>
    <row r="77">
      <c r="A77" s="88">
        <f>Comparacao!E78</f>
        <v>525178</v>
      </c>
      <c r="B77" s="6" t="s">
        <v>152</v>
      </c>
      <c r="C77" s="6" t="s">
        <v>16</v>
      </c>
      <c r="D77" s="6">
        <v>5.0</v>
      </c>
      <c r="E77" s="6">
        <v>549238.0</v>
      </c>
      <c r="F77" s="6">
        <v>537448.0</v>
      </c>
      <c r="G77" s="6">
        <v>547252.0</v>
      </c>
      <c r="H77" s="6">
        <v>541072.0</v>
      </c>
      <c r="I77" s="6">
        <v>536260.0</v>
      </c>
      <c r="J77" s="6">
        <v>536260.0</v>
      </c>
      <c r="K77" s="6">
        <v>542254.0</v>
      </c>
      <c r="L77" s="6">
        <v>36.389</v>
      </c>
      <c r="M77" s="6">
        <v>406.629</v>
      </c>
      <c r="N77" s="85">
        <f t="shared" si="1"/>
        <v>4.581303863</v>
      </c>
      <c r="O77" s="85">
        <f t="shared" si="2"/>
        <v>2.336350723</v>
      </c>
      <c r="P77" s="85">
        <f t="shared" si="3"/>
        <v>4.203146362</v>
      </c>
      <c r="Q77" s="85">
        <f t="shared" si="4"/>
        <v>3.026402477</v>
      </c>
      <c r="R77" s="85">
        <f t="shared" si="5"/>
        <v>2.110141704</v>
      </c>
      <c r="S77" s="86">
        <f t="shared" si="6"/>
        <v>3.251469026</v>
      </c>
      <c r="U77" s="9" t="str">
        <f t="shared" si="7"/>
        <v>INF</v>
      </c>
    </row>
    <row r="78">
      <c r="A78" s="88">
        <f>Comparacao!E79</f>
        <v>481880</v>
      </c>
      <c r="B78" s="6" t="s">
        <v>153</v>
      </c>
      <c r="C78" s="6" t="s">
        <v>16</v>
      </c>
      <c r="D78" s="6">
        <v>5.0</v>
      </c>
      <c r="E78" s="6">
        <v>501096.0</v>
      </c>
      <c r="F78" s="6">
        <v>501442.0</v>
      </c>
      <c r="G78" s="6">
        <v>498480.0</v>
      </c>
      <c r="H78" s="6">
        <v>494800.0</v>
      </c>
      <c r="I78" s="6">
        <v>509730.0</v>
      </c>
      <c r="J78" s="6">
        <v>494800.0</v>
      </c>
      <c r="K78" s="6">
        <v>501109.6</v>
      </c>
      <c r="L78" s="6">
        <v>48.58</v>
      </c>
      <c r="M78" s="6">
        <v>407.055</v>
      </c>
      <c r="N78" s="85">
        <f t="shared" si="1"/>
        <v>3.987714784</v>
      </c>
      <c r="O78" s="85">
        <f t="shared" si="2"/>
        <v>4.059516892</v>
      </c>
      <c r="P78" s="85">
        <f t="shared" si="3"/>
        <v>3.444841039</v>
      </c>
      <c r="Q78" s="85">
        <f t="shared" si="4"/>
        <v>2.681165435</v>
      </c>
      <c r="R78" s="85">
        <f t="shared" si="5"/>
        <v>5.779447165</v>
      </c>
      <c r="S78" s="86">
        <f t="shared" si="6"/>
        <v>3.990537063</v>
      </c>
      <c r="U78" s="9" t="str">
        <f t="shared" si="7"/>
        <v>INF</v>
      </c>
    </row>
    <row r="79">
      <c r="A79" s="88">
        <f>Comparacao!E80</f>
        <v>549338</v>
      </c>
      <c r="B79" s="6" t="s">
        <v>154</v>
      </c>
      <c r="C79" s="6" t="s">
        <v>16</v>
      </c>
      <c r="D79" s="6">
        <v>5.0</v>
      </c>
      <c r="E79" s="6">
        <v>571476.0</v>
      </c>
      <c r="F79" s="6">
        <v>583224.0</v>
      </c>
      <c r="G79" s="6">
        <v>589838.0</v>
      </c>
      <c r="H79" s="6">
        <v>571950.0</v>
      </c>
      <c r="I79" s="6">
        <v>584526.0</v>
      </c>
      <c r="J79" s="6">
        <v>571476.0</v>
      </c>
      <c r="K79" s="6">
        <v>580202.8</v>
      </c>
      <c r="L79" s="6">
        <v>51.629</v>
      </c>
      <c r="M79" s="6">
        <v>404.309</v>
      </c>
      <c r="N79" s="85">
        <f t="shared" si="1"/>
        <v>4.029941493</v>
      </c>
      <c r="O79" s="85">
        <f t="shared" si="2"/>
        <v>6.168515559</v>
      </c>
      <c r="P79" s="85">
        <f t="shared" si="3"/>
        <v>7.372510185</v>
      </c>
      <c r="Q79" s="85">
        <f t="shared" si="4"/>
        <v>4.116227168</v>
      </c>
      <c r="R79" s="85">
        <f t="shared" si="5"/>
        <v>6.405528108</v>
      </c>
      <c r="S79" s="86">
        <f t="shared" si="6"/>
        <v>5.618544503</v>
      </c>
      <c r="U79" s="9" t="str">
        <f t="shared" si="7"/>
        <v>INF</v>
      </c>
    </row>
    <row r="80">
      <c r="A80" s="88">
        <f>Comparacao!E81</f>
        <v>830724</v>
      </c>
      <c r="B80" s="6" t="s">
        <v>155</v>
      </c>
      <c r="C80" s="6" t="s">
        <v>16</v>
      </c>
      <c r="D80" s="6">
        <v>5.0</v>
      </c>
      <c r="E80" s="6">
        <v>863876.0</v>
      </c>
      <c r="F80" s="6">
        <v>856108.0</v>
      </c>
      <c r="G80" s="6">
        <v>862146.0</v>
      </c>
      <c r="H80" s="6">
        <v>862432.0</v>
      </c>
      <c r="I80" s="6">
        <v>863542.0</v>
      </c>
      <c r="J80" s="6">
        <v>856108.0</v>
      </c>
      <c r="K80" s="6">
        <v>861620.8</v>
      </c>
      <c r="L80" s="6">
        <v>97.65</v>
      </c>
      <c r="M80" s="6">
        <v>405.932</v>
      </c>
      <c r="N80" s="85">
        <f t="shared" si="1"/>
        <v>3.990735792</v>
      </c>
      <c r="O80" s="85">
        <f t="shared" si="2"/>
        <v>3.055647845</v>
      </c>
      <c r="P80" s="85">
        <f t="shared" si="3"/>
        <v>3.782483713</v>
      </c>
      <c r="Q80" s="85">
        <f t="shared" si="4"/>
        <v>3.816911513</v>
      </c>
      <c r="R80" s="85">
        <f t="shared" si="5"/>
        <v>3.950529899</v>
      </c>
      <c r="S80" s="86">
        <f t="shared" si="6"/>
        <v>3.719261752</v>
      </c>
      <c r="U80" s="9" t="str">
        <f t="shared" si="7"/>
        <v>INF</v>
      </c>
    </row>
    <row r="81">
      <c r="A81" s="88">
        <f>Comparacao!E82</f>
        <v>829834</v>
      </c>
      <c r="B81" s="6" t="s">
        <v>156</v>
      </c>
      <c r="C81" s="6" t="s">
        <v>16</v>
      </c>
      <c r="D81" s="6">
        <v>5.0</v>
      </c>
      <c r="E81" s="6">
        <v>858486.0</v>
      </c>
      <c r="F81" s="6">
        <v>879274.0</v>
      </c>
      <c r="G81" s="6">
        <v>861974.0</v>
      </c>
      <c r="H81" s="6">
        <v>867740.0</v>
      </c>
      <c r="I81" s="6">
        <v>860336.0</v>
      </c>
      <c r="J81" s="6">
        <v>858486.0</v>
      </c>
      <c r="K81" s="6">
        <v>865562.0</v>
      </c>
      <c r="L81" s="6">
        <v>85.367</v>
      </c>
      <c r="M81" s="6">
        <v>410.27</v>
      </c>
      <c r="N81" s="85">
        <f t="shared" si="1"/>
        <v>3.452738741</v>
      </c>
      <c r="O81" s="85">
        <f t="shared" si="2"/>
        <v>5.95781807</v>
      </c>
      <c r="P81" s="85">
        <f t="shared" si="3"/>
        <v>3.873063769</v>
      </c>
      <c r="Q81" s="85">
        <f t="shared" si="4"/>
        <v>4.567901532</v>
      </c>
      <c r="R81" s="85">
        <f t="shared" si="5"/>
        <v>3.675674894</v>
      </c>
      <c r="S81" s="86">
        <f t="shared" si="6"/>
        <v>4.305439401</v>
      </c>
      <c r="U81" s="9" t="str">
        <f t="shared" si="7"/>
        <v>INF</v>
      </c>
    </row>
    <row r="82">
      <c r="A82" s="88">
        <f>Comparacao!E83</f>
        <v>811232</v>
      </c>
      <c r="B82" s="6" t="s">
        <v>157</v>
      </c>
      <c r="C82" s="6" t="s">
        <v>16</v>
      </c>
      <c r="D82" s="6">
        <v>5.0</v>
      </c>
      <c r="E82" s="6">
        <v>849924.0</v>
      </c>
      <c r="F82" s="6">
        <v>836182.0</v>
      </c>
      <c r="G82" s="6">
        <v>827908.0</v>
      </c>
      <c r="H82" s="6">
        <v>826224.0</v>
      </c>
      <c r="I82" s="6">
        <v>827708.0</v>
      </c>
      <c r="J82" s="6">
        <v>826224.0</v>
      </c>
      <c r="K82" s="6">
        <v>833589.2</v>
      </c>
      <c r="L82" s="6">
        <v>114.142</v>
      </c>
      <c r="M82" s="6">
        <v>405.662</v>
      </c>
      <c r="N82" s="85">
        <f t="shared" si="1"/>
        <v>4.769535719</v>
      </c>
      <c r="O82" s="85">
        <f t="shared" si="2"/>
        <v>3.075569011</v>
      </c>
      <c r="P82" s="85">
        <f t="shared" si="3"/>
        <v>2.055638831</v>
      </c>
      <c r="Q82" s="85">
        <f t="shared" si="4"/>
        <v>1.848053331</v>
      </c>
      <c r="R82" s="85">
        <f t="shared" si="5"/>
        <v>2.030984971</v>
      </c>
      <c r="S82" s="86">
        <f t="shared" si="6"/>
        <v>2.755956373</v>
      </c>
      <c r="U82" s="9" t="str">
        <f t="shared" si="7"/>
        <v>INF</v>
      </c>
    </row>
    <row r="83">
      <c r="A83" s="88">
        <f>Comparacao!E84</f>
        <v>767718</v>
      </c>
      <c r="B83" s="6" t="s">
        <v>158</v>
      </c>
      <c r="C83" s="6" t="s">
        <v>16</v>
      </c>
      <c r="D83" s="6">
        <v>5.0</v>
      </c>
      <c r="E83" s="6">
        <v>790214.0</v>
      </c>
      <c r="F83" s="6">
        <v>797472.0</v>
      </c>
      <c r="G83" s="6">
        <v>792474.0</v>
      </c>
      <c r="H83" s="6">
        <v>790546.0</v>
      </c>
      <c r="I83" s="6">
        <v>800236.0</v>
      </c>
      <c r="J83" s="6">
        <v>790214.0</v>
      </c>
      <c r="K83" s="6">
        <v>794188.4</v>
      </c>
      <c r="L83" s="6">
        <v>82.292</v>
      </c>
      <c r="M83" s="6">
        <v>409.08</v>
      </c>
      <c r="N83" s="85">
        <f t="shared" si="1"/>
        <v>2.930242615</v>
      </c>
      <c r="O83" s="85">
        <f t="shared" si="2"/>
        <v>3.875641837</v>
      </c>
      <c r="P83" s="85">
        <f t="shared" si="3"/>
        <v>3.224621541</v>
      </c>
      <c r="Q83" s="85">
        <f t="shared" si="4"/>
        <v>2.973487661</v>
      </c>
      <c r="R83" s="85">
        <f t="shared" si="5"/>
        <v>4.235669868</v>
      </c>
      <c r="S83" s="86">
        <f t="shared" si="6"/>
        <v>3.447932704</v>
      </c>
      <c r="U83" s="9" t="str">
        <f t="shared" si="7"/>
        <v>INF</v>
      </c>
    </row>
    <row r="84">
      <c r="A84" s="88">
        <f>Comparacao!E85</f>
        <v>835870</v>
      </c>
      <c r="B84" s="6" t="s">
        <v>159</v>
      </c>
      <c r="C84" s="6" t="s">
        <v>16</v>
      </c>
      <c r="D84" s="6">
        <v>5.0</v>
      </c>
      <c r="E84" s="6">
        <v>861550.0</v>
      </c>
      <c r="F84" s="6">
        <v>861412.0</v>
      </c>
      <c r="G84" s="6">
        <v>859478.0</v>
      </c>
      <c r="H84" s="6">
        <v>859198.0</v>
      </c>
      <c r="I84" s="6">
        <v>858992.0</v>
      </c>
      <c r="J84" s="6">
        <v>858992.0</v>
      </c>
      <c r="K84" s="6">
        <v>860126.0</v>
      </c>
      <c r="L84" s="6">
        <v>211.902</v>
      </c>
      <c r="M84" s="6">
        <v>414.385</v>
      </c>
      <c r="N84" s="85">
        <f t="shared" si="1"/>
        <v>3.072248077</v>
      </c>
      <c r="O84" s="85">
        <f t="shared" si="2"/>
        <v>3.055738333</v>
      </c>
      <c r="P84" s="85">
        <f t="shared" si="3"/>
        <v>2.82436264</v>
      </c>
      <c r="Q84" s="85">
        <f t="shared" si="4"/>
        <v>2.790864608</v>
      </c>
      <c r="R84" s="85">
        <f t="shared" si="5"/>
        <v>2.766219627</v>
      </c>
      <c r="S84" s="86">
        <f t="shared" si="6"/>
        <v>2.901886657</v>
      </c>
      <c r="U84" s="9" t="str">
        <f t="shared" si="7"/>
        <v>INF</v>
      </c>
    </row>
    <row r="85">
      <c r="A85" s="8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85"/>
      <c r="O85" s="85"/>
      <c r="P85" s="85"/>
      <c r="Q85" s="85"/>
      <c r="R85" s="85"/>
      <c r="S85" s="86"/>
      <c r="U85" s="9"/>
    </row>
    <row r="86">
      <c r="U86" s="9"/>
    </row>
    <row r="87">
      <c r="U87" s="9"/>
    </row>
    <row r="88">
      <c r="U88" s="9"/>
    </row>
    <row r="89">
      <c r="U89" s="9"/>
    </row>
    <row r="90">
      <c r="U90" s="9"/>
    </row>
    <row r="91">
      <c r="U91" s="9"/>
    </row>
    <row r="92">
      <c r="U92" s="9"/>
    </row>
    <row r="93">
      <c r="U93" s="9"/>
    </row>
    <row r="94">
      <c r="U94" s="9"/>
    </row>
    <row r="95">
      <c r="U95" s="9"/>
    </row>
    <row r="96">
      <c r="U96" s="9"/>
    </row>
    <row r="97">
      <c r="U97" s="9"/>
    </row>
    <row r="98">
      <c r="U98" s="9"/>
    </row>
    <row r="99">
      <c r="U99" s="9"/>
    </row>
    <row r="100">
      <c r="U100" s="9"/>
    </row>
    <row r="101">
      <c r="U101" s="9"/>
    </row>
    <row r="102">
      <c r="U102" s="9"/>
    </row>
    <row r="103">
      <c r="U103" s="9"/>
    </row>
    <row r="104">
      <c r="U104" s="9"/>
    </row>
    <row r="105">
      <c r="U105" s="9"/>
    </row>
    <row r="106">
      <c r="U106" s="9"/>
    </row>
    <row r="107">
      <c r="U107" s="9"/>
    </row>
    <row r="108">
      <c r="U108" s="9"/>
    </row>
    <row r="109">
      <c r="U109" s="9"/>
    </row>
    <row r="110">
      <c r="U110" s="9"/>
    </row>
    <row r="111">
      <c r="U111" s="9"/>
    </row>
    <row r="112">
      <c r="U112" s="9"/>
    </row>
    <row r="113">
      <c r="U113" s="9"/>
    </row>
    <row r="114">
      <c r="U114" s="9"/>
    </row>
    <row r="115">
      <c r="U115" s="9"/>
    </row>
    <row r="116">
      <c r="U116" s="9"/>
    </row>
    <row r="117">
      <c r="U117" s="9"/>
    </row>
    <row r="118">
      <c r="U118" s="9"/>
    </row>
    <row r="119">
      <c r="U119" s="9"/>
    </row>
    <row r="120">
      <c r="U120" s="9"/>
    </row>
    <row r="121">
      <c r="U121" s="9"/>
    </row>
    <row r="122">
      <c r="U122" s="9"/>
    </row>
    <row r="123">
      <c r="U123" s="9"/>
    </row>
    <row r="124">
      <c r="U124" s="9"/>
    </row>
    <row r="125">
      <c r="U125" s="9"/>
    </row>
    <row r="126">
      <c r="U126" s="9"/>
    </row>
    <row r="127">
      <c r="U127" s="9"/>
    </row>
    <row r="128">
      <c r="U128" s="9"/>
    </row>
    <row r="129">
      <c r="U129" s="9"/>
    </row>
    <row r="130">
      <c r="U130" s="9"/>
    </row>
    <row r="131">
      <c r="U131" s="9"/>
    </row>
    <row r="132">
      <c r="U132" s="9"/>
    </row>
    <row r="133">
      <c r="U133" s="9"/>
    </row>
    <row r="134">
      <c r="U134" s="9"/>
    </row>
    <row r="135">
      <c r="U135" s="9"/>
    </row>
    <row r="136">
      <c r="U136" s="9"/>
    </row>
    <row r="137">
      <c r="U137" s="9"/>
    </row>
    <row r="138">
      <c r="U138" s="9"/>
    </row>
    <row r="139">
      <c r="U139" s="9"/>
    </row>
    <row r="140">
      <c r="U140" s="9"/>
    </row>
    <row r="141">
      <c r="U141" s="9"/>
    </row>
    <row r="142">
      <c r="U142" s="9"/>
    </row>
    <row r="143">
      <c r="U143" s="9"/>
    </row>
    <row r="144">
      <c r="U144" s="9"/>
    </row>
    <row r="145">
      <c r="U145" s="9"/>
    </row>
    <row r="146">
      <c r="U146" s="9"/>
    </row>
    <row r="147">
      <c r="U147" s="9"/>
    </row>
    <row r="148">
      <c r="U148" s="9"/>
    </row>
    <row r="149">
      <c r="U149" s="9"/>
    </row>
    <row r="150">
      <c r="U150" s="9"/>
    </row>
    <row r="151">
      <c r="U151" s="9"/>
    </row>
    <row r="152">
      <c r="U152" s="9"/>
    </row>
    <row r="153">
      <c r="U153" s="9"/>
    </row>
    <row r="154">
      <c r="U154" s="9"/>
    </row>
    <row r="155">
      <c r="U155" s="9"/>
    </row>
    <row r="156">
      <c r="U156" s="9"/>
    </row>
    <row r="157">
      <c r="U157" s="9"/>
    </row>
    <row r="158">
      <c r="U158" s="9"/>
    </row>
    <row r="159">
      <c r="U159" s="9"/>
    </row>
    <row r="160">
      <c r="U160" s="9"/>
    </row>
    <row r="161">
      <c r="U161" s="9"/>
    </row>
    <row r="162">
      <c r="U162" s="9"/>
    </row>
    <row r="163">
      <c r="U163" s="9"/>
    </row>
    <row r="164">
      <c r="U164" s="9"/>
    </row>
    <row r="165">
      <c r="U165" s="9"/>
    </row>
    <row r="166">
      <c r="U166" s="9"/>
    </row>
    <row r="167">
      <c r="U167" s="9"/>
    </row>
    <row r="168">
      <c r="U168" s="9"/>
    </row>
    <row r="169">
      <c r="U169" s="9"/>
    </row>
    <row r="170">
      <c r="U170" s="9"/>
    </row>
    <row r="171">
      <c r="U171" s="9"/>
    </row>
    <row r="172">
      <c r="U172" s="9"/>
    </row>
    <row r="173">
      <c r="U173" s="9"/>
    </row>
    <row r="174">
      <c r="U174" s="9"/>
    </row>
    <row r="175">
      <c r="U175" s="9"/>
    </row>
    <row r="176">
      <c r="U176" s="9"/>
    </row>
    <row r="177">
      <c r="U177" s="9"/>
    </row>
    <row r="178">
      <c r="U178" s="9"/>
    </row>
    <row r="179">
      <c r="U179" s="9"/>
    </row>
    <row r="180">
      <c r="U180" s="9"/>
    </row>
    <row r="181">
      <c r="U181" s="9"/>
    </row>
    <row r="182">
      <c r="U182" s="9"/>
    </row>
    <row r="183">
      <c r="U183" s="9"/>
    </row>
    <row r="184">
      <c r="U184" s="9"/>
    </row>
    <row r="185">
      <c r="U185" s="9"/>
    </row>
    <row r="186">
      <c r="U186" s="9"/>
    </row>
    <row r="187">
      <c r="U187" s="9"/>
    </row>
    <row r="188">
      <c r="U188" s="9"/>
    </row>
    <row r="189">
      <c r="U189" s="9"/>
    </row>
    <row r="190">
      <c r="U190" s="9"/>
    </row>
    <row r="191">
      <c r="U191" s="9"/>
    </row>
    <row r="192">
      <c r="U192" s="9"/>
    </row>
    <row r="193">
      <c r="U193" s="9"/>
    </row>
    <row r="194">
      <c r="U194" s="9"/>
    </row>
    <row r="195">
      <c r="U195" s="9"/>
    </row>
    <row r="196">
      <c r="U196" s="9"/>
    </row>
    <row r="197">
      <c r="U197" s="9"/>
    </row>
    <row r="198">
      <c r="U198" s="9"/>
    </row>
    <row r="199">
      <c r="U199" s="9"/>
    </row>
    <row r="200">
      <c r="U200" s="9"/>
    </row>
    <row r="201">
      <c r="U201" s="9"/>
    </row>
    <row r="202">
      <c r="U202" s="9"/>
    </row>
    <row r="203">
      <c r="U203" s="9"/>
    </row>
    <row r="204">
      <c r="U204" s="9"/>
    </row>
    <row r="205">
      <c r="U205" s="9"/>
    </row>
    <row r="206">
      <c r="U206" s="9"/>
    </row>
    <row r="207">
      <c r="U207" s="9"/>
    </row>
    <row r="208">
      <c r="U208" s="9"/>
    </row>
    <row r="209">
      <c r="U209" s="9"/>
    </row>
    <row r="210">
      <c r="U210" s="9"/>
    </row>
    <row r="211">
      <c r="U211" s="9"/>
    </row>
    <row r="212">
      <c r="U212" s="9"/>
    </row>
    <row r="213">
      <c r="U213" s="9"/>
    </row>
    <row r="214">
      <c r="U214" s="9"/>
    </row>
    <row r="215">
      <c r="U215" s="9"/>
    </row>
    <row r="216">
      <c r="U216" s="9"/>
    </row>
    <row r="217">
      <c r="U217" s="9"/>
    </row>
    <row r="218">
      <c r="U218" s="9"/>
    </row>
    <row r="219">
      <c r="U219" s="9"/>
    </row>
    <row r="220">
      <c r="U220" s="9"/>
    </row>
    <row r="221">
      <c r="U221" s="9"/>
    </row>
    <row r="222">
      <c r="U222" s="9"/>
    </row>
    <row r="223">
      <c r="U223" s="9"/>
    </row>
    <row r="224">
      <c r="U224" s="9"/>
    </row>
    <row r="225">
      <c r="U225" s="9"/>
    </row>
    <row r="226">
      <c r="U226" s="9"/>
    </row>
    <row r="227">
      <c r="U227" s="9"/>
    </row>
    <row r="228">
      <c r="U228" s="9"/>
    </row>
    <row r="229">
      <c r="U229" s="9"/>
    </row>
    <row r="230">
      <c r="U230" s="9"/>
    </row>
    <row r="231">
      <c r="U231" s="9"/>
    </row>
    <row r="232">
      <c r="U232" s="9"/>
    </row>
    <row r="233">
      <c r="U233" s="9"/>
    </row>
    <row r="234">
      <c r="U234" s="9"/>
    </row>
    <row r="235">
      <c r="U235" s="9"/>
    </row>
    <row r="236">
      <c r="U236" s="9"/>
    </row>
    <row r="237">
      <c r="U237" s="9"/>
    </row>
    <row r="238">
      <c r="U238" s="9"/>
    </row>
    <row r="239">
      <c r="U239" s="9"/>
    </row>
    <row r="240">
      <c r="U240" s="9"/>
    </row>
    <row r="241">
      <c r="U241" s="9"/>
    </row>
    <row r="242">
      <c r="U242" s="9"/>
    </row>
    <row r="243">
      <c r="U243" s="9"/>
    </row>
    <row r="244">
      <c r="U244" s="9"/>
    </row>
    <row r="245">
      <c r="U245" s="9"/>
    </row>
    <row r="246">
      <c r="U246" s="9"/>
    </row>
    <row r="247">
      <c r="U247" s="9"/>
    </row>
    <row r="248">
      <c r="U248" s="9"/>
    </row>
    <row r="249">
      <c r="U249" s="9"/>
    </row>
    <row r="250">
      <c r="U250" s="9"/>
    </row>
    <row r="251">
      <c r="U251" s="9"/>
    </row>
    <row r="252">
      <c r="U252" s="9"/>
    </row>
    <row r="253">
      <c r="U253" s="9"/>
    </row>
    <row r="254">
      <c r="U254" s="9"/>
    </row>
    <row r="255">
      <c r="U255" s="9"/>
    </row>
    <row r="256">
      <c r="U256" s="9"/>
    </row>
    <row r="257">
      <c r="U257" s="9"/>
    </row>
    <row r="258">
      <c r="U258" s="9"/>
    </row>
    <row r="259">
      <c r="U259" s="9"/>
    </row>
    <row r="260">
      <c r="U260" s="9"/>
    </row>
    <row r="261">
      <c r="U261" s="9"/>
    </row>
    <row r="262">
      <c r="U262" s="9"/>
    </row>
    <row r="263">
      <c r="U263" s="9"/>
    </row>
    <row r="264">
      <c r="U264" s="9"/>
    </row>
    <row r="265">
      <c r="U265" s="9"/>
    </row>
    <row r="266">
      <c r="U266" s="9"/>
    </row>
    <row r="267">
      <c r="U267" s="9"/>
    </row>
    <row r="268">
      <c r="U268" s="9"/>
    </row>
    <row r="269">
      <c r="U269" s="9"/>
    </row>
    <row r="270">
      <c r="U270" s="9"/>
    </row>
    <row r="271">
      <c r="U271" s="9"/>
    </row>
    <row r="272">
      <c r="U272" s="9"/>
    </row>
    <row r="273">
      <c r="U273" s="9"/>
    </row>
    <row r="274">
      <c r="U274" s="9"/>
    </row>
    <row r="275">
      <c r="U275" s="9"/>
    </row>
    <row r="276">
      <c r="U276" s="9"/>
    </row>
    <row r="277">
      <c r="U277" s="9"/>
    </row>
    <row r="278">
      <c r="U278" s="9"/>
    </row>
    <row r="279">
      <c r="U279" s="9"/>
    </row>
    <row r="280">
      <c r="U280" s="9"/>
    </row>
    <row r="281">
      <c r="U281" s="9"/>
    </row>
    <row r="282">
      <c r="U282" s="9"/>
    </row>
    <row r="283">
      <c r="U283" s="9"/>
    </row>
    <row r="284">
      <c r="U284" s="9"/>
    </row>
    <row r="285">
      <c r="U285" s="9"/>
    </row>
    <row r="286">
      <c r="U286" s="9"/>
    </row>
    <row r="287">
      <c r="U287" s="9"/>
    </row>
    <row r="288">
      <c r="U288" s="9"/>
    </row>
    <row r="289">
      <c r="U289" s="9"/>
    </row>
    <row r="290">
      <c r="U290" s="9"/>
    </row>
    <row r="291">
      <c r="U291" s="9"/>
    </row>
    <row r="292">
      <c r="U292" s="9"/>
    </row>
    <row r="293">
      <c r="U293" s="9"/>
    </row>
    <row r="294">
      <c r="U294" s="9"/>
    </row>
    <row r="295">
      <c r="U295" s="9"/>
    </row>
    <row r="296">
      <c r="U296" s="9"/>
    </row>
    <row r="297">
      <c r="U297" s="9"/>
    </row>
    <row r="298">
      <c r="U298" s="9"/>
    </row>
    <row r="299">
      <c r="U299" s="9"/>
    </row>
    <row r="300">
      <c r="U300" s="9"/>
    </row>
    <row r="301">
      <c r="U301" s="9"/>
    </row>
    <row r="302">
      <c r="U302" s="9"/>
    </row>
    <row r="303">
      <c r="U303" s="9"/>
    </row>
    <row r="304">
      <c r="U304" s="9"/>
    </row>
    <row r="305">
      <c r="U305" s="9"/>
    </row>
    <row r="306">
      <c r="U306" s="9"/>
    </row>
    <row r="307">
      <c r="U307" s="9"/>
    </row>
    <row r="308">
      <c r="U308" s="9"/>
    </row>
    <row r="309">
      <c r="U309" s="9"/>
    </row>
    <row r="310">
      <c r="U310" s="9"/>
    </row>
    <row r="311">
      <c r="U311" s="9"/>
    </row>
    <row r="312">
      <c r="U312" s="9"/>
    </row>
    <row r="313">
      <c r="U313" s="9"/>
    </row>
    <row r="314">
      <c r="U314" s="9"/>
    </row>
    <row r="315">
      <c r="U315" s="9"/>
    </row>
    <row r="316">
      <c r="U316" s="9"/>
    </row>
    <row r="317">
      <c r="U317" s="9"/>
    </row>
    <row r="318">
      <c r="U318" s="9"/>
    </row>
    <row r="319">
      <c r="U319" s="9"/>
    </row>
    <row r="320">
      <c r="U320" s="9"/>
    </row>
    <row r="321">
      <c r="U321" s="9"/>
    </row>
    <row r="322">
      <c r="U322" s="9"/>
    </row>
    <row r="323">
      <c r="U323" s="9"/>
    </row>
    <row r="324">
      <c r="U324" s="9"/>
    </row>
    <row r="325">
      <c r="U325" s="9"/>
    </row>
    <row r="326">
      <c r="U326" s="9"/>
    </row>
    <row r="327">
      <c r="U327" s="9"/>
    </row>
    <row r="328">
      <c r="U328" s="9"/>
    </row>
    <row r="329">
      <c r="U329" s="9"/>
    </row>
    <row r="330">
      <c r="U330" s="9"/>
    </row>
    <row r="331">
      <c r="U331" s="9"/>
    </row>
    <row r="332">
      <c r="U332" s="9"/>
    </row>
    <row r="333">
      <c r="U333" s="9"/>
    </row>
    <row r="334">
      <c r="U334" s="9"/>
    </row>
    <row r="335">
      <c r="U335" s="9"/>
    </row>
    <row r="336">
      <c r="U336" s="9"/>
    </row>
    <row r="337">
      <c r="U337" s="9"/>
    </row>
    <row r="338">
      <c r="U338" s="9"/>
    </row>
    <row r="339">
      <c r="U339" s="9"/>
    </row>
    <row r="340">
      <c r="U340" s="9"/>
    </row>
    <row r="341">
      <c r="U341" s="9"/>
    </row>
    <row r="342">
      <c r="U342" s="9"/>
    </row>
    <row r="343">
      <c r="U343" s="9"/>
    </row>
    <row r="344">
      <c r="U344" s="9"/>
    </row>
    <row r="345">
      <c r="U345" s="9"/>
    </row>
    <row r="346">
      <c r="U346" s="9"/>
    </row>
    <row r="347">
      <c r="U347" s="9"/>
    </row>
    <row r="348">
      <c r="U348" s="9"/>
    </row>
    <row r="349">
      <c r="U349" s="9"/>
    </row>
    <row r="350">
      <c r="U350" s="9"/>
    </row>
    <row r="351">
      <c r="U351" s="9"/>
    </row>
    <row r="352">
      <c r="U352" s="9"/>
    </row>
    <row r="353">
      <c r="U353" s="9"/>
    </row>
    <row r="354">
      <c r="U354" s="9"/>
    </row>
    <row r="355">
      <c r="U355" s="9"/>
    </row>
    <row r="356">
      <c r="U356" s="9"/>
    </row>
    <row r="357">
      <c r="U357" s="9"/>
    </row>
    <row r="358">
      <c r="U358" s="9"/>
    </row>
    <row r="359">
      <c r="U359" s="9"/>
    </row>
    <row r="360">
      <c r="U360" s="9"/>
    </row>
    <row r="361">
      <c r="U361" s="9"/>
    </row>
    <row r="362">
      <c r="U362" s="9"/>
    </row>
    <row r="363">
      <c r="U363" s="9"/>
    </row>
    <row r="364">
      <c r="U364" s="9"/>
    </row>
    <row r="365">
      <c r="U365" s="9"/>
    </row>
    <row r="366">
      <c r="U366" s="9"/>
    </row>
    <row r="367">
      <c r="U367" s="9"/>
    </row>
    <row r="368">
      <c r="U368" s="9"/>
    </row>
    <row r="369">
      <c r="U369" s="9"/>
    </row>
    <row r="370">
      <c r="U370" s="9"/>
    </row>
    <row r="371">
      <c r="U371" s="9"/>
    </row>
    <row r="372">
      <c r="U372" s="9"/>
    </row>
    <row r="373">
      <c r="U373" s="9"/>
    </row>
    <row r="374">
      <c r="U374" s="9"/>
    </row>
    <row r="375">
      <c r="U375" s="9"/>
    </row>
    <row r="376">
      <c r="U376" s="9"/>
    </row>
    <row r="377">
      <c r="U377" s="9"/>
    </row>
    <row r="378">
      <c r="U378" s="9"/>
    </row>
    <row r="379">
      <c r="U379" s="9"/>
    </row>
    <row r="380">
      <c r="U380" s="9"/>
    </row>
    <row r="381">
      <c r="U381" s="9"/>
    </row>
    <row r="382">
      <c r="U382" s="9"/>
    </row>
    <row r="383">
      <c r="U383" s="9"/>
    </row>
    <row r="384">
      <c r="U384" s="9"/>
    </row>
    <row r="385">
      <c r="U385" s="9"/>
    </row>
    <row r="386">
      <c r="U386" s="9"/>
    </row>
    <row r="387">
      <c r="U387" s="9"/>
    </row>
    <row r="388">
      <c r="U388" s="9"/>
    </row>
    <row r="389">
      <c r="U389" s="9"/>
    </row>
    <row r="390">
      <c r="U390" s="9"/>
    </row>
    <row r="391">
      <c r="U391" s="9"/>
    </row>
    <row r="392">
      <c r="U392" s="9"/>
    </row>
    <row r="393">
      <c r="U393" s="9"/>
    </row>
    <row r="394">
      <c r="U394" s="9"/>
    </row>
    <row r="395">
      <c r="U395" s="9"/>
    </row>
    <row r="396">
      <c r="U396" s="9"/>
    </row>
    <row r="397">
      <c r="U397" s="9"/>
    </row>
    <row r="398">
      <c r="U398" s="9"/>
    </row>
    <row r="399">
      <c r="U399" s="9"/>
    </row>
    <row r="400">
      <c r="U400" s="9"/>
    </row>
    <row r="401">
      <c r="U401" s="9"/>
    </row>
    <row r="402">
      <c r="U402" s="9"/>
    </row>
    <row r="403">
      <c r="U403" s="9"/>
    </row>
    <row r="404">
      <c r="U404" s="9"/>
    </row>
    <row r="405">
      <c r="U405" s="9"/>
    </row>
    <row r="406">
      <c r="U406" s="9"/>
    </row>
    <row r="407">
      <c r="U407" s="9"/>
    </row>
    <row r="408">
      <c r="U408" s="9"/>
    </row>
    <row r="409">
      <c r="U409" s="9"/>
    </row>
    <row r="410">
      <c r="U410" s="9"/>
    </row>
    <row r="411">
      <c r="U411" s="9"/>
    </row>
    <row r="412">
      <c r="U412" s="9"/>
    </row>
    <row r="413">
      <c r="U413" s="9"/>
    </row>
    <row r="414">
      <c r="U414" s="9"/>
    </row>
    <row r="415">
      <c r="U415" s="9"/>
    </row>
    <row r="416">
      <c r="U416" s="9"/>
    </row>
    <row r="417">
      <c r="U417" s="9"/>
    </row>
    <row r="418">
      <c r="U418" s="9"/>
    </row>
    <row r="419">
      <c r="U419" s="9"/>
    </row>
    <row r="420">
      <c r="U420" s="9"/>
    </row>
    <row r="421">
      <c r="U421" s="9"/>
    </row>
    <row r="422">
      <c r="U422" s="9"/>
    </row>
    <row r="423">
      <c r="U423" s="9"/>
    </row>
    <row r="424">
      <c r="U424" s="9"/>
    </row>
    <row r="425">
      <c r="U425" s="9"/>
    </row>
    <row r="426">
      <c r="U426" s="9"/>
    </row>
    <row r="427">
      <c r="U427" s="9"/>
    </row>
    <row r="428">
      <c r="U428" s="9"/>
    </row>
    <row r="429">
      <c r="U429" s="9"/>
    </row>
    <row r="430">
      <c r="U430" s="9"/>
    </row>
    <row r="431">
      <c r="U431" s="9"/>
    </row>
    <row r="432">
      <c r="U432" s="9"/>
    </row>
    <row r="433">
      <c r="U433" s="9"/>
    </row>
    <row r="434">
      <c r="U434" s="9"/>
    </row>
    <row r="435">
      <c r="U435" s="9"/>
    </row>
    <row r="436">
      <c r="U436" s="9"/>
    </row>
    <row r="437">
      <c r="U437" s="9"/>
    </row>
    <row r="438">
      <c r="U438" s="9"/>
    </row>
    <row r="439">
      <c r="U439" s="9"/>
    </row>
    <row r="440">
      <c r="U440" s="9"/>
    </row>
    <row r="441">
      <c r="U441" s="9"/>
    </row>
    <row r="442">
      <c r="U442" s="9"/>
    </row>
    <row r="443">
      <c r="U443" s="9"/>
    </row>
    <row r="444">
      <c r="U444" s="9"/>
    </row>
    <row r="445">
      <c r="U445" s="9"/>
    </row>
    <row r="446">
      <c r="U446" s="9"/>
    </row>
    <row r="447">
      <c r="U447" s="9"/>
    </row>
    <row r="448">
      <c r="U448" s="9"/>
    </row>
    <row r="449">
      <c r="U449" s="9"/>
    </row>
    <row r="450">
      <c r="U450" s="9"/>
    </row>
    <row r="451">
      <c r="U451" s="9"/>
    </row>
    <row r="452">
      <c r="U452" s="9"/>
    </row>
    <row r="453">
      <c r="U453" s="9"/>
    </row>
    <row r="454">
      <c r="U454" s="9"/>
    </row>
    <row r="455">
      <c r="U455" s="9"/>
    </row>
    <row r="456">
      <c r="U456" s="9"/>
    </row>
    <row r="457">
      <c r="U457" s="9"/>
    </row>
    <row r="458">
      <c r="U458" s="9"/>
    </row>
    <row r="459">
      <c r="U459" s="9"/>
    </row>
    <row r="460">
      <c r="U460" s="9"/>
    </row>
    <row r="461">
      <c r="U461" s="9"/>
    </row>
    <row r="462">
      <c r="U462" s="9"/>
    </row>
    <row r="463">
      <c r="U463" s="9"/>
    </row>
    <row r="464">
      <c r="U464" s="9"/>
    </row>
    <row r="465">
      <c r="U465" s="9"/>
    </row>
    <row r="466">
      <c r="U466" s="9"/>
    </row>
    <row r="467">
      <c r="U467" s="9"/>
    </row>
    <row r="468">
      <c r="U468" s="9"/>
    </row>
    <row r="469">
      <c r="U469" s="9"/>
    </row>
    <row r="470">
      <c r="U470" s="9"/>
    </row>
    <row r="471">
      <c r="U471" s="9"/>
    </row>
    <row r="472">
      <c r="U472" s="9"/>
    </row>
    <row r="473">
      <c r="U473" s="9"/>
    </row>
    <row r="474">
      <c r="U474" s="9"/>
    </row>
    <row r="475">
      <c r="U475" s="9"/>
    </row>
    <row r="476">
      <c r="U476" s="9"/>
    </row>
    <row r="477">
      <c r="U477" s="9"/>
    </row>
    <row r="478">
      <c r="U478" s="9"/>
    </row>
    <row r="479">
      <c r="U479" s="9"/>
    </row>
    <row r="480">
      <c r="U480" s="9"/>
    </row>
    <row r="481">
      <c r="U481" s="9"/>
    </row>
    <row r="482">
      <c r="U482" s="9"/>
    </row>
    <row r="483">
      <c r="U483" s="9"/>
    </row>
    <row r="484">
      <c r="U484" s="9"/>
    </row>
    <row r="485">
      <c r="U485" s="9"/>
    </row>
    <row r="486">
      <c r="U486" s="9"/>
    </row>
    <row r="487">
      <c r="U487" s="9"/>
    </row>
    <row r="488">
      <c r="U488" s="9"/>
    </row>
    <row r="489">
      <c r="U489" s="9"/>
    </row>
    <row r="490">
      <c r="U490" s="9"/>
    </row>
    <row r="491">
      <c r="U491" s="9"/>
    </row>
    <row r="492">
      <c r="U492" s="9"/>
    </row>
    <row r="493">
      <c r="U493" s="9"/>
    </row>
    <row r="494">
      <c r="U494" s="9"/>
    </row>
    <row r="495">
      <c r="U495" s="9"/>
    </row>
    <row r="496">
      <c r="U496" s="9"/>
    </row>
    <row r="497">
      <c r="U497" s="9"/>
    </row>
    <row r="498">
      <c r="U498" s="9"/>
    </row>
    <row r="499">
      <c r="U499" s="9"/>
    </row>
    <row r="500">
      <c r="U500" s="9"/>
    </row>
    <row r="501">
      <c r="U501" s="9"/>
    </row>
    <row r="502">
      <c r="U502" s="9"/>
    </row>
    <row r="503">
      <c r="U503" s="9"/>
    </row>
    <row r="504">
      <c r="U504" s="9"/>
    </row>
    <row r="505">
      <c r="U505" s="9"/>
    </row>
    <row r="506">
      <c r="U506" s="9"/>
    </row>
    <row r="507">
      <c r="U507" s="9"/>
    </row>
    <row r="508">
      <c r="U508" s="9"/>
    </row>
    <row r="509">
      <c r="U509" s="9"/>
    </row>
    <row r="510">
      <c r="U510" s="9"/>
    </row>
    <row r="511">
      <c r="U511" s="9"/>
    </row>
    <row r="512">
      <c r="U512" s="9"/>
    </row>
    <row r="513">
      <c r="U513" s="9"/>
    </row>
    <row r="514">
      <c r="U514" s="9"/>
    </row>
    <row r="515">
      <c r="U515" s="9"/>
    </row>
    <row r="516">
      <c r="U516" s="9"/>
    </row>
    <row r="517">
      <c r="U517" s="9"/>
    </row>
    <row r="518">
      <c r="U518" s="9"/>
    </row>
    <row r="519">
      <c r="U519" s="9"/>
    </row>
    <row r="520">
      <c r="U520" s="9"/>
    </row>
    <row r="521">
      <c r="U521" s="9"/>
    </row>
    <row r="522">
      <c r="U522" s="9"/>
    </row>
    <row r="523">
      <c r="U523" s="9"/>
    </row>
    <row r="524">
      <c r="U524" s="9"/>
    </row>
    <row r="525">
      <c r="U525" s="9"/>
    </row>
    <row r="526">
      <c r="U526" s="9"/>
    </row>
    <row r="527">
      <c r="U527" s="9"/>
    </row>
    <row r="528">
      <c r="U528" s="9"/>
    </row>
    <row r="529">
      <c r="U529" s="9"/>
    </row>
    <row r="530">
      <c r="U530" s="9"/>
    </row>
    <row r="531">
      <c r="U531" s="9"/>
    </row>
    <row r="532">
      <c r="U532" s="9"/>
    </row>
    <row r="533">
      <c r="U533" s="9"/>
    </row>
    <row r="534">
      <c r="U534" s="9"/>
    </row>
    <row r="535">
      <c r="U535" s="9"/>
    </row>
    <row r="536">
      <c r="U536" s="9"/>
    </row>
    <row r="537">
      <c r="U537" s="9"/>
    </row>
    <row r="538">
      <c r="U538" s="9"/>
    </row>
    <row r="539">
      <c r="U539" s="9"/>
    </row>
    <row r="540">
      <c r="U540" s="9"/>
    </row>
    <row r="541">
      <c r="U541" s="9"/>
    </row>
    <row r="542">
      <c r="U542" s="9"/>
    </row>
    <row r="543">
      <c r="U543" s="9"/>
    </row>
    <row r="544">
      <c r="U544" s="9"/>
    </row>
    <row r="545">
      <c r="U545" s="9"/>
    </row>
    <row r="546">
      <c r="U546" s="9"/>
    </row>
    <row r="547">
      <c r="U547" s="9"/>
    </row>
    <row r="548">
      <c r="U548" s="9"/>
    </row>
    <row r="549">
      <c r="U549" s="9"/>
    </row>
    <row r="550">
      <c r="U550" s="9"/>
    </row>
    <row r="551">
      <c r="U551" s="9"/>
    </row>
    <row r="552">
      <c r="U552" s="9"/>
    </row>
    <row r="553">
      <c r="U553" s="9"/>
    </row>
    <row r="554">
      <c r="U554" s="9"/>
    </row>
    <row r="555">
      <c r="U555" s="9"/>
    </row>
    <row r="556">
      <c r="U556" s="9"/>
    </row>
    <row r="557">
      <c r="U557" s="9"/>
    </row>
    <row r="558">
      <c r="U558" s="9"/>
    </row>
    <row r="559">
      <c r="U559" s="9"/>
    </row>
    <row r="560">
      <c r="U560" s="9"/>
    </row>
    <row r="561">
      <c r="U561" s="9"/>
    </row>
    <row r="562">
      <c r="U562" s="9"/>
    </row>
    <row r="563">
      <c r="U563" s="9"/>
    </row>
    <row r="564">
      <c r="U564" s="9"/>
    </row>
    <row r="565">
      <c r="U565" s="9"/>
    </row>
    <row r="566">
      <c r="U566" s="9"/>
    </row>
    <row r="567">
      <c r="U567" s="9"/>
    </row>
    <row r="568">
      <c r="U568" s="9"/>
    </row>
    <row r="569">
      <c r="U569" s="9"/>
    </row>
    <row r="570">
      <c r="U570" s="9"/>
    </row>
    <row r="571">
      <c r="U571" s="9"/>
    </row>
    <row r="572">
      <c r="U572" s="9"/>
    </row>
    <row r="573">
      <c r="U573" s="9"/>
    </row>
    <row r="574">
      <c r="U574" s="9"/>
    </row>
    <row r="575">
      <c r="U575" s="9"/>
    </row>
    <row r="576">
      <c r="U576" s="9"/>
    </row>
    <row r="577">
      <c r="U577" s="9"/>
    </row>
    <row r="578">
      <c r="U578" s="9"/>
    </row>
    <row r="579">
      <c r="U579" s="9"/>
    </row>
    <row r="580">
      <c r="U580" s="9"/>
    </row>
    <row r="581">
      <c r="U581" s="9"/>
    </row>
    <row r="582">
      <c r="U582" s="9"/>
    </row>
    <row r="583">
      <c r="U583" s="9"/>
    </row>
    <row r="584">
      <c r="U584" s="9"/>
    </row>
    <row r="585">
      <c r="U585" s="9"/>
    </row>
    <row r="586">
      <c r="U586" s="9"/>
    </row>
    <row r="587">
      <c r="U587" s="9"/>
    </row>
    <row r="588">
      <c r="U588" s="9"/>
    </row>
    <row r="589">
      <c r="U589" s="9"/>
    </row>
    <row r="590">
      <c r="U590" s="9"/>
    </row>
    <row r="591">
      <c r="U591" s="9"/>
    </row>
    <row r="592">
      <c r="U592" s="9"/>
    </row>
    <row r="593">
      <c r="U593" s="9"/>
    </row>
    <row r="594">
      <c r="U594" s="9"/>
    </row>
    <row r="595">
      <c r="U595" s="9"/>
    </row>
    <row r="596">
      <c r="U596" s="9"/>
    </row>
    <row r="597">
      <c r="U597" s="9"/>
    </row>
    <row r="598">
      <c r="U598" s="9"/>
    </row>
    <row r="599">
      <c r="U599" s="9"/>
    </row>
    <row r="600">
      <c r="U600" s="9"/>
    </row>
    <row r="601">
      <c r="U601" s="9"/>
    </row>
    <row r="602">
      <c r="U602" s="9"/>
    </row>
    <row r="603">
      <c r="U603" s="9"/>
    </row>
    <row r="604">
      <c r="U604" s="9"/>
    </row>
    <row r="605">
      <c r="U605" s="9"/>
    </row>
    <row r="606">
      <c r="U606" s="9"/>
    </row>
    <row r="607">
      <c r="U607" s="9"/>
    </row>
    <row r="608">
      <c r="U608" s="9"/>
    </row>
    <row r="609">
      <c r="U609" s="9"/>
    </row>
    <row r="610">
      <c r="U610" s="9"/>
    </row>
    <row r="611">
      <c r="U611" s="9"/>
    </row>
    <row r="612">
      <c r="U612" s="9"/>
    </row>
    <row r="613">
      <c r="U613" s="9"/>
    </row>
    <row r="614">
      <c r="U614" s="9"/>
    </row>
    <row r="615">
      <c r="U615" s="9"/>
    </row>
    <row r="616">
      <c r="U616" s="9"/>
    </row>
    <row r="617">
      <c r="U617" s="9"/>
    </row>
    <row r="618">
      <c r="U618" s="9"/>
    </row>
    <row r="619">
      <c r="U619" s="9"/>
    </row>
    <row r="620">
      <c r="U620" s="9"/>
    </row>
    <row r="621">
      <c r="U621" s="9"/>
    </row>
    <row r="622">
      <c r="U622" s="9"/>
    </row>
    <row r="623">
      <c r="U623" s="9"/>
    </row>
    <row r="624">
      <c r="U624" s="9"/>
    </row>
    <row r="625">
      <c r="U625" s="9"/>
    </row>
    <row r="626">
      <c r="U626" s="9"/>
    </row>
    <row r="627">
      <c r="U627" s="9"/>
    </row>
    <row r="628">
      <c r="U628" s="9"/>
    </row>
    <row r="629">
      <c r="U629" s="9"/>
    </row>
    <row r="630">
      <c r="U630" s="9"/>
    </row>
    <row r="631">
      <c r="U631" s="9"/>
    </row>
    <row r="632">
      <c r="U632" s="9"/>
    </row>
    <row r="633">
      <c r="U633" s="9"/>
    </row>
    <row r="634">
      <c r="U634" s="9"/>
    </row>
    <row r="635">
      <c r="U635" s="9"/>
    </row>
    <row r="636">
      <c r="U636" s="9"/>
    </row>
    <row r="637">
      <c r="U637" s="9"/>
    </row>
    <row r="638">
      <c r="U638" s="9"/>
    </row>
    <row r="639">
      <c r="U639" s="9"/>
    </row>
    <row r="640">
      <c r="U640" s="9"/>
    </row>
    <row r="641">
      <c r="U641" s="9"/>
    </row>
    <row r="642">
      <c r="U642" s="9"/>
    </row>
    <row r="643">
      <c r="U643" s="9"/>
    </row>
    <row r="644">
      <c r="U644" s="9"/>
    </row>
    <row r="645">
      <c r="U645" s="9"/>
    </row>
    <row r="646">
      <c r="U646" s="9"/>
    </row>
    <row r="647">
      <c r="U647" s="9"/>
    </row>
    <row r="648">
      <c r="U648" s="9"/>
    </row>
    <row r="649">
      <c r="U649" s="9"/>
    </row>
    <row r="650">
      <c r="U650" s="9"/>
    </row>
    <row r="651">
      <c r="U651" s="9"/>
    </row>
    <row r="652">
      <c r="U652" s="9"/>
    </row>
    <row r="653">
      <c r="U653" s="9"/>
    </row>
    <row r="654">
      <c r="U654" s="9"/>
    </row>
    <row r="655">
      <c r="U655" s="9"/>
    </row>
    <row r="656">
      <c r="U656" s="9"/>
    </row>
    <row r="657">
      <c r="U657" s="9"/>
    </row>
    <row r="658">
      <c r="U658" s="9"/>
    </row>
    <row r="659">
      <c r="U659" s="9"/>
    </row>
    <row r="660">
      <c r="U660" s="9"/>
    </row>
    <row r="661">
      <c r="U661" s="9"/>
    </row>
    <row r="662">
      <c r="U662" s="9"/>
    </row>
    <row r="663">
      <c r="U663" s="9"/>
    </row>
    <row r="664">
      <c r="U664" s="9"/>
    </row>
    <row r="665">
      <c r="U665" s="9"/>
    </row>
    <row r="666">
      <c r="U666" s="9"/>
    </row>
    <row r="667">
      <c r="U667" s="9"/>
    </row>
    <row r="668">
      <c r="U668" s="9"/>
    </row>
    <row r="669">
      <c r="U669" s="9"/>
    </row>
    <row r="670">
      <c r="U670" s="9"/>
    </row>
    <row r="671">
      <c r="U671" s="9"/>
    </row>
    <row r="672">
      <c r="U672" s="9"/>
    </row>
    <row r="673">
      <c r="U673" s="9"/>
    </row>
    <row r="674">
      <c r="U674" s="9"/>
    </row>
    <row r="675">
      <c r="U675" s="9"/>
    </row>
    <row r="676">
      <c r="U676" s="9"/>
    </row>
    <row r="677">
      <c r="U677" s="9"/>
    </row>
    <row r="678">
      <c r="U678" s="9"/>
    </row>
    <row r="679">
      <c r="U679" s="9"/>
    </row>
    <row r="680">
      <c r="U680" s="9"/>
    </row>
    <row r="681">
      <c r="U681" s="9"/>
    </row>
    <row r="682">
      <c r="U682" s="9"/>
    </row>
    <row r="683">
      <c r="U683" s="9"/>
    </row>
    <row r="684">
      <c r="U684" s="9"/>
    </row>
    <row r="685">
      <c r="U685" s="9"/>
    </row>
    <row r="686">
      <c r="U686" s="9"/>
    </row>
    <row r="687">
      <c r="U687" s="9"/>
    </row>
    <row r="688">
      <c r="U688" s="9"/>
    </row>
    <row r="689">
      <c r="U689" s="9"/>
    </row>
    <row r="690">
      <c r="U690" s="9"/>
    </row>
    <row r="691">
      <c r="U691" s="9"/>
    </row>
    <row r="692">
      <c r="U692" s="9"/>
    </row>
    <row r="693">
      <c r="U693" s="9"/>
    </row>
    <row r="694">
      <c r="U694" s="9"/>
    </row>
    <row r="695">
      <c r="U695" s="9"/>
    </row>
    <row r="696">
      <c r="U696" s="9"/>
    </row>
    <row r="697">
      <c r="U697" s="9"/>
    </row>
    <row r="698">
      <c r="U698" s="9"/>
    </row>
    <row r="699">
      <c r="U699" s="9"/>
    </row>
    <row r="700">
      <c r="U700" s="9"/>
    </row>
    <row r="701">
      <c r="U701" s="9"/>
    </row>
    <row r="702">
      <c r="U702" s="9"/>
    </row>
    <row r="703">
      <c r="U703" s="9"/>
    </row>
    <row r="704">
      <c r="U704" s="9"/>
    </row>
    <row r="705">
      <c r="U705" s="9"/>
    </row>
    <row r="706">
      <c r="U706" s="9"/>
    </row>
    <row r="707">
      <c r="U707" s="9"/>
    </row>
    <row r="708">
      <c r="U708" s="9"/>
    </row>
    <row r="709">
      <c r="U709" s="9"/>
    </row>
    <row r="710">
      <c r="U710" s="9"/>
    </row>
    <row r="711">
      <c r="U711" s="9"/>
    </row>
    <row r="712">
      <c r="U712" s="9"/>
    </row>
    <row r="713">
      <c r="U713" s="9"/>
    </row>
    <row r="714">
      <c r="U714" s="9"/>
    </row>
    <row r="715">
      <c r="U715" s="9"/>
    </row>
    <row r="716">
      <c r="U716" s="9"/>
    </row>
    <row r="717">
      <c r="U717" s="9"/>
    </row>
    <row r="718">
      <c r="U718" s="9"/>
    </row>
    <row r="719">
      <c r="U719" s="9"/>
    </row>
    <row r="720">
      <c r="U720" s="9"/>
    </row>
    <row r="721">
      <c r="U721" s="9"/>
    </row>
    <row r="722">
      <c r="U722" s="9"/>
    </row>
    <row r="723">
      <c r="U723" s="9"/>
    </row>
    <row r="724">
      <c r="U724" s="9"/>
    </row>
    <row r="725">
      <c r="U725" s="9"/>
    </row>
    <row r="726">
      <c r="U726" s="9"/>
    </row>
    <row r="727">
      <c r="U727" s="9"/>
    </row>
    <row r="728">
      <c r="U728" s="9"/>
    </row>
    <row r="729">
      <c r="U729" s="9"/>
    </row>
    <row r="730">
      <c r="U730" s="9"/>
    </row>
    <row r="731">
      <c r="U731" s="9"/>
    </row>
    <row r="732">
      <c r="U732" s="9"/>
    </row>
    <row r="733">
      <c r="U733" s="9"/>
    </row>
    <row r="734">
      <c r="U734" s="9"/>
    </row>
    <row r="735">
      <c r="U735" s="9"/>
    </row>
    <row r="736">
      <c r="U736" s="9"/>
    </row>
    <row r="737">
      <c r="U737" s="9"/>
    </row>
    <row r="738">
      <c r="U738" s="9"/>
    </row>
    <row r="739">
      <c r="U739" s="9"/>
    </row>
    <row r="740">
      <c r="U740" s="9"/>
    </row>
    <row r="741">
      <c r="U741" s="9"/>
    </row>
    <row r="742">
      <c r="U742" s="9"/>
    </row>
    <row r="743">
      <c r="U743" s="9"/>
    </row>
    <row r="744">
      <c r="U744" s="9"/>
    </row>
    <row r="745">
      <c r="U745" s="9"/>
    </row>
    <row r="746">
      <c r="U746" s="9"/>
    </row>
    <row r="747">
      <c r="U747" s="9"/>
    </row>
    <row r="748">
      <c r="U748" s="9"/>
    </row>
    <row r="749">
      <c r="U749" s="9"/>
    </row>
    <row r="750">
      <c r="U750" s="9"/>
    </row>
    <row r="751">
      <c r="U751" s="9"/>
    </row>
    <row r="752">
      <c r="U752" s="9"/>
    </row>
    <row r="753">
      <c r="U753" s="9"/>
    </row>
    <row r="754">
      <c r="U754" s="9"/>
    </row>
    <row r="755">
      <c r="U755" s="9"/>
    </row>
    <row r="756">
      <c r="U756" s="9"/>
    </row>
    <row r="757">
      <c r="U757" s="9"/>
    </row>
    <row r="758">
      <c r="U758" s="9"/>
    </row>
    <row r="759">
      <c r="U759" s="9"/>
    </row>
    <row r="760">
      <c r="U760" s="9"/>
    </row>
    <row r="761">
      <c r="U761" s="9"/>
    </row>
    <row r="762">
      <c r="U762" s="9"/>
    </row>
    <row r="763">
      <c r="U763" s="9"/>
    </row>
    <row r="764">
      <c r="U764" s="9"/>
    </row>
    <row r="765">
      <c r="U765" s="9"/>
    </row>
    <row r="766">
      <c r="U766" s="9"/>
    </row>
    <row r="767">
      <c r="U767" s="9"/>
    </row>
    <row r="768">
      <c r="U768" s="9"/>
    </row>
    <row r="769">
      <c r="U769" s="9"/>
    </row>
    <row r="770">
      <c r="U770" s="9"/>
    </row>
    <row r="771">
      <c r="U771" s="9"/>
    </row>
    <row r="772">
      <c r="U772" s="9"/>
    </row>
    <row r="773">
      <c r="U773" s="9"/>
    </row>
    <row r="774">
      <c r="U774" s="9"/>
    </row>
    <row r="775">
      <c r="U775" s="9"/>
    </row>
    <row r="776">
      <c r="U776" s="9"/>
    </row>
    <row r="777">
      <c r="U777" s="9"/>
    </row>
    <row r="778">
      <c r="U778" s="9"/>
    </row>
    <row r="779">
      <c r="U779" s="9"/>
    </row>
    <row r="780">
      <c r="U780" s="9"/>
    </row>
    <row r="781">
      <c r="U781" s="9"/>
    </row>
    <row r="782">
      <c r="U782" s="9"/>
    </row>
    <row r="783">
      <c r="U783" s="9"/>
    </row>
    <row r="784">
      <c r="U784" s="9"/>
    </row>
    <row r="785">
      <c r="U785" s="9"/>
    </row>
    <row r="786">
      <c r="U786" s="9"/>
    </row>
    <row r="787">
      <c r="U787" s="9"/>
    </row>
    <row r="788">
      <c r="U788" s="9"/>
    </row>
    <row r="789">
      <c r="U789" s="9"/>
    </row>
    <row r="790">
      <c r="U790" s="9"/>
    </row>
    <row r="791">
      <c r="U791" s="9"/>
    </row>
    <row r="792">
      <c r="U792" s="9"/>
    </row>
    <row r="793">
      <c r="U793" s="9"/>
    </row>
    <row r="794">
      <c r="U794" s="9"/>
    </row>
    <row r="795">
      <c r="U795" s="9"/>
    </row>
    <row r="796">
      <c r="U796" s="9"/>
    </row>
    <row r="797">
      <c r="U797" s="9"/>
    </row>
    <row r="798">
      <c r="U798" s="9"/>
    </row>
    <row r="799">
      <c r="U799" s="9"/>
    </row>
    <row r="800">
      <c r="U800" s="9"/>
    </row>
    <row r="801">
      <c r="U801" s="9"/>
    </row>
    <row r="802">
      <c r="U802" s="9"/>
    </row>
    <row r="803">
      <c r="U803" s="9"/>
    </row>
    <row r="804">
      <c r="U804" s="9"/>
    </row>
    <row r="805">
      <c r="U805" s="9"/>
    </row>
    <row r="806">
      <c r="U806" s="9"/>
    </row>
    <row r="807">
      <c r="U807" s="9"/>
    </row>
    <row r="808">
      <c r="U808" s="9"/>
    </row>
    <row r="809">
      <c r="U809" s="9"/>
    </row>
    <row r="810">
      <c r="U810" s="9"/>
    </row>
    <row r="811">
      <c r="U811" s="9"/>
    </row>
    <row r="812">
      <c r="U812" s="9"/>
    </row>
    <row r="813">
      <c r="U813" s="9"/>
    </row>
    <row r="814">
      <c r="U814" s="9"/>
    </row>
    <row r="815">
      <c r="U815" s="9"/>
    </row>
    <row r="816">
      <c r="U816" s="9"/>
    </row>
    <row r="817">
      <c r="U817" s="9"/>
    </row>
    <row r="818">
      <c r="U818" s="9"/>
    </row>
    <row r="819">
      <c r="U819" s="9"/>
    </row>
    <row r="820">
      <c r="U820" s="9"/>
    </row>
    <row r="821">
      <c r="U821" s="9"/>
    </row>
    <row r="822">
      <c r="U822" s="9"/>
    </row>
    <row r="823">
      <c r="U823" s="9"/>
    </row>
    <row r="824">
      <c r="U824" s="9"/>
    </row>
    <row r="825">
      <c r="U825" s="9"/>
    </row>
    <row r="826">
      <c r="U826" s="9"/>
    </row>
    <row r="827">
      <c r="U827" s="9"/>
    </row>
    <row r="828">
      <c r="U828" s="9"/>
    </row>
    <row r="829">
      <c r="U829" s="9"/>
    </row>
    <row r="830">
      <c r="U830" s="9"/>
    </row>
    <row r="831">
      <c r="U831" s="9"/>
    </row>
    <row r="832">
      <c r="U832" s="9"/>
    </row>
    <row r="833">
      <c r="U833" s="9"/>
    </row>
    <row r="834">
      <c r="U834" s="9"/>
    </row>
    <row r="835">
      <c r="U835" s="9"/>
    </row>
    <row r="836">
      <c r="U836" s="9"/>
    </row>
    <row r="837">
      <c r="U837" s="9"/>
    </row>
    <row r="838">
      <c r="U838" s="9"/>
    </row>
    <row r="839">
      <c r="U839" s="9"/>
    </row>
    <row r="840">
      <c r="U840" s="9"/>
    </row>
    <row r="841">
      <c r="U841" s="9"/>
    </row>
    <row r="842">
      <c r="U842" s="9"/>
    </row>
    <row r="843">
      <c r="U843" s="9"/>
    </row>
    <row r="844">
      <c r="U844" s="9"/>
    </row>
    <row r="845">
      <c r="U845" s="9"/>
    </row>
    <row r="846">
      <c r="U846" s="9"/>
    </row>
    <row r="847">
      <c r="U847" s="9"/>
    </row>
    <row r="848">
      <c r="U848" s="9"/>
    </row>
    <row r="849">
      <c r="U849" s="9"/>
    </row>
    <row r="850">
      <c r="U850" s="9"/>
    </row>
    <row r="851">
      <c r="U851" s="9"/>
    </row>
    <row r="852">
      <c r="U852" s="9"/>
    </row>
    <row r="853">
      <c r="U853" s="9"/>
    </row>
    <row r="854">
      <c r="U854" s="9"/>
    </row>
    <row r="855">
      <c r="U855" s="9"/>
    </row>
    <row r="856">
      <c r="U856" s="9"/>
    </row>
    <row r="857">
      <c r="U857" s="9"/>
    </row>
    <row r="858">
      <c r="U858" s="9"/>
    </row>
    <row r="859">
      <c r="U859" s="9"/>
    </row>
    <row r="860">
      <c r="U860" s="9"/>
    </row>
    <row r="861">
      <c r="U861" s="9"/>
    </row>
    <row r="862">
      <c r="U862" s="9"/>
    </row>
    <row r="863">
      <c r="U863" s="9"/>
    </row>
    <row r="864">
      <c r="U864" s="9"/>
    </row>
    <row r="865">
      <c r="U865" s="9"/>
    </row>
    <row r="866">
      <c r="U866" s="9"/>
    </row>
    <row r="867">
      <c r="U867" s="9"/>
    </row>
    <row r="868">
      <c r="U868" s="9"/>
    </row>
    <row r="869">
      <c r="U869" s="9"/>
    </row>
    <row r="870">
      <c r="U870" s="9"/>
    </row>
    <row r="871">
      <c r="U871" s="9"/>
    </row>
    <row r="872">
      <c r="U872" s="9"/>
    </row>
    <row r="873">
      <c r="U873" s="9"/>
    </row>
    <row r="874">
      <c r="U874" s="9"/>
    </row>
    <row r="875">
      <c r="U875" s="9"/>
    </row>
    <row r="876">
      <c r="U876" s="9"/>
    </row>
    <row r="877">
      <c r="U877" s="9"/>
    </row>
    <row r="878">
      <c r="U878" s="9"/>
    </row>
    <row r="879">
      <c r="U879" s="9"/>
    </row>
    <row r="880">
      <c r="U880" s="9"/>
    </row>
    <row r="881">
      <c r="U881" s="9"/>
    </row>
    <row r="882">
      <c r="U882" s="9"/>
    </row>
    <row r="883">
      <c r="U883" s="9"/>
    </row>
    <row r="884">
      <c r="U884" s="9"/>
    </row>
    <row r="885">
      <c r="U885" s="9"/>
    </row>
    <row r="886">
      <c r="U886" s="9"/>
    </row>
    <row r="887">
      <c r="U887" s="9"/>
    </row>
    <row r="888">
      <c r="U888" s="9"/>
    </row>
    <row r="889">
      <c r="U889" s="9"/>
    </row>
    <row r="890">
      <c r="U890" s="9"/>
    </row>
    <row r="891">
      <c r="U891" s="9"/>
    </row>
    <row r="892">
      <c r="U892" s="9"/>
    </row>
    <row r="893">
      <c r="U893" s="9"/>
    </row>
    <row r="894">
      <c r="U894" s="9"/>
    </row>
    <row r="895">
      <c r="U895" s="9"/>
    </row>
    <row r="896">
      <c r="U896" s="9"/>
    </row>
    <row r="897">
      <c r="U897" s="9"/>
    </row>
    <row r="898">
      <c r="U898" s="9"/>
    </row>
    <row r="899">
      <c r="U899" s="9"/>
    </row>
    <row r="900">
      <c r="U900" s="9"/>
    </row>
    <row r="901">
      <c r="U901" s="9"/>
    </row>
    <row r="902">
      <c r="U902" s="9"/>
    </row>
    <row r="903">
      <c r="U903" s="9"/>
    </row>
    <row r="904">
      <c r="U904" s="9"/>
    </row>
    <row r="905">
      <c r="U905" s="9"/>
    </row>
    <row r="906">
      <c r="U906" s="9"/>
    </row>
    <row r="907">
      <c r="U907" s="9"/>
    </row>
    <row r="908">
      <c r="U908" s="9"/>
    </row>
    <row r="909">
      <c r="U909" s="9"/>
    </row>
    <row r="910">
      <c r="U910" s="9"/>
    </row>
    <row r="911">
      <c r="U911" s="9"/>
    </row>
    <row r="912">
      <c r="U912" s="9"/>
    </row>
    <row r="913">
      <c r="U913" s="9"/>
    </row>
    <row r="914">
      <c r="U914" s="9"/>
    </row>
    <row r="915">
      <c r="U915" s="9"/>
    </row>
    <row r="916">
      <c r="U916" s="9"/>
    </row>
    <row r="917">
      <c r="U917" s="9"/>
    </row>
    <row r="918">
      <c r="U918" s="9"/>
    </row>
    <row r="919">
      <c r="U919" s="9"/>
    </row>
    <row r="920">
      <c r="U920" s="9"/>
    </row>
    <row r="921">
      <c r="U921" s="9"/>
    </row>
    <row r="922">
      <c r="U922" s="9"/>
    </row>
    <row r="923">
      <c r="U923" s="9"/>
    </row>
    <row r="924">
      <c r="U924" s="9"/>
    </row>
    <row r="925">
      <c r="U925" s="9"/>
    </row>
    <row r="926">
      <c r="U926" s="9"/>
    </row>
    <row r="927">
      <c r="U927" s="9"/>
    </row>
    <row r="928">
      <c r="U928" s="9"/>
    </row>
    <row r="929">
      <c r="U929" s="9"/>
    </row>
    <row r="930">
      <c r="U930" s="9"/>
    </row>
    <row r="931">
      <c r="U931" s="9"/>
    </row>
    <row r="932">
      <c r="U932" s="9"/>
    </row>
    <row r="933">
      <c r="U933" s="9"/>
    </row>
    <row r="934">
      <c r="U934" s="9"/>
    </row>
    <row r="935">
      <c r="U935" s="9"/>
    </row>
    <row r="936">
      <c r="U936" s="9"/>
    </row>
    <row r="937">
      <c r="U937" s="9"/>
    </row>
    <row r="938">
      <c r="U938" s="9"/>
    </row>
    <row r="939">
      <c r="U939" s="9"/>
    </row>
    <row r="940">
      <c r="U940" s="9"/>
    </row>
    <row r="941">
      <c r="U941" s="9"/>
    </row>
    <row r="942">
      <c r="U942" s="9"/>
    </row>
    <row r="943">
      <c r="U943" s="9"/>
    </row>
    <row r="944">
      <c r="U944" s="9"/>
    </row>
    <row r="945">
      <c r="U945" s="9"/>
    </row>
    <row r="946">
      <c r="U946" s="9"/>
    </row>
    <row r="947">
      <c r="U947" s="9"/>
    </row>
    <row r="948">
      <c r="U948" s="9"/>
    </row>
    <row r="949">
      <c r="U949" s="9"/>
    </row>
    <row r="950">
      <c r="U950" s="9"/>
    </row>
    <row r="951">
      <c r="U951" s="9"/>
    </row>
    <row r="952">
      <c r="U952" s="9"/>
    </row>
    <row r="953">
      <c r="U953" s="9"/>
    </row>
    <row r="954">
      <c r="U954" s="9"/>
    </row>
    <row r="955">
      <c r="U955" s="9"/>
    </row>
    <row r="956">
      <c r="U956" s="9"/>
    </row>
    <row r="957">
      <c r="U957" s="9"/>
    </row>
    <row r="958">
      <c r="U958" s="9"/>
    </row>
    <row r="959">
      <c r="U959" s="9"/>
    </row>
    <row r="960">
      <c r="U960" s="9"/>
    </row>
    <row r="961">
      <c r="U961" s="9"/>
    </row>
    <row r="962">
      <c r="U962" s="9"/>
    </row>
    <row r="963">
      <c r="U963" s="9"/>
    </row>
    <row r="964">
      <c r="U964" s="9"/>
    </row>
    <row r="965">
      <c r="U965" s="9"/>
    </row>
    <row r="966">
      <c r="U966" s="9"/>
    </row>
    <row r="967">
      <c r="U967" s="9"/>
    </row>
    <row r="968">
      <c r="U968" s="9"/>
    </row>
    <row r="969">
      <c r="U969" s="9"/>
    </row>
    <row r="970">
      <c r="U970" s="9"/>
    </row>
    <row r="971">
      <c r="U971" s="9"/>
    </row>
    <row r="972">
      <c r="U972" s="9"/>
    </row>
    <row r="973">
      <c r="U973" s="9"/>
    </row>
    <row r="974">
      <c r="U974" s="9"/>
    </row>
    <row r="975">
      <c r="U975" s="9"/>
    </row>
    <row r="976">
      <c r="U976" s="9"/>
    </row>
    <row r="977">
      <c r="U977" s="9"/>
    </row>
    <row r="978">
      <c r="U978" s="9"/>
    </row>
    <row r="979">
      <c r="U979" s="9"/>
    </row>
    <row r="980">
      <c r="U980" s="9"/>
    </row>
    <row r="981">
      <c r="U981" s="9"/>
    </row>
    <row r="982">
      <c r="U982" s="9"/>
    </row>
    <row r="983">
      <c r="U983" s="9"/>
    </row>
    <row r="984">
      <c r="U984" s="9"/>
    </row>
    <row r="985">
      <c r="U985" s="9"/>
    </row>
    <row r="986">
      <c r="U986" s="9"/>
    </row>
    <row r="987">
      <c r="U987" s="9"/>
    </row>
    <row r="988">
      <c r="U988" s="9"/>
    </row>
    <row r="989">
      <c r="U989" s="9"/>
    </row>
    <row r="990">
      <c r="U990" s="9"/>
    </row>
    <row r="991">
      <c r="U991" s="9"/>
    </row>
    <row r="992">
      <c r="U992" s="9"/>
    </row>
    <row r="993">
      <c r="U993" s="9"/>
    </row>
    <row r="994">
      <c r="U994" s="9"/>
    </row>
    <row r="995">
      <c r="U995" s="9"/>
    </row>
    <row r="996">
      <c r="U996" s="9"/>
    </row>
    <row r="997">
      <c r="U997" s="9"/>
    </row>
    <row r="998">
      <c r="U998" s="9"/>
    </row>
    <row r="999">
      <c r="U999" s="9"/>
    </row>
    <row r="1000">
      <c r="U1000" s="9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7.63"/>
    <col customWidth="1" min="3" max="13" width="8.38"/>
    <col customWidth="1" min="14" max="19" width="6.63"/>
  </cols>
  <sheetData>
    <row r="1">
      <c r="A1" s="81" t="s">
        <v>69</v>
      </c>
      <c r="B1" s="82" t="s">
        <v>66</v>
      </c>
      <c r="C1" s="82" t="s">
        <v>160</v>
      </c>
      <c r="D1" s="81" t="s">
        <v>161</v>
      </c>
      <c r="E1" s="81" t="s">
        <v>162</v>
      </c>
      <c r="F1" s="81" t="s">
        <v>163</v>
      </c>
      <c r="G1" s="81" t="s">
        <v>164</v>
      </c>
      <c r="H1" s="81" t="s">
        <v>165</v>
      </c>
      <c r="I1" s="81" t="s">
        <v>166</v>
      </c>
      <c r="J1" s="81" t="s">
        <v>167</v>
      </c>
      <c r="K1" s="81" t="s">
        <v>168</v>
      </c>
      <c r="L1" s="81" t="s">
        <v>169</v>
      </c>
      <c r="M1" s="81" t="s">
        <v>170</v>
      </c>
      <c r="N1" s="81" t="s">
        <v>171</v>
      </c>
      <c r="O1" s="81" t="s">
        <v>172</v>
      </c>
      <c r="P1" s="81" t="s">
        <v>173</v>
      </c>
      <c r="Q1" s="81" t="s">
        <v>174</v>
      </c>
      <c r="R1" s="81" t="s">
        <v>175</v>
      </c>
      <c r="S1" s="83" t="s">
        <v>4</v>
      </c>
      <c r="U1" s="9" t="s">
        <v>176</v>
      </c>
    </row>
    <row r="2">
      <c r="A2" s="84">
        <f>Comparacao!E3</f>
        <v>540</v>
      </c>
      <c r="B2" s="43" t="s">
        <v>77</v>
      </c>
      <c r="C2" s="43" t="s">
        <v>11</v>
      </c>
      <c r="D2" s="84">
        <v>5.0</v>
      </c>
      <c r="E2" s="84">
        <v>540.0</v>
      </c>
      <c r="F2" s="84">
        <v>540.0</v>
      </c>
      <c r="G2" s="84">
        <v>540.0</v>
      </c>
      <c r="H2" s="84">
        <v>540.0</v>
      </c>
      <c r="I2" s="84">
        <v>540.0</v>
      </c>
      <c r="J2" s="84">
        <v>540.0</v>
      </c>
      <c r="K2" s="84">
        <v>540.0</v>
      </c>
      <c r="L2" s="84">
        <v>0.01</v>
      </c>
      <c r="M2" s="84">
        <v>20.001</v>
      </c>
      <c r="N2" s="85">
        <f t="shared" ref="N2:N84" si="1">((E2-A2)/A2)*100</f>
        <v>0</v>
      </c>
      <c r="O2" s="85">
        <f t="shared" ref="O2:O84" si="2">((F2-A2)/A2)*100</f>
        <v>0</v>
      </c>
      <c r="P2" s="85">
        <f t="shared" ref="P2:P84" si="3">((G2-A2)/A2)*100</f>
        <v>0</v>
      </c>
      <c r="Q2" s="85">
        <f t="shared" ref="Q2:Q84" si="4">((H2-A2)/A2)*100</f>
        <v>0</v>
      </c>
      <c r="R2" s="85">
        <f t="shared" ref="R2:R84" si="5">((I2-A2)/A2)*100</f>
        <v>0</v>
      </c>
      <c r="S2" s="86">
        <f t="shared" ref="S2:S84" si="6">AVERAGE(N2:R2)</f>
        <v>0</v>
      </c>
      <c r="U2" s="9">
        <f t="shared" ref="U2:U84" si="7">(IF(((J2-A2)/A2)*100 &lt; 1,L2,"INF"))</f>
        <v>0.01</v>
      </c>
    </row>
    <row r="3">
      <c r="A3" s="84">
        <f>Comparacao!E4</f>
        <v>54</v>
      </c>
      <c r="B3" s="6" t="s">
        <v>78</v>
      </c>
      <c r="C3" s="6" t="s">
        <v>11</v>
      </c>
      <c r="D3" s="6">
        <v>5.0</v>
      </c>
      <c r="E3" s="6">
        <v>54.0</v>
      </c>
      <c r="F3" s="6">
        <v>54.0</v>
      </c>
      <c r="G3" s="6">
        <v>54.0</v>
      </c>
      <c r="H3" s="6">
        <v>54.0</v>
      </c>
      <c r="I3" s="6">
        <v>54.0</v>
      </c>
      <c r="J3" s="6">
        <v>54.0</v>
      </c>
      <c r="K3" s="6">
        <v>54.0</v>
      </c>
      <c r="L3" s="6">
        <v>0.001</v>
      </c>
      <c r="M3" s="6">
        <v>20.001</v>
      </c>
      <c r="N3" s="85">
        <f t="shared" si="1"/>
        <v>0</v>
      </c>
      <c r="O3" s="85">
        <f t="shared" si="2"/>
        <v>0</v>
      </c>
      <c r="P3" s="85">
        <f t="shared" si="3"/>
        <v>0</v>
      </c>
      <c r="Q3" s="85">
        <f t="shared" si="4"/>
        <v>0</v>
      </c>
      <c r="R3" s="85">
        <f t="shared" si="5"/>
        <v>0</v>
      </c>
      <c r="S3" s="86">
        <f t="shared" si="6"/>
        <v>0</v>
      </c>
      <c r="U3" s="9">
        <f t="shared" si="7"/>
        <v>0.001</v>
      </c>
    </row>
    <row r="4">
      <c r="A4" s="84">
        <f>Comparacao!E5</f>
        <v>816</v>
      </c>
      <c r="B4" s="6" t="s">
        <v>79</v>
      </c>
      <c r="C4" s="6" t="s">
        <v>11</v>
      </c>
      <c r="D4" s="6">
        <v>5.0</v>
      </c>
      <c r="E4" s="6">
        <v>816.0</v>
      </c>
      <c r="F4" s="6">
        <v>816.0</v>
      </c>
      <c r="G4" s="6">
        <v>816.0</v>
      </c>
      <c r="H4" s="6">
        <v>1342.0</v>
      </c>
      <c r="I4" s="6">
        <v>816.0</v>
      </c>
      <c r="J4" s="6">
        <v>816.0</v>
      </c>
      <c r="K4" s="6">
        <v>921.2</v>
      </c>
      <c r="L4" s="6">
        <v>0.002</v>
      </c>
      <c r="M4" s="6">
        <v>20.001</v>
      </c>
      <c r="N4" s="85">
        <f t="shared" si="1"/>
        <v>0</v>
      </c>
      <c r="O4" s="85">
        <f t="shared" si="2"/>
        <v>0</v>
      </c>
      <c r="P4" s="85">
        <f t="shared" si="3"/>
        <v>0</v>
      </c>
      <c r="Q4" s="85">
        <f t="shared" si="4"/>
        <v>64.46078431</v>
      </c>
      <c r="R4" s="85">
        <f t="shared" si="5"/>
        <v>0</v>
      </c>
      <c r="S4" s="86">
        <f t="shared" si="6"/>
        <v>12.89215686</v>
      </c>
      <c r="U4" s="9">
        <f t="shared" si="7"/>
        <v>0.002</v>
      </c>
    </row>
    <row r="5">
      <c r="A5" s="84">
        <f>Comparacao!E6</f>
        <v>126</v>
      </c>
      <c r="B5" s="6" t="s">
        <v>80</v>
      </c>
      <c r="C5" s="6" t="s">
        <v>11</v>
      </c>
      <c r="D5" s="6">
        <v>5.0</v>
      </c>
      <c r="E5" s="6">
        <v>126.0</v>
      </c>
      <c r="F5" s="6">
        <v>126.0</v>
      </c>
      <c r="G5" s="6">
        <v>126.0</v>
      </c>
      <c r="H5" s="6">
        <v>126.0</v>
      </c>
      <c r="I5" s="6">
        <v>126.0</v>
      </c>
      <c r="J5" s="6">
        <v>126.0</v>
      </c>
      <c r="K5" s="6">
        <v>126.0</v>
      </c>
      <c r="L5" s="6">
        <v>0.002</v>
      </c>
      <c r="M5" s="6">
        <v>20.001</v>
      </c>
      <c r="N5" s="85">
        <f t="shared" si="1"/>
        <v>0</v>
      </c>
      <c r="O5" s="85">
        <f t="shared" si="2"/>
        <v>0</v>
      </c>
      <c r="P5" s="85">
        <f t="shared" si="3"/>
        <v>0</v>
      </c>
      <c r="Q5" s="85">
        <f t="shared" si="4"/>
        <v>0</v>
      </c>
      <c r="R5" s="85">
        <f t="shared" si="5"/>
        <v>0</v>
      </c>
      <c r="S5" s="86">
        <f t="shared" si="6"/>
        <v>0</v>
      </c>
      <c r="U5" s="9">
        <f t="shared" si="7"/>
        <v>0.002</v>
      </c>
    </row>
    <row r="6">
      <c r="A6" s="84">
        <f>Comparacao!E7</f>
        <v>372</v>
      </c>
      <c r="B6" s="6" t="s">
        <v>81</v>
      </c>
      <c r="C6" s="6" t="s">
        <v>11</v>
      </c>
      <c r="D6" s="6">
        <v>5.0</v>
      </c>
      <c r="E6" s="6">
        <v>946.0</v>
      </c>
      <c r="F6" s="6">
        <v>462.0</v>
      </c>
      <c r="G6" s="6">
        <v>624.0</v>
      </c>
      <c r="H6" s="6">
        <v>372.0</v>
      </c>
      <c r="I6" s="6">
        <v>462.0</v>
      </c>
      <c r="J6" s="6">
        <v>372.0</v>
      </c>
      <c r="K6" s="6">
        <v>573.2</v>
      </c>
      <c r="L6" s="6">
        <v>0.0</v>
      </c>
      <c r="M6" s="6">
        <v>20.001</v>
      </c>
      <c r="N6" s="85">
        <f t="shared" si="1"/>
        <v>154.3010753</v>
      </c>
      <c r="O6" s="85">
        <f t="shared" si="2"/>
        <v>24.19354839</v>
      </c>
      <c r="P6" s="85">
        <f t="shared" si="3"/>
        <v>67.74193548</v>
      </c>
      <c r="Q6" s="85">
        <f t="shared" si="4"/>
        <v>0</v>
      </c>
      <c r="R6" s="85">
        <f t="shared" si="5"/>
        <v>24.19354839</v>
      </c>
      <c r="S6" s="86">
        <f t="shared" si="6"/>
        <v>54.08602151</v>
      </c>
      <c r="U6" s="9">
        <f t="shared" si="7"/>
        <v>0</v>
      </c>
    </row>
    <row r="7">
      <c r="A7" s="84">
        <f>Comparacao!E8</f>
        <v>2148</v>
      </c>
      <c r="B7" s="6" t="s">
        <v>82</v>
      </c>
      <c r="C7" s="6" t="s">
        <v>11</v>
      </c>
      <c r="D7" s="6">
        <v>5.0</v>
      </c>
      <c r="E7" s="6">
        <v>2372.0</v>
      </c>
      <c r="F7" s="6">
        <v>2148.0</v>
      </c>
      <c r="G7" s="6">
        <v>2284.0</v>
      </c>
      <c r="H7" s="6">
        <v>2424.0</v>
      </c>
      <c r="I7" s="6">
        <v>2148.0</v>
      </c>
      <c r="J7" s="6">
        <v>2148.0</v>
      </c>
      <c r="K7" s="6">
        <v>2275.2</v>
      </c>
      <c r="L7" s="6">
        <v>0.638</v>
      </c>
      <c r="M7" s="6">
        <v>20.001</v>
      </c>
      <c r="N7" s="85">
        <f t="shared" si="1"/>
        <v>10.4283054</v>
      </c>
      <c r="O7" s="85">
        <f t="shared" si="2"/>
        <v>0</v>
      </c>
      <c r="P7" s="85">
        <f t="shared" si="3"/>
        <v>6.331471136</v>
      </c>
      <c r="Q7" s="85">
        <f t="shared" si="4"/>
        <v>12.84916201</v>
      </c>
      <c r="R7" s="85">
        <f t="shared" si="5"/>
        <v>0</v>
      </c>
      <c r="S7" s="86">
        <f t="shared" si="6"/>
        <v>5.921787709</v>
      </c>
      <c r="U7" s="9">
        <f t="shared" si="7"/>
        <v>0.638</v>
      </c>
    </row>
    <row r="8">
      <c r="A8" s="84">
        <f>Comparacao!E9</f>
        <v>1426</v>
      </c>
      <c r="B8" s="6" t="s">
        <v>83</v>
      </c>
      <c r="C8" s="6" t="s">
        <v>11</v>
      </c>
      <c r="D8" s="6">
        <v>5.0</v>
      </c>
      <c r="E8" s="6">
        <v>1426.0</v>
      </c>
      <c r="F8" s="6">
        <v>1548.0</v>
      </c>
      <c r="G8" s="6">
        <v>1426.0</v>
      </c>
      <c r="H8" s="6">
        <v>1426.0</v>
      </c>
      <c r="I8" s="6">
        <v>1426.0</v>
      </c>
      <c r="J8" s="6">
        <v>1426.0</v>
      </c>
      <c r="K8" s="6">
        <v>1450.4</v>
      </c>
      <c r="L8" s="6">
        <v>0.001</v>
      </c>
      <c r="M8" s="6">
        <v>20.001</v>
      </c>
      <c r="N8" s="85">
        <f t="shared" si="1"/>
        <v>0</v>
      </c>
      <c r="O8" s="85">
        <f t="shared" si="2"/>
        <v>8.555399719</v>
      </c>
      <c r="P8" s="85">
        <f t="shared" si="3"/>
        <v>0</v>
      </c>
      <c r="Q8" s="85">
        <f t="shared" si="4"/>
        <v>0</v>
      </c>
      <c r="R8" s="85">
        <f t="shared" si="5"/>
        <v>0</v>
      </c>
      <c r="S8" s="86">
        <f t="shared" si="6"/>
        <v>1.711079944</v>
      </c>
      <c r="U8" s="9">
        <f t="shared" si="7"/>
        <v>0.001</v>
      </c>
    </row>
    <row r="9">
      <c r="A9" s="84">
        <f>Comparacao!E10</f>
        <v>2458</v>
      </c>
      <c r="B9" s="6" t="s">
        <v>84</v>
      </c>
      <c r="C9" s="6" t="s">
        <v>11</v>
      </c>
      <c r="D9" s="6">
        <v>5.0</v>
      </c>
      <c r="E9" s="6">
        <v>2458.0</v>
      </c>
      <c r="F9" s="6">
        <v>2458.0</v>
      </c>
      <c r="G9" s="6">
        <v>2458.0</v>
      </c>
      <c r="H9" s="6">
        <v>2458.0</v>
      </c>
      <c r="I9" s="6">
        <v>2458.0</v>
      </c>
      <c r="J9" s="6">
        <v>2458.0</v>
      </c>
      <c r="K9" s="6">
        <v>2458.0</v>
      </c>
      <c r="L9" s="6">
        <v>0.004</v>
      </c>
      <c r="M9" s="6">
        <v>20.001</v>
      </c>
      <c r="N9" s="85">
        <f t="shared" si="1"/>
        <v>0</v>
      </c>
      <c r="O9" s="85">
        <f t="shared" si="2"/>
        <v>0</v>
      </c>
      <c r="P9" s="85">
        <f t="shared" si="3"/>
        <v>0</v>
      </c>
      <c r="Q9" s="85">
        <f t="shared" si="4"/>
        <v>0</v>
      </c>
      <c r="R9" s="85">
        <f t="shared" si="5"/>
        <v>0</v>
      </c>
      <c r="S9" s="86">
        <f t="shared" si="6"/>
        <v>0</v>
      </c>
      <c r="U9" s="9">
        <f t="shared" si="7"/>
        <v>0.004</v>
      </c>
    </row>
    <row r="10">
      <c r="A10" s="84">
        <f>Comparacao!E11</f>
        <v>1570</v>
      </c>
      <c r="B10" s="6" t="s">
        <v>85</v>
      </c>
      <c r="C10" s="6" t="s">
        <v>11</v>
      </c>
      <c r="D10" s="6">
        <v>5.0</v>
      </c>
      <c r="E10" s="6">
        <v>1570.0</v>
      </c>
      <c r="F10" s="6">
        <v>1570.0</v>
      </c>
      <c r="G10" s="6">
        <v>1570.0</v>
      </c>
      <c r="H10" s="6">
        <v>1570.0</v>
      </c>
      <c r="I10" s="6">
        <v>1570.0</v>
      </c>
      <c r="J10" s="6">
        <v>1570.0</v>
      </c>
      <c r="K10" s="6">
        <v>1570.0</v>
      </c>
      <c r="L10" s="6">
        <v>0.004</v>
      </c>
      <c r="M10" s="6">
        <v>20.001</v>
      </c>
      <c r="N10" s="85">
        <f t="shared" si="1"/>
        <v>0</v>
      </c>
      <c r="O10" s="85">
        <f t="shared" si="2"/>
        <v>0</v>
      </c>
      <c r="P10" s="85">
        <f t="shared" si="3"/>
        <v>0</v>
      </c>
      <c r="Q10" s="85">
        <f t="shared" si="4"/>
        <v>0</v>
      </c>
      <c r="R10" s="85">
        <f t="shared" si="5"/>
        <v>0</v>
      </c>
      <c r="S10" s="86">
        <f t="shared" si="6"/>
        <v>0</v>
      </c>
      <c r="U10" s="9">
        <f t="shared" si="7"/>
        <v>0.004</v>
      </c>
    </row>
    <row r="11">
      <c r="A11" s="84">
        <f>Comparacao!E12</f>
        <v>772</v>
      </c>
      <c r="B11" s="6" t="s">
        <v>86</v>
      </c>
      <c r="C11" s="6" t="s">
        <v>11</v>
      </c>
      <c r="D11" s="6">
        <v>5.0</v>
      </c>
      <c r="E11" s="6">
        <v>772.0</v>
      </c>
      <c r="F11" s="6">
        <v>772.0</v>
      </c>
      <c r="G11" s="6">
        <v>772.0</v>
      </c>
      <c r="H11" s="6">
        <v>904.0</v>
      </c>
      <c r="I11" s="6">
        <v>772.0</v>
      </c>
      <c r="J11" s="6">
        <v>772.0</v>
      </c>
      <c r="K11" s="6">
        <v>798.4</v>
      </c>
      <c r="L11" s="6">
        <v>0.1</v>
      </c>
      <c r="M11" s="6">
        <v>30.001</v>
      </c>
      <c r="N11" s="85">
        <f t="shared" si="1"/>
        <v>0</v>
      </c>
      <c r="O11" s="85">
        <f t="shared" si="2"/>
        <v>0</v>
      </c>
      <c r="P11" s="85">
        <f t="shared" si="3"/>
        <v>0</v>
      </c>
      <c r="Q11" s="85">
        <f t="shared" si="4"/>
        <v>17.0984456</v>
      </c>
      <c r="R11" s="85">
        <f t="shared" si="5"/>
        <v>0</v>
      </c>
      <c r="S11" s="86">
        <f t="shared" si="6"/>
        <v>3.419689119</v>
      </c>
      <c r="U11" s="9">
        <f t="shared" si="7"/>
        <v>0.1</v>
      </c>
    </row>
    <row r="12">
      <c r="A12" s="84">
        <f>Comparacao!E13</f>
        <v>136</v>
      </c>
      <c r="B12" s="6" t="s">
        <v>87</v>
      </c>
      <c r="C12" s="6" t="s">
        <v>11</v>
      </c>
      <c r="D12" s="6">
        <v>5.0</v>
      </c>
      <c r="E12" s="6">
        <v>136.0</v>
      </c>
      <c r="F12" s="6">
        <v>136.0</v>
      </c>
      <c r="G12" s="6">
        <v>136.0</v>
      </c>
      <c r="H12" s="6">
        <v>136.0</v>
      </c>
      <c r="I12" s="6">
        <v>136.0</v>
      </c>
      <c r="J12" s="6">
        <v>136.0</v>
      </c>
      <c r="K12" s="6">
        <v>136.0</v>
      </c>
      <c r="L12" s="6">
        <v>0.015</v>
      </c>
      <c r="M12" s="6">
        <v>30.001</v>
      </c>
      <c r="N12" s="85">
        <f t="shared" si="1"/>
        <v>0</v>
      </c>
      <c r="O12" s="85">
        <f t="shared" si="2"/>
        <v>0</v>
      </c>
      <c r="P12" s="85">
        <f t="shared" si="3"/>
        <v>0</v>
      </c>
      <c r="Q12" s="85">
        <f t="shared" si="4"/>
        <v>0</v>
      </c>
      <c r="R12" s="85">
        <f t="shared" si="5"/>
        <v>0</v>
      </c>
      <c r="S12" s="86">
        <f t="shared" si="6"/>
        <v>0</v>
      </c>
      <c r="U12" s="9">
        <f t="shared" si="7"/>
        <v>0.015</v>
      </c>
    </row>
    <row r="13">
      <c r="A13" s="84">
        <f>Comparacao!E14</f>
        <v>920</v>
      </c>
      <c r="B13" s="6" t="s">
        <v>88</v>
      </c>
      <c r="C13" s="6" t="s">
        <v>11</v>
      </c>
      <c r="D13" s="6">
        <v>5.0</v>
      </c>
      <c r="E13" s="6">
        <v>920.0</v>
      </c>
      <c r="F13" s="6">
        <v>920.0</v>
      </c>
      <c r="G13" s="6">
        <v>920.0</v>
      </c>
      <c r="H13" s="6">
        <v>920.0</v>
      </c>
      <c r="I13" s="6">
        <v>920.0</v>
      </c>
      <c r="J13" s="6">
        <v>920.0</v>
      </c>
      <c r="K13" s="6">
        <v>920.0</v>
      </c>
      <c r="L13" s="6">
        <v>0.029</v>
      </c>
      <c r="M13" s="6">
        <v>30.001</v>
      </c>
      <c r="N13" s="85">
        <f t="shared" si="1"/>
        <v>0</v>
      </c>
      <c r="O13" s="85">
        <f t="shared" si="2"/>
        <v>0</v>
      </c>
      <c r="P13" s="85">
        <f t="shared" si="3"/>
        <v>0</v>
      </c>
      <c r="Q13" s="85">
        <f t="shared" si="4"/>
        <v>0</v>
      </c>
      <c r="R13" s="85">
        <f t="shared" si="5"/>
        <v>0</v>
      </c>
      <c r="S13" s="86">
        <f t="shared" si="6"/>
        <v>0</v>
      </c>
      <c r="U13" s="9">
        <f t="shared" si="7"/>
        <v>0.029</v>
      </c>
    </row>
    <row r="14">
      <c r="A14" s="84">
        <f>Comparacao!E15</f>
        <v>52</v>
      </c>
      <c r="B14" s="6" t="s">
        <v>89</v>
      </c>
      <c r="C14" s="6" t="s">
        <v>11</v>
      </c>
      <c r="D14" s="6">
        <v>5.0</v>
      </c>
      <c r="E14" s="6">
        <v>52.0</v>
      </c>
      <c r="F14" s="6">
        <v>90.0</v>
      </c>
      <c r="G14" s="6">
        <v>52.0</v>
      </c>
      <c r="H14" s="6">
        <v>52.0</v>
      </c>
      <c r="I14" s="6">
        <v>52.0</v>
      </c>
      <c r="J14" s="6">
        <v>52.0</v>
      </c>
      <c r="K14" s="6">
        <v>59.6</v>
      </c>
      <c r="L14" s="6">
        <v>0.008</v>
      </c>
      <c r="M14" s="6">
        <v>30.001</v>
      </c>
      <c r="N14" s="85">
        <f t="shared" si="1"/>
        <v>0</v>
      </c>
      <c r="O14" s="85">
        <f t="shared" si="2"/>
        <v>73.07692308</v>
      </c>
      <c r="P14" s="85">
        <f t="shared" si="3"/>
        <v>0</v>
      </c>
      <c r="Q14" s="85">
        <f t="shared" si="4"/>
        <v>0</v>
      </c>
      <c r="R14" s="85">
        <f t="shared" si="5"/>
        <v>0</v>
      </c>
      <c r="S14" s="86">
        <f t="shared" si="6"/>
        <v>14.61538462</v>
      </c>
      <c r="U14" s="9">
        <f t="shared" si="7"/>
        <v>0.008</v>
      </c>
    </row>
    <row r="15">
      <c r="A15" s="84">
        <f>Comparacao!E16</f>
        <v>410</v>
      </c>
      <c r="B15" s="6" t="s">
        <v>90</v>
      </c>
      <c r="C15" s="6" t="s">
        <v>11</v>
      </c>
      <c r="D15" s="6">
        <v>5.0</v>
      </c>
      <c r="E15" s="6">
        <v>410.0</v>
      </c>
      <c r="F15" s="6">
        <v>410.0</v>
      </c>
      <c r="G15" s="6">
        <v>410.0</v>
      </c>
      <c r="H15" s="6">
        <v>410.0</v>
      </c>
      <c r="I15" s="6">
        <v>410.0</v>
      </c>
      <c r="J15" s="6">
        <v>410.0</v>
      </c>
      <c r="K15" s="6">
        <v>410.0</v>
      </c>
      <c r="L15" s="6">
        <v>0.007</v>
      </c>
      <c r="M15" s="6">
        <v>30.001</v>
      </c>
      <c r="N15" s="85">
        <f t="shared" si="1"/>
        <v>0</v>
      </c>
      <c r="O15" s="85">
        <f t="shared" si="2"/>
        <v>0</v>
      </c>
      <c r="P15" s="85">
        <f t="shared" si="3"/>
        <v>0</v>
      </c>
      <c r="Q15" s="85">
        <f t="shared" si="4"/>
        <v>0</v>
      </c>
      <c r="R15" s="85">
        <f t="shared" si="5"/>
        <v>0</v>
      </c>
      <c r="S15" s="86">
        <f t="shared" si="6"/>
        <v>0</v>
      </c>
      <c r="U15" s="9">
        <f t="shared" si="7"/>
        <v>0.007</v>
      </c>
    </row>
    <row r="16">
      <c r="A16" s="84">
        <f>Comparacao!E17</f>
        <v>3276</v>
      </c>
      <c r="B16" s="6" t="s">
        <v>91</v>
      </c>
      <c r="C16" s="6" t="s">
        <v>11</v>
      </c>
      <c r="D16" s="6">
        <v>5.0</v>
      </c>
      <c r="E16" s="6">
        <v>3276.0</v>
      </c>
      <c r="F16" s="6">
        <v>3276.0</v>
      </c>
      <c r="G16" s="6">
        <v>3348.0</v>
      </c>
      <c r="H16" s="6">
        <v>3414.0</v>
      </c>
      <c r="I16" s="6">
        <v>3342.0</v>
      </c>
      <c r="J16" s="6">
        <v>3276.0</v>
      </c>
      <c r="K16" s="6">
        <v>3331.2</v>
      </c>
      <c r="L16" s="6">
        <v>0.327</v>
      </c>
      <c r="M16" s="6">
        <v>30.001</v>
      </c>
      <c r="N16" s="85">
        <f t="shared" si="1"/>
        <v>0</v>
      </c>
      <c r="O16" s="85">
        <f t="shared" si="2"/>
        <v>0</v>
      </c>
      <c r="P16" s="85">
        <f t="shared" si="3"/>
        <v>2.197802198</v>
      </c>
      <c r="Q16" s="85">
        <f t="shared" si="4"/>
        <v>4.212454212</v>
      </c>
      <c r="R16" s="85">
        <f t="shared" si="5"/>
        <v>2.014652015</v>
      </c>
      <c r="S16" s="86">
        <f t="shared" si="6"/>
        <v>1.684981685</v>
      </c>
      <c r="U16" s="9">
        <f t="shared" si="7"/>
        <v>0.327</v>
      </c>
    </row>
    <row r="17">
      <c r="A17" s="84">
        <f>Comparacao!E18</f>
        <v>1404</v>
      </c>
      <c r="B17" s="6" t="s">
        <v>92</v>
      </c>
      <c r="C17" s="6" t="s">
        <v>11</v>
      </c>
      <c r="D17" s="6">
        <v>5.0</v>
      </c>
      <c r="E17" s="6">
        <v>1404.0</v>
      </c>
      <c r="F17" s="6">
        <v>1538.0</v>
      </c>
      <c r="G17" s="6">
        <v>1404.0</v>
      </c>
      <c r="H17" s="6">
        <v>1404.0</v>
      </c>
      <c r="I17" s="6">
        <v>1404.0</v>
      </c>
      <c r="J17" s="6">
        <v>1404.0</v>
      </c>
      <c r="K17" s="6">
        <v>1430.8</v>
      </c>
      <c r="L17" s="6">
        <v>0.106</v>
      </c>
      <c r="M17" s="6">
        <v>30.001</v>
      </c>
      <c r="N17" s="85">
        <f t="shared" si="1"/>
        <v>0</v>
      </c>
      <c r="O17" s="85">
        <f t="shared" si="2"/>
        <v>9.544159544</v>
      </c>
      <c r="P17" s="85">
        <f t="shared" si="3"/>
        <v>0</v>
      </c>
      <c r="Q17" s="85">
        <f t="shared" si="4"/>
        <v>0</v>
      </c>
      <c r="R17" s="85">
        <f t="shared" si="5"/>
        <v>0</v>
      </c>
      <c r="S17" s="86">
        <f t="shared" si="6"/>
        <v>1.908831909</v>
      </c>
      <c r="U17" s="9">
        <f t="shared" si="7"/>
        <v>0.106</v>
      </c>
    </row>
    <row r="18">
      <c r="A18" s="84">
        <f>Comparacao!E19</f>
        <v>2214</v>
      </c>
      <c r="B18" s="6" t="s">
        <v>93</v>
      </c>
      <c r="C18" s="6" t="s">
        <v>11</v>
      </c>
      <c r="D18" s="6">
        <v>5.0</v>
      </c>
      <c r="E18" s="6">
        <v>2214.0</v>
      </c>
      <c r="F18" s="6">
        <v>2214.0</v>
      </c>
      <c r="G18" s="6">
        <v>2214.0</v>
      </c>
      <c r="H18" s="6">
        <v>2594.0</v>
      </c>
      <c r="I18" s="6">
        <v>2214.0</v>
      </c>
      <c r="J18" s="6">
        <v>2214.0</v>
      </c>
      <c r="K18" s="6">
        <v>2290.0</v>
      </c>
      <c r="L18" s="6">
        <v>0.008</v>
      </c>
      <c r="M18" s="6">
        <v>30.001</v>
      </c>
      <c r="N18" s="85">
        <f t="shared" si="1"/>
        <v>0</v>
      </c>
      <c r="O18" s="85">
        <f t="shared" si="2"/>
        <v>0</v>
      </c>
      <c r="P18" s="85">
        <f t="shared" si="3"/>
        <v>0</v>
      </c>
      <c r="Q18" s="85">
        <f t="shared" si="4"/>
        <v>17.16350497</v>
      </c>
      <c r="R18" s="85">
        <f t="shared" si="5"/>
        <v>0</v>
      </c>
      <c r="S18" s="86">
        <f t="shared" si="6"/>
        <v>3.432700994</v>
      </c>
      <c r="U18" s="9">
        <f t="shared" si="7"/>
        <v>0.008</v>
      </c>
    </row>
    <row r="19">
      <c r="A19" s="84">
        <f>Comparacao!E20</f>
        <v>2150</v>
      </c>
      <c r="B19" s="6" t="s">
        <v>94</v>
      </c>
      <c r="C19" s="6" t="s">
        <v>11</v>
      </c>
      <c r="D19" s="6">
        <v>5.0</v>
      </c>
      <c r="E19" s="6">
        <v>2150.0</v>
      </c>
      <c r="F19" s="6">
        <v>2150.0</v>
      </c>
      <c r="G19" s="6">
        <v>2150.0</v>
      </c>
      <c r="H19" s="6">
        <v>2150.0</v>
      </c>
      <c r="I19" s="6">
        <v>2150.0</v>
      </c>
      <c r="J19" s="6">
        <v>2150.0</v>
      </c>
      <c r="K19" s="6">
        <v>2150.0</v>
      </c>
      <c r="L19" s="6">
        <v>0.372</v>
      </c>
      <c r="M19" s="6">
        <v>30.001</v>
      </c>
      <c r="N19" s="85">
        <f t="shared" si="1"/>
        <v>0</v>
      </c>
      <c r="O19" s="85">
        <f t="shared" si="2"/>
        <v>0</v>
      </c>
      <c r="P19" s="85">
        <f t="shared" si="3"/>
        <v>0</v>
      </c>
      <c r="Q19" s="85">
        <f t="shared" si="4"/>
        <v>0</v>
      </c>
      <c r="R19" s="85">
        <f t="shared" si="5"/>
        <v>0</v>
      </c>
      <c r="S19" s="86">
        <f t="shared" si="6"/>
        <v>0</v>
      </c>
      <c r="U19" s="9">
        <f t="shared" si="7"/>
        <v>0.372</v>
      </c>
    </row>
    <row r="20">
      <c r="A20" s="84">
        <f>Comparacao!E21</f>
        <v>2540</v>
      </c>
      <c r="B20" s="6" t="s">
        <v>95</v>
      </c>
      <c r="C20" s="6" t="s">
        <v>11</v>
      </c>
      <c r="D20" s="6">
        <v>5.0</v>
      </c>
      <c r="E20" s="6">
        <v>2540.0</v>
      </c>
      <c r="F20" s="6">
        <v>2540.0</v>
      </c>
      <c r="G20" s="6">
        <v>2540.0</v>
      </c>
      <c r="H20" s="6">
        <v>2540.0</v>
      </c>
      <c r="I20" s="6">
        <v>2540.0</v>
      </c>
      <c r="J20" s="6">
        <v>2540.0</v>
      </c>
      <c r="K20" s="6">
        <v>2540.0</v>
      </c>
      <c r="L20" s="6">
        <v>0.011</v>
      </c>
      <c r="M20" s="6">
        <v>30.001</v>
      </c>
      <c r="N20" s="85">
        <f t="shared" si="1"/>
        <v>0</v>
      </c>
      <c r="O20" s="85">
        <f t="shared" si="2"/>
        <v>0</v>
      </c>
      <c r="P20" s="85">
        <f t="shared" si="3"/>
        <v>0</v>
      </c>
      <c r="Q20" s="85">
        <f t="shared" si="4"/>
        <v>0</v>
      </c>
      <c r="R20" s="85">
        <f t="shared" si="5"/>
        <v>0</v>
      </c>
      <c r="S20" s="86">
        <f t="shared" si="6"/>
        <v>0</v>
      </c>
      <c r="U20" s="9">
        <f t="shared" si="7"/>
        <v>0.011</v>
      </c>
    </row>
    <row r="21">
      <c r="A21" s="84">
        <f>Comparacao!E22</f>
        <v>6178</v>
      </c>
      <c r="B21" s="6" t="s">
        <v>96</v>
      </c>
      <c r="C21" s="6" t="s">
        <v>11</v>
      </c>
      <c r="D21" s="6">
        <v>5.0</v>
      </c>
      <c r="E21" s="6">
        <v>6178.0</v>
      </c>
      <c r="F21" s="6">
        <v>6178.0</v>
      </c>
      <c r="G21" s="6">
        <v>6178.0</v>
      </c>
      <c r="H21" s="6">
        <v>6178.0</v>
      </c>
      <c r="I21" s="6">
        <v>6178.0</v>
      </c>
      <c r="J21" s="6">
        <v>6178.0</v>
      </c>
      <c r="K21" s="6">
        <v>6178.0</v>
      </c>
      <c r="L21" s="6">
        <v>0.015</v>
      </c>
      <c r="M21" s="6">
        <v>30.001</v>
      </c>
      <c r="N21" s="85">
        <f t="shared" si="1"/>
        <v>0</v>
      </c>
      <c r="O21" s="85">
        <f t="shared" si="2"/>
        <v>0</v>
      </c>
      <c r="P21" s="85">
        <f t="shared" si="3"/>
        <v>0</v>
      </c>
      <c r="Q21" s="85">
        <f t="shared" si="4"/>
        <v>0</v>
      </c>
      <c r="R21" s="85">
        <f t="shared" si="5"/>
        <v>0</v>
      </c>
      <c r="S21" s="86">
        <f t="shared" si="6"/>
        <v>0</v>
      </c>
      <c r="U21" s="9">
        <f t="shared" si="7"/>
        <v>0.015</v>
      </c>
    </row>
    <row r="22">
      <c r="A22" s="84">
        <f>Comparacao!E23</f>
        <v>4042</v>
      </c>
      <c r="B22" s="6" t="s">
        <v>97</v>
      </c>
      <c r="C22" s="6" t="s">
        <v>11</v>
      </c>
      <c r="D22" s="6">
        <v>5.0</v>
      </c>
      <c r="E22" s="6">
        <v>4042.0</v>
      </c>
      <c r="F22" s="6">
        <v>4042.0</v>
      </c>
      <c r="G22" s="6">
        <v>4348.0</v>
      </c>
      <c r="H22" s="6">
        <v>4160.0</v>
      </c>
      <c r="I22" s="6">
        <v>4072.0</v>
      </c>
      <c r="J22" s="6">
        <v>4042.0</v>
      </c>
      <c r="K22" s="6">
        <v>4132.8</v>
      </c>
      <c r="L22" s="6">
        <v>0.018</v>
      </c>
      <c r="M22" s="6">
        <v>30.001</v>
      </c>
      <c r="N22" s="85">
        <f t="shared" si="1"/>
        <v>0</v>
      </c>
      <c r="O22" s="85">
        <f t="shared" si="2"/>
        <v>0</v>
      </c>
      <c r="P22" s="85">
        <f t="shared" si="3"/>
        <v>7.570509649</v>
      </c>
      <c r="Q22" s="85">
        <f t="shared" si="4"/>
        <v>2.919346858</v>
      </c>
      <c r="R22" s="85">
        <f t="shared" si="5"/>
        <v>0.7422068283</v>
      </c>
      <c r="S22" s="86">
        <f t="shared" si="6"/>
        <v>2.246412667</v>
      </c>
      <c r="U22" s="9">
        <f t="shared" si="7"/>
        <v>0.018</v>
      </c>
    </row>
    <row r="23">
      <c r="A23" s="84">
        <f>Comparacao!E24</f>
        <v>4126</v>
      </c>
      <c r="B23" s="6" t="s">
        <v>98</v>
      </c>
      <c r="C23" s="6" t="s">
        <v>11</v>
      </c>
      <c r="D23" s="6">
        <v>5.0</v>
      </c>
      <c r="E23" s="6">
        <v>4126.0</v>
      </c>
      <c r="F23" s="6">
        <v>4126.0</v>
      </c>
      <c r="G23" s="6">
        <v>4126.0</v>
      </c>
      <c r="H23" s="6">
        <v>4126.0</v>
      </c>
      <c r="I23" s="6">
        <v>4242.0</v>
      </c>
      <c r="J23" s="6">
        <v>4126.0</v>
      </c>
      <c r="K23" s="6">
        <v>4149.2</v>
      </c>
      <c r="L23" s="6">
        <v>0.015</v>
      </c>
      <c r="M23" s="6">
        <v>30.001</v>
      </c>
      <c r="N23" s="85">
        <f t="shared" si="1"/>
        <v>0</v>
      </c>
      <c r="O23" s="85">
        <f t="shared" si="2"/>
        <v>0</v>
      </c>
      <c r="P23" s="85">
        <f t="shared" si="3"/>
        <v>0</v>
      </c>
      <c r="Q23" s="85">
        <f t="shared" si="4"/>
        <v>0</v>
      </c>
      <c r="R23" s="85">
        <f t="shared" si="5"/>
        <v>2.811439651</v>
      </c>
      <c r="S23" s="86">
        <f t="shared" si="6"/>
        <v>0.5622879302</v>
      </c>
      <c r="U23" s="9">
        <f t="shared" si="7"/>
        <v>0.015</v>
      </c>
    </row>
    <row r="24">
      <c r="A24" s="84">
        <f>Comparacao!E25</f>
        <v>3920</v>
      </c>
      <c r="B24" s="6" t="s">
        <v>99</v>
      </c>
      <c r="C24" s="6" t="s">
        <v>11</v>
      </c>
      <c r="D24" s="6">
        <v>5.0</v>
      </c>
      <c r="E24" s="6">
        <v>3920.0</v>
      </c>
      <c r="F24" s="6">
        <v>3920.0</v>
      </c>
      <c r="G24" s="6">
        <v>3958.0</v>
      </c>
      <c r="H24" s="6">
        <v>3920.0</v>
      </c>
      <c r="I24" s="6">
        <v>3920.0</v>
      </c>
      <c r="J24" s="6">
        <v>3920.0</v>
      </c>
      <c r="K24" s="6">
        <v>3927.6</v>
      </c>
      <c r="L24" s="6">
        <v>0.024</v>
      </c>
      <c r="M24" s="6">
        <v>30.001</v>
      </c>
      <c r="N24" s="85">
        <f t="shared" si="1"/>
        <v>0</v>
      </c>
      <c r="O24" s="85">
        <f t="shared" si="2"/>
        <v>0</v>
      </c>
      <c r="P24" s="85">
        <f t="shared" si="3"/>
        <v>0.9693877551</v>
      </c>
      <c r="Q24" s="85">
        <f t="shared" si="4"/>
        <v>0</v>
      </c>
      <c r="R24" s="85">
        <f t="shared" si="5"/>
        <v>0</v>
      </c>
      <c r="S24" s="86">
        <f t="shared" si="6"/>
        <v>0.193877551</v>
      </c>
      <c r="U24" s="9">
        <f t="shared" si="7"/>
        <v>0.024</v>
      </c>
    </row>
    <row r="25">
      <c r="A25" s="84">
        <f>Comparacao!E26</f>
        <v>610</v>
      </c>
      <c r="B25" s="6" t="s">
        <v>100</v>
      </c>
      <c r="C25" s="6" t="s">
        <v>11</v>
      </c>
      <c r="D25" s="6">
        <v>5.0</v>
      </c>
      <c r="E25" s="6">
        <v>610.0</v>
      </c>
      <c r="F25" s="6">
        <v>610.0</v>
      </c>
      <c r="G25" s="6">
        <v>610.0</v>
      </c>
      <c r="H25" s="6">
        <v>610.0</v>
      </c>
      <c r="I25" s="6">
        <v>610.0</v>
      </c>
      <c r="J25" s="6">
        <v>610.0</v>
      </c>
      <c r="K25" s="6">
        <v>610.0</v>
      </c>
      <c r="L25" s="6">
        <v>0.007</v>
      </c>
      <c r="M25" s="6">
        <v>40.001</v>
      </c>
      <c r="N25" s="85">
        <f t="shared" si="1"/>
        <v>0</v>
      </c>
      <c r="O25" s="85">
        <f t="shared" si="2"/>
        <v>0</v>
      </c>
      <c r="P25" s="85">
        <f t="shared" si="3"/>
        <v>0</v>
      </c>
      <c r="Q25" s="85">
        <f t="shared" si="4"/>
        <v>0</v>
      </c>
      <c r="R25" s="85">
        <f t="shared" si="5"/>
        <v>0</v>
      </c>
      <c r="S25" s="86">
        <f t="shared" si="6"/>
        <v>0</v>
      </c>
      <c r="U25" s="9">
        <f t="shared" si="7"/>
        <v>0.007</v>
      </c>
    </row>
    <row r="26">
      <c r="A26" s="84">
        <f>Comparacao!E27</f>
        <v>136</v>
      </c>
      <c r="B26" s="6" t="s">
        <v>101</v>
      </c>
      <c r="C26" s="6" t="s">
        <v>11</v>
      </c>
      <c r="D26" s="6">
        <v>5.0</v>
      </c>
      <c r="E26" s="6">
        <v>190.0</v>
      </c>
      <c r="F26" s="6">
        <v>136.0</v>
      </c>
      <c r="G26" s="6">
        <v>136.0</v>
      </c>
      <c r="H26" s="6">
        <v>154.0</v>
      </c>
      <c r="I26" s="6">
        <v>154.0</v>
      </c>
      <c r="J26" s="6">
        <v>136.0</v>
      </c>
      <c r="K26" s="6">
        <v>154.0</v>
      </c>
      <c r="L26" s="6">
        <v>0.165</v>
      </c>
      <c r="M26" s="6">
        <v>40.001</v>
      </c>
      <c r="N26" s="85">
        <f t="shared" si="1"/>
        <v>39.70588235</v>
      </c>
      <c r="O26" s="85">
        <f t="shared" si="2"/>
        <v>0</v>
      </c>
      <c r="P26" s="85">
        <f t="shared" si="3"/>
        <v>0</v>
      </c>
      <c r="Q26" s="85">
        <f t="shared" si="4"/>
        <v>13.23529412</v>
      </c>
      <c r="R26" s="85">
        <f t="shared" si="5"/>
        <v>13.23529412</v>
      </c>
      <c r="S26" s="86">
        <f t="shared" si="6"/>
        <v>13.23529412</v>
      </c>
      <c r="U26" s="9">
        <f t="shared" si="7"/>
        <v>0.165</v>
      </c>
    </row>
    <row r="27">
      <c r="A27" s="84">
        <f>Comparacao!E28</f>
        <v>234</v>
      </c>
      <c r="B27" s="6" t="s">
        <v>102</v>
      </c>
      <c r="C27" s="6" t="s">
        <v>11</v>
      </c>
      <c r="D27" s="6">
        <v>5.0</v>
      </c>
      <c r="E27" s="6">
        <v>234.0</v>
      </c>
      <c r="F27" s="6">
        <v>234.0</v>
      </c>
      <c r="G27" s="6">
        <v>234.0</v>
      </c>
      <c r="H27" s="6">
        <v>234.0</v>
      </c>
      <c r="I27" s="6">
        <v>234.0</v>
      </c>
      <c r="J27" s="6">
        <v>234.0</v>
      </c>
      <c r="K27" s="6">
        <v>234.0</v>
      </c>
      <c r="L27" s="6">
        <v>0.015</v>
      </c>
      <c r="M27" s="6">
        <v>40.001</v>
      </c>
      <c r="N27" s="85">
        <f t="shared" si="1"/>
        <v>0</v>
      </c>
      <c r="O27" s="85">
        <f t="shared" si="2"/>
        <v>0</v>
      </c>
      <c r="P27" s="85">
        <f t="shared" si="3"/>
        <v>0</v>
      </c>
      <c r="Q27" s="85">
        <f t="shared" si="4"/>
        <v>0</v>
      </c>
      <c r="R27" s="85">
        <f t="shared" si="5"/>
        <v>0</v>
      </c>
      <c r="S27" s="86">
        <f t="shared" si="6"/>
        <v>0</v>
      </c>
      <c r="U27" s="9">
        <f t="shared" si="7"/>
        <v>0.015</v>
      </c>
    </row>
    <row r="28">
      <c r="A28" s="84">
        <f>Comparacao!E29</f>
        <v>232</v>
      </c>
      <c r="B28" s="6" t="s">
        <v>103</v>
      </c>
      <c r="C28" s="6" t="s">
        <v>11</v>
      </c>
      <c r="D28" s="6">
        <v>5.0</v>
      </c>
      <c r="E28" s="6">
        <v>232.0</v>
      </c>
      <c r="F28" s="6">
        <v>232.0</v>
      </c>
      <c r="G28" s="6">
        <v>234.0</v>
      </c>
      <c r="H28" s="6">
        <v>232.0</v>
      </c>
      <c r="I28" s="6">
        <v>232.0</v>
      </c>
      <c r="J28" s="6">
        <v>232.0</v>
      </c>
      <c r="K28" s="6">
        <v>232.4</v>
      </c>
      <c r="L28" s="6">
        <v>8.905</v>
      </c>
      <c r="M28" s="6">
        <v>40.001</v>
      </c>
      <c r="N28" s="85">
        <f t="shared" si="1"/>
        <v>0</v>
      </c>
      <c r="O28" s="85">
        <f t="shared" si="2"/>
        <v>0</v>
      </c>
      <c r="P28" s="85">
        <f t="shared" si="3"/>
        <v>0.8620689655</v>
      </c>
      <c r="Q28" s="85">
        <f t="shared" si="4"/>
        <v>0</v>
      </c>
      <c r="R28" s="85">
        <f t="shared" si="5"/>
        <v>0</v>
      </c>
      <c r="S28" s="86">
        <f t="shared" si="6"/>
        <v>0.1724137931</v>
      </c>
      <c r="U28" s="9">
        <f t="shared" si="7"/>
        <v>8.905</v>
      </c>
    </row>
    <row r="29">
      <c r="A29" s="84">
        <f>Comparacao!E30</f>
        <v>774</v>
      </c>
      <c r="B29" s="6" t="s">
        <v>104</v>
      </c>
      <c r="C29" s="6" t="s">
        <v>11</v>
      </c>
      <c r="D29" s="6">
        <v>5.0</v>
      </c>
      <c r="E29" s="6">
        <v>774.0</v>
      </c>
      <c r="F29" s="6">
        <v>774.0</v>
      </c>
      <c r="G29" s="6">
        <v>774.0</v>
      </c>
      <c r="H29" s="6">
        <v>774.0</v>
      </c>
      <c r="I29" s="6">
        <v>774.0</v>
      </c>
      <c r="J29" s="6">
        <v>774.0</v>
      </c>
      <c r="K29" s="6">
        <v>774.0</v>
      </c>
      <c r="L29" s="6">
        <v>0.015</v>
      </c>
      <c r="M29" s="6">
        <v>40.001</v>
      </c>
      <c r="N29" s="85">
        <f t="shared" si="1"/>
        <v>0</v>
      </c>
      <c r="O29" s="85">
        <f t="shared" si="2"/>
        <v>0</v>
      </c>
      <c r="P29" s="85">
        <f t="shared" si="3"/>
        <v>0</v>
      </c>
      <c r="Q29" s="85">
        <f t="shared" si="4"/>
        <v>0</v>
      </c>
      <c r="R29" s="85">
        <f t="shared" si="5"/>
        <v>0</v>
      </c>
      <c r="S29" s="86">
        <f t="shared" si="6"/>
        <v>0</v>
      </c>
      <c r="U29" s="9">
        <f t="shared" si="7"/>
        <v>0.015</v>
      </c>
    </row>
    <row r="30">
      <c r="A30" s="84">
        <f>Comparacao!E31</f>
        <v>4544</v>
      </c>
      <c r="B30" s="6" t="s">
        <v>105</v>
      </c>
      <c r="C30" s="6" t="s">
        <v>11</v>
      </c>
      <c r="D30" s="6">
        <v>5.0</v>
      </c>
      <c r="E30" s="6">
        <v>4544.0</v>
      </c>
      <c r="F30" s="6">
        <v>5496.0</v>
      </c>
      <c r="G30" s="6">
        <v>4544.0</v>
      </c>
      <c r="H30" s="6">
        <v>4544.0</v>
      </c>
      <c r="I30" s="6">
        <v>4544.0</v>
      </c>
      <c r="J30" s="6">
        <v>4544.0</v>
      </c>
      <c r="K30" s="6">
        <v>4734.4</v>
      </c>
      <c r="L30" s="6">
        <v>0.012</v>
      </c>
      <c r="M30" s="6">
        <v>40.001</v>
      </c>
      <c r="N30" s="85">
        <f t="shared" si="1"/>
        <v>0</v>
      </c>
      <c r="O30" s="85">
        <f t="shared" si="2"/>
        <v>20.95070423</v>
      </c>
      <c r="P30" s="85">
        <f t="shared" si="3"/>
        <v>0</v>
      </c>
      <c r="Q30" s="85">
        <f t="shared" si="4"/>
        <v>0</v>
      </c>
      <c r="R30" s="85">
        <f t="shared" si="5"/>
        <v>0</v>
      </c>
      <c r="S30" s="86">
        <f t="shared" si="6"/>
        <v>4.190140845</v>
      </c>
      <c r="U30" s="9">
        <f t="shared" si="7"/>
        <v>0.012</v>
      </c>
    </row>
    <row r="31">
      <c r="A31" s="84">
        <f>Comparacao!E32</f>
        <v>2068</v>
      </c>
      <c r="B31" s="6" t="s">
        <v>106</v>
      </c>
      <c r="C31" s="6" t="s">
        <v>11</v>
      </c>
      <c r="D31" s="6">
        <v>5.0</v>
      </c>
      <c r="E31" s="6">
        <v>2068.0</v>
      </c>
      <c r="F31" s="6">
        <v>2068.0</v>
      </c>
      <c r="G31" s="6">
        <v>2068.0</v>
      </c>
      <c r="H31" s="6">
        <v>2068.0</v>
      </c>
      <c r="I31" s="6">
        <v>2068.0</v>
      </c>
      <c r="J31" s="6">
        <v>2068.0</v>
      </c>
      <c r="K31" s="6">
        <v>2068.0</v>
      </c>
      <c r="L31" s="6">
        <v>0.03</v>
      </c>
      <c r="M31" s="6">
        <v>40.001</v>
      </c>
      <c r="N31" s="85">
        <f t="shared" si="1"/>
        <v>0</v>
      </c>
      <c r="O31" s="85">
        <f t="shared" si="2"/>
        <v>0</v>
      </c>
      <c r="P31" s="85">
        <f t="shared" si="3"/>
        <v>0</v>
      </c>
      <c r="Q31" s="85">
        <f t="shared" si="4"/>
        <v>0</v>
      </c>
      <c r="R31" s="85">
        <f t="shared" si="5"/>
        <v>0</v>
      </c>
      <c r="S31" s="86">
        <f t="shared" si="6"/>
        <v>0</v>
      </c>
      <c r="U31" s="9">
        <f t="shared" si="7"/>
        <v>0.03</v>
      </c>
    </row>
    <row r="32">
      <c r="A32" s="84">
        <f>Comparacao!E33</f>
        <v>2090</v>
      </c>
      <c r="B32" s="6" t="s">
        <v>107</v>
      </c>
      <c r="C32" s="6" t="s">
        <v>11</v>
      </c>
      <c r="D32" s="6">
        <v>5.0</v>
      </c>
      <c r="E32" s="6">
        <v>2090.0</v>
      </c>
      <c r="F32" s="6">
        <v>2148.0</v>
      </c>
      <c r="G32" s="6">
        <v>2090.0</v>
      </c>
      <c r="H32" s="6">
        <v>2090.0</v>
      </c>
      <c r="I32" s="6">
        <v>2090.0</v>
      </c>
      <c r="J32" s="6">
        <v>2090.0</v>
      </c>
      <c r="K32" s="6">
        <v>2101.6</v>
      </c>
      <c r="L32" s="6">
        <v>0.016</v>
      </c>
      <c r="M32" s="6">
        <v>40.001</v>
      </c>
      <c r="N32" s="85">
        <f t="shared" si="1"/>
        <v>0</v>
      </c>
      <c r="O32" s="85">
        <f t="shared" si="2"/>
        <v>2.775119617</v>
      </c>
      <c r="P32" s="85">
        <f t="shared" si="3"/>
        <v>0</v>
      </c>
      <c r="Q32" s="85">
        <f t="shared" si="4"/>
        <v>0</v>
      </c>
      <c r="R32" s="85">
        <f t="shared" si="5"/>
        <v>0</v>
      </c>
      <c r="S32" s="86">
        <f t="shared" si="6"/>
        <v>0.5550239234</v>
      </c>
      <c r="U32" s="9">
        <f t="shared" si="7"/>
        <v>0.016</v>
      </c>
    </row>
    <row r="33">
      <c r="A33" s="84">
        <f>Comparacao!E34</f>
        <v>1650</v>
      </c>
      <c r="B33" s="6" t="s">
        <v>108</v>
      </c>
      <c r="C33" s="6" t="s">
        <v>11</v>
      </c>
      <c r="D33" s="6">
        <v>5.0</v>
      </c>
      <c r="E33" s="6">
        <v>1650.0</v>
      </c>
      <c r="F33" s="6">
        <v>1704.0</v>
      </c>
      <c r="G33" s="6">
        <v>1650.0</v>
      </c>
      <c r="H33" s="6">
        <v>1650.0</v>
      </c>
      <c r="I33" s="6">
        <v>1650.0</v>
      </c>
      <c r="J33" s="6">
        <v>1650.0</v>
      </c>
      <c r="K33" s="6">
        <v>1660.8</v>
      </c>
      <c r="L33" s="6">
        <v>0.365</v>
      </c>
      <c r="M33" s="6">
        <v>40.001</v>
      </c>
      <c r="N33" s="85">
        <f t="shared" si="1"/>
        <v>0</v>
      </c>
      <c r="O33" s="85">
        <f t="shared" si="2"/>
        <v>3.272727273</v>
      </c>
      <c r="P33" s="85">
        <f t="shared" si="3"/>
        <v>0</v>
      </c>
      <c r="Q33" s="85">
        <f t="shared" si="4"/>
        <v>0</v>
      </c>
      <c r="R33" s="85">
        <f t="shared" si="5"/>
        <v>0</v>
      </c>
      <c r="S33" s="86">
        <f t="shared" si="6"/>
        <v>0.6545454545</v>
      </c>
      <c r="U33" s="9">
        <f t="shared" si="7"/>
        <v>0.365</v>
      </c>
    </row>
    <row r="34">
      <c r="A34" s="84">
        <f>Comparacao!E35</f>
        <v>4316</v>
      </c>
      <c r="B34" s="6" t="s">
        <v>109</v>
      </c>
      <c r="C34" s="6" t="s">
        <v>11</v>
      </c>
      <c r="D34" s="6">
        <v>5.0</v>
      </c>
      <c r="E34" s="6">
        <v>4316.0</v>
      </c>
      <c r="F34" s="6">
        <v>4316.0</v>
      </c>
      <c r="G34" s="6">
        <v>4316.0</v>
      </c>
      <c r="H34" s="6">
        <v>4316.0</v>
      </c>
      <c r="I34" s="6">
        <v>4316.0</v>
      </c>
      <c r="J34" s="6">
        <v>4316.0</v>
      </c>
      <c r="K34" s="6">
        <v>4316.0</v>
      </c>
      <c r="L34" s="6">
        <v>0.175</v>
      </c>
      <c r="M34" s="6">
        <v>40.001</v>
      </c>
      <c r="N34" s="85">
        <f t="shared" si="1"/>
        <v>0</v>
      </c>
      <c r="O34" s="85">
        <f t="shared" si="2"/>
        <v>0</v>
      </c>
      <c r="P34" s="85">
        <f t="shared" si="3"/>
        <v>0</v>
      </c>
      <c r="Q34" s="85">
        <f t="shared" si="4"/>
        <v>0</v>
      </c>
      <c r="R34" s="85">
        <f t="shared" si="5"/>
        <v>0</v>
      </c>
      <c r="S34" s="86">
        <f t="shared" si="6"/>
        <v>0</v>
      </c>
      <c r="U34" s="9">
        <f t="shared" si="7"/>
        <v>0.175</v>
      </c>
    </row>
    <row r="35">
      <c r="A35" s="84">
        <f>Comparacao!E36</f>
        <v>8646</v>
      </c>
      <c r="B35" s="6" t="s">
        <v>110</v>
      </c>
      <c r="C35" s="6" t="s">
        <v>11</v>
      </c>
      <c r="D35" s="6">
        <v>5.0</v>
      </c>
      <c r="E35" s="6">
        <v>8926.0</v>
      </c>
      <c r="F35" s="6">
        <v>8876.0</v>
      </c>
      <c r="G35" s="6">
        <v>8760.0</v>
      </c>
      <c r="H35" s="6">
        <v>8892.0</v>
      </c>
      <c r="I35" s="6">
        <v>8646.0</v>
      </c>
      <c r="J35" s="6">
        <v>8646.0</v>
      </c>
      <c r="K35" s="6">
        <v>8820.0</v>
      </c>
      <c r="L35" s="6">
        <v>0.074</v>
      </c>
      <c r="M35" s="6">
        <v>40.002</v>
      </c>
      <c r="N35" s="85">
        <f t="shared" si="1"/>
        <v>3.238491788</v>
      </c>
      <c r="O35" s="85">
        <f t="shared" si="2"/>
        <v>2.660189683</v>
      </c>
      <c r="P35" s="85">
        <f t="shared" si="3"/>
        <v>1.318528799</v>
      </c>
      <c r="Q35" s="85">
        <f t="shared" si="4"/>
        <v>2.845246357</v>
      </c>
      <c r="R35" s="85">
        <f t="shared" si="5"/>
        <v>0</v>
      </c>
      <c r="S35" s="86">
        <f t="shared" si="6"/>
        <v>2.012491325</v>
      </c>
      <c r="U35" s="9">
        <f t="shared" si="7"/>
        <v>0.074</v>
      </c>
    </row>
    <row r="36">
      <c r="A36" s="84">
        <f>Comparacao!E37</f>
        <v>4586</v>
      </c>
      <c r="B36" s="6" t="s">
        <v>111</v>
      </c>
      <c r="C36" s="6" t="s">
        <v>11</v>
      </c>
      <c r="D36" s="6">
        <v>5.0</v>
      </c>
      <c r="E36" s="6">
        <v>4586.0</v>
      </c>
      <c r="F36" s="6">
        <v>4586.0</v>
      </c>
      <c r="G36" s="6">
        <v>4728.0</v>
      </c>
      <c r="H36" s="6">
        <v>4586.0</v>
      </c>
      <c r="I36" s="6">
        <v>4586.0</v>
      </c>
      <c r="J36" s="6">
        <v>4586.0</v>
      </c>
      <c r="K36" s="6">
        <v>4614.4</v>
      </c>
      <c r="L36" s="6">
        <v>0.284</v>
      </c>
      <c r="M36" s="6">
        <v>40.001</v>
      </c>
      <c r="N36" s="85">
        <f t="shared" si="1"/>
        <v>0</v>
      </c>
      <c r="O36" s="85">
        <f t="shared" si="2"/>
        <v>0</v>
      </c>
      <c r="P36" s="85">
        <f t="shared" si="3"/>
        <v>3.096380288</v>
      </c>
      <c r="Q36" s="85">
        <f t="shared" si="4"/>
        <v>0</v>
      </c>
      <c r="R36" s="85">
        <f t="shared" si="5"/>
        <v>0</v>
      </c>
      <c r="S36" s="86">
        <f t="shared" si="6"/>
        <v>0.6192760576</v>
      </c>
      <c r="U36" s="9">
        <f t="shared" si="7"/>
        <v>0.284</v>
      </c>
    </row>
    <row r="37">
      <c r="A37" s="84">
        <f>Comparacao!E38</f>
        <v>5396</v>
      </c>
      <c r="B37" s="6" t="s">
        <v>112</v>
      </c>
      <c r="C37" s="6" t="s">
        <v>11</v>
      </c>
      <c r="D37" s="6">
        <v>5.0</v>
      </c>
      <c r="E37" s="6">
        <v>5396.0</v>
      </c>
      <c r="F37" s="6">
        <v>5396.0</v>
      </c>
      <c r="G37" s="6">
        <v>5396.0</v>
      </c>
      <c r="H37" s="6">
        <v>5396.0</v>
      </c>
      <c r="I37" s="6">
        <v>5396.0</v>
      </c>
      <c r="J37" s="6">
        <v>5396.0</v>
      </c>
      <c r="K37" s="6">
        <v>5396.0</v>
      </c>
      <c r="L37" s="6">
        <v>0.928</v>
      </c>
      <c r="M37" s="6">
        <v>40.002</v>
      </c>
      <c r="N37" s="85">
        <f t="shared" si="1"/>
        <v>0</v>
      </c>
      <c r="O37" s="85">
        <f t="shared" si="2"/>
        <v>0</v>
      </c>
      <c r="P37" s="85">
        <f t="shared" si="3"/>
        <v>0</v>
      </c>
      <c r="Q37" s="85">
        <f t="shared" si="4"/>
        <v>0</v>
      </c>
      <c r="R37" s="85">
        <f t="shared" si="5"/>
        <v>0</v>
      </c>
      <c r="S37" s="86">
        <f t="shared" si="6"/>
        <v>0</v>
      </c>
      <c r="U37" s="9">
        <f t="shared" si="7"/>
        <v>0.928</v>
      </c>
    </row>
    <row r="38">
      <c r="A38" s="84">
        <f>Comparacao!E39</f>
        <v>4800</v>
      </c>
      <c r="B38" s="6" t="s">
        <v>113</v>
      </c>
      <c r="C38" s="6" t="s">
        <v>11</v>
      </c>
      <c r="D38" s="6">
        <v>5.0</v>
      </c>
      <c r="E38" s="6">
        <v>4906.0</v>
      </c>
      <c r="F38" s="6">
        <v>4800.0</v>
      </c>
      <c r="G38" s="6">
        <v>4800.0</v>
      </c>
      <c r="H38" s="6">
        <v>4906.0</v>
      </c>
      <c r="I38" s="6">
        <v>4906.0</v>
      </c>
      <c r="J38" s="6">
        <v>4800.0</v>
      </c>
      <c r="K38" s="6">
        <v>4863.6</v>
      </c>
      <c r="L38" s="6">
        <v>7.51</v>
      </c>
      <c r="M38" s="6">
        <v>40.002</v>
      </c>
      <c r="N38" s="85">
        <f t="shared" si="1"/>
        <v>2.208333333</v>
      </c>
      <c r="O38" s="85">
        <f t="shared" si="2"/>
        <v>0</v>
      </c>
      <c r="P38" s="85">
        <f t="shared" si="3"/>
        <v>0</v>
      </c>
      <c r="Q38" s="85">
        <f t="shared" si="4"/>
        <v>2.208333333</v>
      </c>
      <c r="R38" s="85">
        <f t="shared" si="5"/>
        <v>2.208333333</v>
      </c>
      <c r="S38" s="86">
        <f t="shared" si="6"/>
        <v>1.325</v>
      </c>
      <c r="U38" s="9">
        <f t="shared" si="7"/>
        <v>7.51</v>
      </c>
    </row>
    <row r="39">
      <c r="A39" s="84">
        <f>Comparacao!E40</f>
        <v>6272</v>
      </c>
      <c r="B39" s="6" t="s">
        <v>114</v>
      </c>
      <c r="C39" s="6" t="s">
        <v>11</v>
      </c>
      <c r="D39" s="6">
        <v>5.0</v>
      </c>
      <c r="E39" s="6">
        <v>6272.0</v>
      </c>
      <c r="F39" s="6">
        <v>6272.0</v>
      </c>
      <c r="G39" s="6">
        <v>6272.0</v>
      </c>
      <c r="H39" s="6">
        <v>6272.0</v>
      </c>
      <c r="I39" s="6">
        <v>6272.0</v>
      </c>
      <c r="J39" s="6">
        <v>6272.0</v>
      </c>
      <c r="K39" s="6">
        <v>6272.0</v>
      </c>
      <c r="L39" s="6">
        <v>0.028</v>
      </c>
      <c r="M39" s="6">
        <v>40.002</v>
      </c>
      <c r="N39" s="85">
        <f t="shared" si="1"/>
        <v>0</v>
      </c>
      <c r="O39" s="85">
        <f t="shared" si="2"/>
        <v>0</v>
      </c>
      <c r="P39" s="85">
        <f t="shared" si="3"/>
        <v>0</v>
      </c>
      <c r="Q39" s="85">
        <f t="shared" si="4"/>
        <v>0</v>
      </c>
      <c r="R39" s="85">
        <f t="shared" si="5"/>
        <v>0</v>
      </c>
      <c r="S39" s="86">
        <f t="shared" si="6"/>
        <v>0</v>
      </c>
      <c r="U39" s="9">
        <f t="shared" si="7"/>
        <v>0.028</v>
      </c>
    </row>
    <row r="40">
      <c r="A40" s="84">
        <f>Comparacao!E41</f>
        <v>19000</v>
      </c>
      <c r="B40" s="6" t="s">
        <v>115</v>
      </c>
      <c r="C40" s="6" t="s">
        <v>11</v>
      </c>
      <c r="D40" s="6">
        <v>5.0</v>
      </c>
      <c r="E40" s="6">
        <v>19390.0</v>
      </c>
      <c r="F40" s="6">
        <v>19418.0</v>
      </c>
      <c r="G40" s="6">
        <v>19198.0</v>
      </c>
      <c r="H40" s="6">
        <v>19198.0</v>
      </c>
      <c r="I40" s="6">
        <v>21128.0</v>
      </c>
      <c r="J40" s="6">
        <v>19198.0</v>
      </c>
      <c r="K40" s="6">
        <v>19666.4</v>
      </c>
      <c r="L40" s="6">
        <v>2.44</v>
      </c>
      <c r="M40" s="6">
        <v>100.007</v>
      </c>
      <c r="N40" s="85">
        <f t="shared" si="1"/>
        <v>2.052631579</v>
      </c>
      <c r="O40" s="85">
        <f t="shared" si="2"/>
        <v>2.2</v>
      </c>
      <c r="P40" s="85">
        <f t="shared" si="3"/>
        <v>1.042105263</v>
      </c>
      <c r="Q40" s="85">
        <f t="shared" si="4"/>
        <v>1.042105263</v>
      </c>
      <c r="R40" s="85">
        <f t="shared" si="5"/>
        <v>11.2</v>
      </c>
      <c r="S40" s="86">
        <f t="shared" si="6"/>
        <v>3.507368421</v>
      </c>
      <c r="U40" s="9" t="str">
        <f t="shared" si="7"/>
        <v>INF</v>
      </c>
    </row>
    <row r="41">
      <c r="A41" s="84">
        <f>Comparacao!E42</f>
        <v>22686</v>
      </c>
      <c r="B41" s="6" t="s">
        <v>116</v>
      </c>
      <c r="C41" s="6" t="s">
        <v>11</v>
      </c>
      <c r="D41" s="6">
        <v>5.0</v>
      </c>
      <c r="E41" s="6">
        <v>22686.0</v>
      </c>
      <c r="F41" s="6">
        <v>23744.0</v>
      </c>
      <c r="G41" s="6">
        <v>22686.0</v>
      </c>
      <c r="H41" s="6">
        <v>22686.0</v>
      </c>
      <c r="I41" s="6">
        <v>22804.0</v>
      </c>
      <c r="J41" s="6">
        <v>22686.0</v>
      </c>
      <c r="K41" s="6">
        <v>22921.2</v>
      </c>
      <c r="L41" s="6">
        <v>14.004</v>
      </c>
      <c r="M41" s="6">
        <v>100.004</v>
      </c>
      <c r="N41" s="85">
        <f t="shared" si="1"/>
        <v>0</v>
      </c>
      <c r="O41" s="85">
        <f t="shared" si="2"/>
        <v>4.663669223</v>
      </c>
      <c r="P41" s="85">
        <f t="shared" si="3"/>
        <v>0</v>
      </c>
      <c r="Q41" s="85">
        <f t="shared" si="4"/>
        <v>0</v>
      </c>
      <c r="R41" s="85">
        <f t="shared" si="5"/>
        <v>0.5201445826</v>
      </c>
      <c r="S41" s="86">
        <f t="shared" si="6"/>
        <v>1.036762761</v>
      </c>
      <c r="U41" s="9">
        <f t="shared" si="7"/>
        <v>14.004</v>
      </c>
    </row>
    <row r="42">
      <c r="A42" s="84">
        <f>Comparacao!E43</f>
        <v>14558</v>
      </c>
      <c r="B42" s="6" t="s">
        <v>117</v>
      </c>
      <c r="C42" s="6" t="s">
        <v>11</v>
      </c>
      <c r="D42" s="6">
        <v>5.0</v>
      </c>
      <c r="E42" s="6">
        <v>14558.0</v>
      </c>
      <c r="F42" s="6">
        <v>14558.0</v>
      </c>
      <c r="G42" s="6">
        <v>14558.0</v>
      </c>
      <c r="H42" s="6">
        <v>14558.0</v>
      </c>
      <c r="I42" s="6">
        <v>14918.0</v>
      </c>
      <c r="J42" s="6">
        <v>14558.0</v>
      </c>
      <c r="K42" s="6">
        <v>14630.0</v>
      </c>
      <c r="L42" s="6">
        <v>10.021</v>
      </c>
      <c r="M42" s="6">
        <v>100.003</v>
      </c>
      <c r="N42" s="85">
        <f t="shared" si="1"/>
        <v>0</v>
      </c>
      <c r="O42" s="85">
        <f t="shared" si="2"/>
        <v>0</v>
      </c>
      <c r="P42" s="85">
        <f t="shared" si="3"/>
        <v>0</v>
      </c>
      <c r="Q42" s="85">
        <f t="shared" si="4"/>
        <v>0</v>
      </c>
      <c r="R42" s="85">
        <f t="shared" si="5"/>
        <v>2.472867152</v>
      </c>
      <c r="S42" s="86">
        <f t="shared" si="6"/>
        <v>0.4945734304</v>
      </c>
      <c r="U42" s="9">
        <f t="shared" si="7"/>
        <v>10.021</v>
      </c>
    </row>
    <row r="43">
      <c r="A43" s="88">
        <f>Comparacao!E44</f>
        <v>19700</v>
      </c>
      <c r="B43" s="6" t="s">
        <v>118</v>
      </c>
      <c r="C43" s="6" t="s">
        <v>11</v>
      </c>
      <c r="D43" s="6">
        <v>5.0</v>
      </c>
      <c r="E43" s="6">
        <v>19700.0</v>
      </c>
      <c r="F43" s="6">
        <v>19762.0</v>
      </c>
      <c r="G43" s="6">
        <v>19988.0</v>
      </c>
      <c r="H43" s="6">
        <v>19708.0</v>
      </c>
      <c r="I43" s="6">
        <v>19762.0</v>
      </c>
      <c r="J43" s="6">
        <v>19700.0</v>
      </c>
      <c r="K43" s="6">
        <v>19784.0</v>
      </c>
      <c r="L43" s="6">
        <v>26.609</v>
      </c>
      <c r="M43" s="6">
        <v>100.003</v>
      </c>
      <c r="N43" s="85">
        <f t="shared" si="1"/>
        <v>0</v>
      </c>
      <c r="O43" s="85">
        <f t="shared" si="2"/>
        <v>0.3147208122</v>
      </c>
      <c r="P43" s="85">
        <f t="shared" si="3"/>
        <v>1.461928934</v>
      </c>
      <c r="Q43" s="85">
        <f t="shared" si="4"/>
        <v>0.04060913706</v>
      </c>
      <c r="R43" s="85">
        <f t="shared" si="5"/>
        <v>0.3147208122</v>
      </c>
      <c r="S43" s="86">
        <f t="shared" si="6"/>
        <v>0.4263959391</v>
      </c>
      <c r="U43" s="9">
        <f t="shared" si="7"/>
        <v>26.609</v>
      </c>
    </row>
    <row r="44">
      <c r="A44" s="88">
        <f>Comparacao!E45</f>
        <v>22746</v>
      </c>
      <c r="B44" s="6" t="s">
        <v>119</v>
      </c>
      <c r="C44" s="6" t="s">
        <v>11</v>
      </c>
      <c r="D44" s="6">
        <v>5.0</v>
      </c>
      <c r="E44" s="6">
        <v>22746.0</v>
      </c>
      <c r="F44" s="6">
        <v>22746.0</v>
      </c>
      <c r="G44" s="6">
        <v>22746.0</v>
      </c>
      <c r="H44" s="6">
        <v>22746.0</v>
      </c>
      <c r="I44" s="6">
        <v>22966.0</v>
      </c>
      <c r="J44" s="6">
        <v>22746.0</v>
      </c>
      <c r="K44" s="6">
        <v>22790.0</v>
      </c>
      <c r="L44" s="6">
        <v>15.262</v>
      </c>
      <c r="M44" s="6">
        <v>100.003</v>
      </c>
      <c r="N44" s="85">
        <f t="shared" si="1"/>
        <v>0</v>
      </c>
      <c r="O44" s="85">
        <f t="shared" si="2"/>
        <v>0</v>
      </c>
      <c r="P44" s="85">
        <f t="shared" si="3"/>
        <v>0</v>
      </c>
      <c r="Q44" s="85">
        <f t="shared" si="4"/>
        <v>0</v>
      </c>
      <c r="R44" s="85">
        <f t="shared" si="5"/>
        <v>0.9672030247</v>
      </c>
      <c r="S44" s="86">
        <f t="shared" si="6"/>
        <v>0.1934406049</v>
      </c>
      <c r="U44" s="9">
        <f t="shared" si="7"/>
        <v>15.262</v>
      </c>
    </row>
    <row r="45">
      <c r="A45" s="88">
        <f>Comparacao!E46</f>
        <v>36412</v>
      </c>
      <c r="B45" s="6" t="s">
        <v>120</v>
      </c>
      <c r="C45" s="6" t="s">
        <v>11</v>
      </c>
      <c r="D45" s="6">
        <v>5.0</v>
      </c>
      <c r="E45" s="6">
        <v>36688.0</v>
      </c>
      <c r="F45" s="6">
        <v>36618.0</v>
      </c>
      <c r="G45" s="6">
        <v>36532.0</v>
      </c>
      <c r="H45" s="6">
        <v>36646.0</v>
      </c>
      <c r="I45" s="6">
        <v>36448.0</v>
      </c>
      <c r="J45" s="6">
        <v>36448.0</v>
      </c>
      <c r="K45" s="6">
        <v>36586.4</v>
      </c>
      <c r="L45" s="6">
        <v>47.594</v>
      </c>
      <c r="M45" s="6">
        <v>100.003</v>
      </c>
      <c r="N45" s="85">
        <f t="shared" si="1"/>
        <v>0.7579918708</v>
      </c>
      <c r="O45" s="85">
        <f t="shared" si="2"/>
        <v>0.5657475558</v>
      </c>
      <c r="P45" s="85">
        <f t="shared" si="3"/>
        <v>0.329561683</v>
      </c>
      <c r="Q45" s="85">
        <f t="shared" si="4"/>
        <v>0.6426452818</v>
      </c>
      <c r="R45" s="85">
        <f t="shared" si="5"/>
        <v>0.09886850489</v>
      </c>
      <c r="S45" s="86">
        <f t="shared" si="6"/>
        <v>0.4789629792</v>
      </c>
      <c r="U45" s="9">
        <f t="shared" si="7"/>
        <v>47.594</v>
      </c>
    </row>
    <row r="46">
      <c r="A46" s="88">
        <f>Comparacao!E47</f>
        <v>38608</v>
      </c>
      <c r="B46" s="6" t="s">
        <v>121</v>
      </c>
      <c r="C46" s="6" t="s">
        <v>11</v>
      </c>
      <c r="D46" s="6">
        <v>5.0</v>
      </c>
      <c r="E46" s="6">
        <v>38768.0</v>
      </c>
      <c r="F46" s="6">
        <v>38856.0</v>
      </c>
      <c r="G46" s="6">
        <v>38608.0</v>
      </c>
      <c r="H46" s="6">
        <v>38608.0</v>
      </c>
      <c r="I46" s="6">
        <v>39026.0</v>
      </c>
      <c r="J46" s="6">
        <v>38608.0</v>
      </c>
      <c r="K46" s="6">
        <v>38773.2</v>
      </c>
      <c r="L46" s="6">
        <v>13.966</v>
      </c>
      <c r="M46" s="6">
        <v>100.004</v>
      </c>
      <c r="N46" s="85">
        <f t="shared" si="1"/>
        <v>0.4144218815</v>
      </c>
      <c r="O46" s="85">
        <f t="shared" si="2"/>
        <v>0.6423539163</v>
      </c>
      <c r="P46" s="85">
        <f t="shared" si="3"/>
        <v>0</v>
      </c>
      <c r="Q46" s="85">
        <f t="shared" si="4"/>
        <v>0</v>
      </c>
      <c r="R46" s="85">
        <f t="shared" si="5"/>
        <v>1.082677165</v>
      </c>
      <c r="S46" s="86">
        <f t="shared" si="6"/>
        <v>0.4278905926</v>
      </c>
      <c r="U46" s="9">
        <f t="shared" si="7"/>
        <v>13.966</v>
      </c>
    </row>
    <row r="47">
      <c r="A47" s="88">
        <f>Comparacao!E48</f>
        <v>32686</v>
      </c>
      <c r="B47" s="6" t="s">
        <v>122</v>
      </c>
      <c r="C47" s="6" t="s">
        <v>11</v>
      </c>
      <c r="D47" s="6">
        <v>5.0</v>
      </c>
      <c r="E47" s="6">
        <v>32696.0</v>
      </c>
      <c r="F47" s="6">
        <v>32702.0</v>
      </c>
      <c r="G47" s="6">
        <v>32686.0</v>
      </c>
      <c r="H47" s="6">
        <v>32692.0</v>
      </c>
      <c r="I47" s="6">
        <v>32710.0</v>
      </c>
      <c r="J47" s="6">
        <v>32686.0</v>
      </c>
      <c r="K47" s="6">
        <v>32697.2</v>
      </c>
      <c r="L47" s="6">
        <v>17.59</v>
      </c>
      <c r="M47" s="6">
        <v>100.005</v>
      </c>
      <c r="N47" s="85">
        <f t="shared" si="1"/>
        <v>0.03059413816</v>
      </c>
      <c r="O47" s="85">
        <f t="shared" si="2"/>
        <v>0.04895062106</v>
      </c>
      <c r="P47" s="85">
        <f t="shared" si="3"/>
        <v>0</v>
      </c>
      <c r="Q47" s="85">
        <f t="shared" si="4"/>
        <v>0.0183564829</v>
      </c>
      <c r="R47" s="85">
        <f t="shared" si="5"/>
        <v>0.07342593159</v>
      </c>
      <c r="S47" s="86">
        <f t="shared" si="6"/>
        <v>0.03426543474</v>
      </c>
      <c r="U47" s="9">
        <f t="shared" si="7"/>
        <v>17.59</v>
      </c>
    </row>
    <row r="48">
      <c r="A48" s="88">
        <f>Comparacao!E49</f>
        <v>35322</v>
      </c>
      <c r="B48" s="6" t="s">
        <v>123</v>
      </c>
      <c r="C48" s="6" t="s">
        <v>11</v>
      </c>
      <c r="D48" s="6">
        <v>5.0</v>
      </c>
      <c r="E48" s="6">
        <v>35446.0</v>
      </c>
      <c r="F48" s="6">
        <v>35568.0</v>
      </c>
      <c r="G48" s="6">
        <v>35322.0</v>
      </c>
      <c r="H48" s="6">
        <v>35430.0</v>
      </c>
      <c r="I48" s="6">
        <v>35322.0</v>
      </c>
      <c r="J48" s="6">
        <v>35322.0</v>
      </c>
      <c r="K48" s="6">
        <v>35417.6</v>
      </c>
      <c r="L48" s="6">
        <v>33.986</v>
      </c>
      <c r="M48" s="6">
        <v>100.003</v>
      </c>
      <c r="N48" s="85">
        <f t="shared" si="1"/>
        <v>0.3510559991</v>
      </c>
      <c r="O48" s="85">
        <f t="shared" si="2"/>
        <v>0.6964498047</v>
      </c>
      <c r="P48" s="85">
        <f t="shared" si="3"/>
        <v>0</v>
      </c>
      <c r="Q48" s="85">
        <f t="shared" si="4"/>
        <v>0.3057584508</v>
      </c>
      <c r="R48" s="85">
        <f t="shared" si="5"/>
        <v>0</v>
      </c>
      <c r="S48" s="86">
        <f t="shared" si="6"/>
        <v>0.2706528509</v>
      </c>
      <c r="U48" s="9">
        <f t="shared" si="7"/>
        <v>33.986</v>
      </c>
    </row>
    <row r="49">
      <c r="A49" s="88">
        <f>Comparacao!E50</f>
        <v>36690</v>
      </c>
      <c r="B49" s="6" t="s">
        <v>124</v>
      </c>
      <c r="C49" s="6" t="s">
        <v>11</v>
      </c>
      <c r="D49" s="6">
        <v>5.0</v>
      </c>
      <c r="E49" s="6">
        <v>37006.0</v>
      </c>
      <c r="F49" s="6">
        <v>36690.0</v>
      </c>
      <c r="G49" s="6">
        <v>36690.0</v>
      </c>
      <c r="H49" s="6">
        <v>36690.0</v>
      </c>
      <c r="I49" s="6">
        <v>36812.0</v>
      </c>
      <c r="J49" s="6">
        <v>36690.0</v>
      </c>
      <c r="K49" s="6">
        <v>36777.6</v>
      </c>
      <c r="L49" s="6">
        <v>35.369</v>
      </c>
      <c r="M49" s="6">
        <v>100.003</v>
      </c>
      <c r="N49" s="85">
        <f t="shared" si="1"/>
        <v>0.8612701008</v>
      </c>
      <c r="O49" s="85">
        <f t="shared" si="2"/>
        <v>0</v>
      </c>
      <c r="P49" s="85">
        <f t="shared" si="3"/>
        <v>0</v>
      </c>
      <c r="Q49" s="85">
        <f t="shared" si="4"/>
        <v>0</v>
      </c>
      <c r="R49" s="85">
        <f t="shared" si="5"/>
        <v>0.3325156718</v>
      </c>
      <c r="S49" s="86">
        <f t="shared" si="6"/>
        <v>0.2387571545</v>
      </c>
      <c r="U49" s="9">
        <f t="shared" si="7"/>
        <v>35.369</v>
      </c>
    </row>
    <row r="50">
      <c r="A50" s="88">
        <f>Comparacao!E51</f>
        <v>60922</v>
      </c>
      <c r="B50" s="6" t="s">
        <v>125</v>
      </c>
      <c r="C50" s="6" t="s">
        <v>11</v>
      </c>
      <c r="D50" s="6">
        <v>5.0</v>
      </c>
      <c r="E50" s="6">
        <v>61030.0</v>
      </c>
      <c r="F50" s="6">
        <v>61178.0</v>
      </c>
      <c r="G50" s="6">
        <v>61384.0</v>
      </c>
      <c r="H50" s="6">
        <v>61378.0</v>
      </c>
      <c r="I50" s="6">
        <v>61178.0</v>
      </c>
      <c r="J50" s="6">
        <v>61030.0</v>
      </c>
      <c r="K50" s="6">
        <v>61229.6</v>
      </c>
      <c r="L50" s="6">
        <v>23.123</v>
      </c>
      <c r="M50" s="6">
        <v>100.009</v>
      </c>
      <c r="N50" s="85">
        <f t="shared" si="1"/>
        <v>0.1772758609</v>
      </c>
      <c r="O50" s="85">
        <f t="shared" si="2"/>
        <v>0.4202094481</v>
      </c>
      <c r="P50" s="85">
        <f t="shared" si="3"/>
        <v>0.7583467385</v>
      </c>
      <c r="Q50" s="85">
        <f t="shared" si="4"/>
        <v>0.7484980795</v>
      </c>
      <c r="R50" s="85">
        <f t="shared" si="5"/>
        <v>0.4202094481</v>
      </c>
      <c r="S50" s="86">
        <f t="shared" si="6"/>
        <v>0.504907915</v>
      </c>
      <c r="U50" s="9">
        <f t="shared" si="7"/>
        <v>23.123</v>
      </c>
    </row>
    <row r="51">
      <c r="A51" s="88">
        <f>Comparacao!E52</f>
        <v>62022</v>
      </c>
      <c r="B51" s="6" t="s">
        <v>126</v>
      </c>
      <c r="C51" s="6" t="s">
        <v>11</v>
      </c>
      <c r="D51" s="6">
        <v>5.0</v>
      </c>
      <c r="E51" s="6">
        <v>62046.0</v>
      </c>
      <c r="F51" s="6">
        <v>62046.0</v>
      </c>
      <c r="G51" s="6">
        <v>62182.0</v>
      </c>
      <c r="H51" s="6">
        <v>62022.0</v>
      </c>
      <c r="I51" s="6">
        <v>62022.0</v>
      </c>
      <c r="J51" s="6">
        <v>62022.0</v>
      </c>
      <c r="K51" s="6">
        <v>62063.6</v>
      </c>
      <c r="L51" s="6">
        <v>27.815</v>
      </c>
      <c r="M51" s="6">
        <v>100.01</v>
      </c>
      <c r="N51" s="85">
        <f t="shared" si="1"/>
        <v>0.0386959466</v>
      </c>
      <c r="O51" s="85">
        <f t="shared" si="2"/>
        <v>0.0386959466</v>
      </c>
      <c r="P51" s="85">
        <f t="shared" si="3"/>
        <v>0.2579729773</v>
      </c>
      <c r="Q51" s="85">
        <f t="shared" si="4"/>
        <v>0</v>
      </c>
      <c r="R51" s="85">
        <f t="shared" si="5"/>
        <v>0</v>
      </c>
      <c r="S51" s="86">
        <f t="shared" si="6"/>
        <v>0.06707297411</v>
      </c>
      <c r="U51" s="9">
        <f t="shared" si="7"/>
        <v>27.815</v>
      </c>
    </row>
    <row r="52">
      <c r="A52" s="88">
        <f>Comparacao!E53</f>
        <v>54596</v>
      </c>
      <c r="B52" s="6" t="s">
        <v>127</v>
      </c>
      <c r="C52" s="6" t="s">
        <v>11</v>
      </c>
      <c r="D52" s="6">
        <v>5.0</v>
      </c>
      <c r="E52" s="6">
        <v>54678.0</v>
      </c>
      <c r="F52" s="6">
        <v>54606.0</v>
      </c>
      <c r="G52" s="6">
        <v>54678.0</v>
      </c>
      <c r="H52" s="6">
        <v>54678.0</v>
      </c>
      <c r="I52" s="6">
        <v>54678.0</v>
      </c>
      <c r="J52" s="6">
        <v>54606.0</v>
      </c>
      <c r="K52" s="6">
        <v>54663.6</v>
      </c>
      <c r="L52" s="6">
        <v>35.538</v>
      </c>
      <c r="M52" s="6">
        <v>100.005</v>
      </c>
      <c r="N52" s="85">
        <f t="shared" si="1"/>
        <v>0.1501941534</v>
      </c>
      <c r="O52" s="85">
        <f t="shared" si="2"/>
        <v>0.01831636017</v>
      </c>
      <c r="P52" s="85">
        <f t="shared" si="3"/>
        <v>0.1501941534</v>
      </c>
      <c r="Q52" s="85">
        <f t="shared" si="4"/>
        <v>0.1501941534</v>
      </c>
      <c r="R52" s="85">
        <f t="shared" si="5"/>
        <v>0.1501941534</v>
      </c>
      <c r="S52" s="86">
        <f t="shared" si="6"/>
        <v>0.1238185948</v>
      </c>
      <c r="U52" s="9">
        <f t="shared" si="7"/>
        <v>35.538</v>
      </c>
    </row>
    <row r="53">
      <c r="A53" s="88">
        <f>Comparacao!E54</f>
        <v>57894</v>
      </c>
      <c r="B53" s="6" t="s">
        <v>128</v>
      </c>
      <c r="C53" s="6" t="s">
        <v>11</v>
      </c>
      <c r="D53" s="6">
        <v>5.0</v>
      </c>
      <c r="E53" s="6">
        <v>57894.0</v>
      </c>
      <c r="F53" s="6">
        <v>57918.0</v>
      </c>
      <c r="G53" s="6">
        <v>57986.0</v>
      </c>
      <c r="H53" s="6">
        <v>57894.0</v>
      </c>
      <c r="I53" s="6">
        <v>57972.0</v>
      </c>
      <c r="J53" s="6">
        <v>57894.0</v>
      </c>
      <c r="K53" s="6">
        <v>57932.8</v>
      </c>
      <c r="L53" s="6">
        <v>25.836</v>
      </c>
      <c r="M53" s="6">
        <v>100.004</v>
      </c>
      <c r="N53" s="85">
        <f t="shared" si="1"/>
        <v>0</v>
      </c>
      <c r="O53" s="85">
        <f t="shared" si="2"/>
        <v>0.04145507306</v>
      </c>
      <c r="P53" s="85">
        <f t="shared" si="3"/>
        <v>0.1589111134</v>
      </c>
      <c r="Q53" s="85">
        <f t="shared" si="4"/>
        <v>0</v>
      </c>
      <c r="R53" s="85">
        <f t="shared" si="5"/>
        <v>0.1347289875</v>
      </c>
      <c r="S53" s="86">
        <f t="shared" si="6"/>
        <v>0.06701903479</v>
      </c>
      <c r="U53" s="9">
        <f t="shared" si="7"/>
        <v>25.836</v>
      </c>
    </row>
    <row r="54">
      <c r="A54" s="88">
        <f>Comparacao!E55</f>
        <v>61080</v>
      </c>
      <c r="B54" s="6" t="s">
        <v>129</v>
      </c>
      <c r="C54" s="6" t="s">
        <v>11</v>
      </c>
      <c r="D54" s="6">
        <v>5.0</v>
      </c>
      <c r="E54" s="6">
        <v>61286.0</v>
      </c>
      <c r="F54" s="6">
        <v>61120.0</v>
      </c>
      <c r="G54" s="6">
        <v>61088.0</v>
      </c>
      <c r="H54" s="6">
        <v>61088.0</v>
      </c>
      <c r="I54" s="6">
        <v>61294.0</v>
      </c>
      <c r="J54" s="6">
        <v>61088.0</v>
      </c>
      <c r="K54" s="6">
        <v>61175.2</v>
      </c>
      <c r="L54" s="6">
        <v>24.586</v>
      </c>
      <c r="M54" s="6">
        <v>100.005</v>
      </c>
      <c r="N54" s="85">
        <f t="shared" si="1"/>
        <v>0.3372626064</v>
      </c>
      <c r="O54" s="85">
        <f t="shared" si="2"/>
        <v>0.06548788474</v>
      </c>
      <c r="P54" s="85">
        <f t="shared" si="3"/>
        <v>0.01309757695</v>
      </c>
      <c r="Q54" s="85">
        <f t="shared" si="4"/>
        <v>0.01309757695</v>
      </c>
      <c r="R54" s="85">
        <f t="shared" si="5"/>
        <v>0.3503601834</v>
      </c>
      <c r="S54" s="86">
        <f t="shared" si="6"/>
        <v>0.1558611657</v>
      </c>
      <c r="U54" s="9">
        <f t="shared" si="7"/>
        <v>24.586</v>
      </c>
    </row>
    <row r="55">
      <c r="A55" s="88">
        <f>Comparacao!E56</f>
        <v>81558</v>
      </c>
      <c r="B55" s="6" t="s">
        <v>130</v>
      </c>
      <c r="C55" s="6" t="s">
        <v>11</v>
      </c>
      <c r="D55" s="6">
        <v>5.0</v>
      </c>
      <c r="E55" s="6">
        <v>83468.0</v>
      </c>
      <c r="F55" s="6">
        <v>83008.0</v>
      </c>
      <c r="G55" s="6">
        <v>82542.0</v>
      </c>
      <c r="H55" s="6">
        <v>82056.0</v>
      </c>
      <c r="I55" s="6">
        <v>83630.0</v>
      </c>
      <c r="J55" s="6">
        <v>82056.0</v>
      </c>
      <c r="K55" s="6">
        <v>82940.8</v>
      </c>
      <c r="L55" s="6">
        <v>35.596</v>
      </c>
      <c r="M55" s="6">
        <v>200.011</v>
      </c>
      <c r="N55" s="85">
        <f t="shared" si="1"/>
        <v>2.34189166</v>
      </c>
      <c r="O55" s="85">
        <f t="shared" si="2"/>
        <v>1.777875867</v>
      </c>
      <c r="P55" s="85">
        <f t="shared" si="3"/>
        <v>1.206503347</v>
      </c>
      <c r="Q55" s="85">
        <f t="shared" si="4"/>
        <v>0.6106084014</v>
      </c>
      <c r="R55" s="85">
        <f t="shared" si="5"/>
        <v>2.540523309</v>
      </c>
      <c r="S55" s="86">
        <f t="shared" si="6"/>
        <v>1.695480517</v>
      </c>
      <c r="U55" s="9">
        <f t="shared" si="7"/>
        <v>35.596</v>
      </c>
    </row>
    <row r="56">
      <c r="A56" s="88">
        <f>Comparacao!E57</f>
        <v>89492</v>
      </c>
      <c r="B56" s="6" t="s">
        <v>131</v>
      </c>
      <c r="C56" s="6" t="s">
        <v>11</v>
      </c>
      <c r="D56" s="6">
        <v>5.0</v>
      </c>
      <c r="E56" s="6">
        <v>91656.0</v>
      </c>
      <c r="F56" s="6">
        <v>90746.0</v>
      </c>
      <c r="G56" s="6">
        <v>91814.0</v>
      </c>
      <c r="H56" s="6">
        <v>93566.0</v>
      </c>
      <c r="I56" s="6">
        <v>92880.0</v>
      </c>
      <c r="J56" s="6">
        <v>90746.0</v>
      </c>
      <c r="K56" s="6">
        <v>92132.4</v>
      </c>
      <c r="L56" s="6">
        <v>62.369</v>
      </c>
      <c r="M56" s="6">
        <v>200.015</v>
      </c>
      <c r="N56" s="85">
        <f t="shared" si="1"/>
        <v>2.418093237</v>
      </c>
      <c r="O56" s="85">
        <f t="shared" si="2"/>
        <v>1.401242569</v>
      </c>
      <c r="P56" s="85">
        <f t="shared" si="3"/>
        <v>2.594645331</v>
      </c>
      <c r="Q56" s="85">
        <f t="shared" si="4"/>
        <v>4.552362222</v>
      </c>
      <c r="R56" s="85">
        <f t="shared" si="5"/>
        <v>3.785813257</v>
      </c>
      <c r="S56" s="86">
        <f t="shared" si="6"/>
        <v>2.950431323</v>
      </c>
      <c r="U56" s="9" t="str">
        <f t="shared" si="7"/>
        <v>INF</v>
      </c>
    </row>
    <row r="57">
      <c r="A57" s="88">
        <f>Comparacao!E58</f>
        <v>79232</v>
      </c>
      <c r="B57" s="6" t="s">
        <v>132</v>
      </c>
      <c r="C57" s="6" t="s">
        <v>11</v>
      </c>
      <c r="D57" s="6">
        <v>5.0</v>
      </c>
      <c r="E57" s="6">
        <v>79964.0</v>
      </c>
      <c r="F57" s="6">
        <v>79232.0</v>
      </c>
      <c r="G57" s="6">
        <v>79430.0</v>
      </c>
      <c r="H57" s="6">
        <v>79642.0</v>
      </c>
      <c r="I57" s="6">
        <v>80730.0</v>
      </c>
      <c r="J57" s="6">
        <v>79232.0</v>
      </c>
      <c r="K57" s="6">
        <v>79799.6</v>
      </c>
      <c r="L57" s="6">
        <v>39.591</v>
      </c>
      <c r="M57" s="6">
        <v>200.009</v>
      </c>
      <c r="N57" s="85">
        <f t="shared" si="1"/>
        <v>0.9238691438</v>
      </c>
      <c r="O57" s="85">
        <f t="shared" si="2"/>
        <v>0</v>
      </c>
      <c r="P57" s="85">
        <f t="shared" si="3"/>
        <v>0.2498990307</v>
      </c>
      <c r="Q57" s="85">
        <f t="shared" si="4"/>
        <v>0.5174676898</v>
      </c>
      <c r="R57" s="85">
        <f t="shared" si="5"/>
        <v>1.890650242</v>
      </c>
      <c r="S57" s="86">
        <f t="shared" si="6"/>
        <v>0.7163772213</v>
      </c>
      <c r="U57" s="9">
        <f t="shared" si="7"/>
        <v>39.591</v>
      </c>
    </row>
    <row r="58">
      <c r="A58" s="88">
        <f>Comparacao!E59</f>
        <v>78324</v>
      </c>
      <c r="B58" s="6" t="s">
        <v>133</v>
      </c>
      <c r="C58" s="6" t="s">
        <v>11</v>
      </c>
      <c r="D58" s="6">
        <v>5.0</v>
      </c>
      <c r="E58" s="6">
        <v>79762.0</v>
      </c>
      <c r="F58" s="6">
        <v>78324.0</v>
      </c>
      <c r="G58" s="6">
        <v>78358.0</v>
      </c>
      <c r="H58" s="6">
        <v>78608.0</v>
      </c>
      <c r="I58" s="6">
        <v>79046.0</v>
      </c>
      <c r="J58" s="6">
        <v>78324.0</v>
      </c>
      <c r="K58" s="6">
        <v>78819.6</v>
      </c>
      <c r="L58" s="6">
        <v>71.79</v>
      </c>
      <c r="M58" s="6">
        <v>200.012</v>
      </c>
      <c r="N58" s="85">
        <f t="shared" si="1"/>
        <v>1.835963434</v>
      </c>
      <c r="O58" s="85">
        <f t="shared" si="2"/>
        <v>0</v>
      </c>
      <c r="P58" s="85">
        <f t="shared" si="3"/>
        <v>0.04340942751</v>
      </c>
      <c r="Q58" s="85">
        <f t="shared" si="4"/>
        <v>0.3625963945</v>
      </c>
      <c r="R58" s="85">
        <f t="shared" si="5"/>
        <v>0.9218119606</v>
      </c>
      <c r="S58" s="86">
        <f t="shared" si="6"/>
        <v>0.6327562433</v>
      </c>
      <c r="U58" s="9">
        <f t="shared" si="7"/>
        <v>71.79</v>
      </c>
    </row>
    <row r="59">
      <c r="A59" s="88">
        <f>Comparacao!E60</f>
        <v>95680</v>
      </c>
      <c r="B59" s="6" t="s">
        <v>134</v>
      </c>
      <c r="C59" s="6" t="s">
        <v>11</v>
      </c>
      <c r="D59" s="6">
        <v>5.0</v>
      </c>
      <c r="E59" s="6">
        <v>96338.0</v>
      </c>
      <c r="F59" s="6">
        <v>97434.0</v>
      </c>
      <c r="G59" s="6">
        <v>96684.0</v>
      </c>
      <c r="H59" s="6">
        <v>98102.0</v>
      </c>
      <c r="I59" s="6">
        <v>97652.0</v>
      </c>
      <c r="J59" s="6">
        <v>96338.0</v>
      </c>
      <c r="K59" s="6">
        <v>97242.0</v>
      </c>
      <c r="L59" s="6">
        <v>35.527</v>
      </c>
      <c r="M59" s="6">
        <v>200.009</v>
      </c>
      <c r="N59" s="85">
        <f t="shared" si="1"/>
        <v>0.6877090301</v>
      </c>
      <c r="O59" s="85">
        <f t="shared" si="2"/>
        <v>1.83319398</v>
      </c>
      <c r="P59" s="85">
        <f t="shared" si="3"/>
        <v>1.049331104</v>
      </c>
      <c r="Q59" s="85">
        <f t="shared" si="4"/>
        <v>2.531354515</v>
      </c>
      <c r="R59" s="85">
        <f t="shared" si="5"/>
        <v>2.061036789</v>
      </c>
      <c r="S59" s="86">
        <f t="shared" si="6"/>
        <v>1.632525084</v>
      </c>
      <c r="U59" s="9">
        <f t="shared" si="7"/>
        <v>35.527</v>
      </c>
    </row>
    <row r="60">
      <c r="A60" s="88">
        <f>Comparacao!E61</f>
        <v>133168</v>
      </c>
      <c r="B60" s="6" t="s">
        <v>135</v>
      </c>
      <c r="C60" s="6" t="s">
        <v>11</v>
      </c>
      <c r="D60" s="6">
        <v>5.0</v>
      </c>
      <c r="E60" s="6">
        <v>133656.0</v>
      </c>
      <c r="F60" s="6">
        <v>133860.0</v>
      </c>
      <c r="G60" s="6">
        <v>134702.0</v>
      </c>
      <c r="H60" s="6">
        <v>134328.0</v>
      </c>
      <c r="I60" s="6">
        <v>136096.0</v>
      </c>
      <c r="J60" s="6">
        <v>133656.0</v>
      </c>
      <c r="K60" s="6">
        <v>134528.4</v>
      </c>
      <c r="L60" s="6">
        <v>78.17</v>
      </c>
      <c r="M60" s="6">
        <v>200.01</v>
      </c>
      <c r="N60" s="85">
        <f t="shared" si="1"/>
        <v>0.3664544035</v>
      </c>
      <c r="O60" s="85">
        <f t="shared" si="2"/>
        <v>0.519644359</v>
      </c>
      <c r="P60" s="85">
        <f t="shared" si="3"/>
        <v>1.151928391</v>
      </c>
      <c r="Q60" s="85">
        <f t="shared" si="4"/>
        <v>0.8710801394</v>
      </c>
      <c r="R60" s="85">
        <f t="shared" si="5"/>
        <v>2.198726421</v>
      </c>
      <c r="S60" s="86">
        <f t="shared" si="6"/>
        <v>1.021566743</v>
      </c>
      <c r="U60" s="9">
        <f t="shared" si="7"/>
        <v>78.17</v>
      </c>
    </row>
    <row r="61">
      <c r="A61" s="88">
        <f>Comparacao!E62</f>
        <v>133778</v>
      </c>
      <c r="B61" s="6" t="s">
        <v>136</v>
      </c>
      <c r="C61" s="6" t="s">
        <v>11</v>
      </c>
      <c r="D61" s="6">
        <v>5.0</v>
      </c>
      <c r="E61" s="6">
        <v>136358.0</v>
      </c>
      <c r="F61" s="6">
        <v>135222.0</v>
      </c>
      <c r="G61" s="6">
        <v>134976.0</v>
      </c>
      <c r="H61" s="6">
        <v>135562.0</v>
      </c>
      <c r="I61" s="6">
        <v>135066.0</v>
      </c>
      <c r="J61" s="6">
        <v>134976.0</v>
      </c>
      <c r="K61" s="6">
        <v>135436.8</v>
      </c>
      <c r="L61" s="6">
        <v>82.306</v>
      </c>
      <c r="M61" s="6">
        <v>200.01</v>
      </c>
      <c r="N61" s="85">
        <f t="shared" si="1"/>
        <v>1.928568225</v>
      </c>
      <c r="O61" s="85">
        <f t="shared" si="2"/>
        <v>1.0794002</v>
      </c>
      <c r="P61" s="85">
        <f t="shared" si="3"/>
        <v>0.8955134626</v>
      </c>
      <c r="Q61" s="85">
        <f t="shared" si="4"/>
        <v>1.333552602</v>
      </c>
      <c r="R61" s="85">
        <f t="shared" si="5"/>
        <v>0.9627890984</v>
      </c>
      <c r="S61" s="86">
        <f t="shared" si="6"/>
        <v>1.239964718</v>
      </c>
      <c r="U61" s="9">
        <f t="shared" si="7"/>
        <v>82.306</v>
      </c>
    </row>
    <row r="62">
      <c r="A62" s="88">
        <f>Comparacao!E63</f>
        <v>136782</v>
      </c>
      <c r="B62" s="6" t="s">
        <v>137</v>
      </c>
      <c r="C62" s="6" t="s">
        <v>11</v>
      </c>
      <c r="D62" s="6">
        <v>5.0</v>
      </c>
      <c r="E62" s="6">
        <v>139724.0</v>
      </c>
      <c r="F62" s="6">
        <v>139290.0</v>
      </c>
      <c r="G62" s="6">
        <v>139002.0</v>
      </c>
      <c r="H62" s="6">
        <v>138018.0</v>
      </c>
      <c r="I62" s="6">
        <v>138498.0</v>
      </c>
      <c r="J62" s="6">
        <v>138018.0</v>
      </c>
      <c r="K62" s="6">
        <v>138906.4</v>
      </c>
      <c r="L62" s="6">
        <v>73.029</v>
      </c>
      <c r="M62" s="6">
        <v>200.01</v>
      </c>
      <c r="N62" s="85">
        <f t="shared" si="1"/>
        <v>2.150867804</v>
      </c>
      <c r="O62" s="85">
        <f t="shared" si="2"/>
        <v>1.833574593</v>
      </c>
      <c r="P62" s="85">
        <f t="shared" si="3"/>
        <v>1.623020573</v>
      </c>
      <c r="Q62" s="85">
        <f t="shared" si="4"/>
        <v>0.9036276703</v>
      </c>
      <c r="R62" s="85">
        <f t="shared" si="5"/>
        <v>1.254551037</v>
      </c>
      <c r="S62" s="86">
        <f t="shared" si="6"/>
        <v>1.553128336</v>
      </c>
      <c r="U62" s="9">
        <f t="shared" si="7"/>
        <v>73.029</v>
      </c>
    </row>
    <row r="63">
      <c r="A63" s="88">
        <f>Comparacao!E64</f>
        <v>128246</v>
      </c>
      <c r="B63" s="6" t="s">
        <v>138</v>
      </c>
      <c r="C63" s="6" t="s">
        <v>11</v>
      </c>
      <c r="D63" s="6">
        <v>5.0</v>
      </c>
      <c r="E63" s="6">
        <v>129676.0</v>
      </c>
      <c r="F63" s="6">
        <v>129002.0</v>
      </c>
      <c r="G63" s="6">
        <v>130372.0</v>
      </c>
      <c r="H63" s="6">
        <v>129924.0</v>
      </c>
      <c r="I63" s="6">
        <v>130104.0</v>
      </c>
      <c r="J63" s="6">
        <v>129002.0</v>
      </c>
      <c r="K63" s="6">
        <v>129815.6</v>
      </c>
      <c r="L63" s="6">
        <v>87.671</v>
      </c>
      <c r="M63" s="6">
        <v>200.011</v>
      </c>
      <c r="N63" s="85">
        <f t="shared" si="1"/>
        <v>1.115044524</v>
      </c>
      <c r="O63" s="85">
        <f t="shared" si="2"/>
        <v>0.5894920699</v>
      </c>
      <c r="P63" s="85">
        <f t="shared" si="3"/>
        <v>1.657751509</v>
      </c>
      <c r="Q63" s="85">
        <f t="shared" si="4"/>
        <v>1.308422875</v>
      </c>
      <c r="R63" s="85">
        <f t="shared" si="5"/>
        <v>1.44877813</v>
      </c>
      <c r="S63" s="86">
        <f t="shared" si="6"/>
        <v>1.223897821</v>
      </c>
      <c r="U63" s="9">
        <f t="shared" si="7"/>
        <v>87.671</v>
      </c>
    </row>
    <row r="64">
      <c r="A64" s="88">
        <f>Comparacao!E65</f>
        <v>147844</v>
      </c>
      <c r="B64" s="6" t="s">
        <v>139</v>
      </c>
      <c r="C64" s="6" t="s">
        <v>11</v>
      </c>
      <c r="D64" s="6">
        <v>5.0</v>
      </c>
      <c r="E64" s="6">
        <v>149218.0</v>
      </c>
      <c r="F64" s="6">
        <v>151770.0</v>
      </c>
      <c r="G64" s="6">
        <v>147998.0</v>
      </c>
      <c r="H64" s="6">
        <v>150790.0</v>
      </c>
      <c r="I64" s="6">
        <v>150466.0</v>
      </c>
      <c r="J64" s="6">
        <v>147998.0</v>
      </c>
      <c r="K64" s="6">
        <v>150048.4</v>
      </c>
      <c r="L64" s="6">
        <v>117.987</v>
      </c>
      <c r="M64" s="6">
        <v>200.011</v>
      </c>
      <c r="N64" s="85">
        <f t="shared" si="1"/>
        <v>0.9293579719</v>
      </c>
      <c r="O64" s="85">
        <f t="shared" si="2"/>
        <v>2.655501745</v>
      </c>
      <c r="P64" s="85">
        <f t="shared" si="3"/>
        <v>0.1041638484</v>
      </c>
      <c r="Q64" s="85">
        <f t="shared" si="4"/>
        <v>1.992640892</v>
      </c>
      <c r="R64" s="85">
        <f t="shared" si="5"/>
        <v>1.773490977</v>
      </c>
      <c r="S64" s="86">
        <f t="shared" si="6"/>
        <v>1.491031087</v>
      </c>
      <c r="U64" s="9">
        <f t="shared" si="7"/>
        <v>117.987</v>
      </c>
    </row>
    <row r="65">
      <c r="A65" s="88">
        <f>Comparacao!E66</f>
        <v>215388</v>
      </c>
      <c r="B65" s="6" t="s">
        <v>140</v>
      </c>
      <c r="C65" s="6" t="s">
        <v>11</v>
      </c>
      <c r="D65" s="6">
        <v>5.0</v>
      </c>
      <c r="E65" s="6">
        <v>217760.0</v>
      </c>
      <c r="F65" s="6">
        <v>216194.0</v>
      </c>
      <c r="G65" s="6">
        <v>216378.0</v>
      </c>
      <c r="H65" s="6">
        <v>216396.0</v>
      </c>
      <c r="I65" s="6">
        <v>218228.0</v>
      </c>
      <c r="J65" s="6">
        <v>216194.0</v>
      </c>
      <c r="K65" s="6">
        <v>216991.2</v>
      </c>
      <c r="L65" s="6">
        <v>118.221</v>
      </c>
      <c r="M65" s="6">
        <v>200.014</v>
      </c>
      <c r="N65" s="85">
        <f t="shared" si="1"/>
        <v>1.101268409</v>
      </c>
      <c r="O65" s="85">
        <f t="shared" si="2"/>
        <v>0.3742084053</v>
      </c>
      <c r="P65" s="85">
        <f t="shared" si="3"/>
        <v>0.4596356343</v>
      </c>
      <c r="Q65" s="85">
        <f t="shared" si="4"/>
        <v>0.4679926458</v>
      </c>
      <c r="R65" s="85">
        <f t="shared" si="5"/>
        <v>1.318550708</v>
      </c>
      <c r="S65" s="86">
        <f t="shared" si="6"/>
        <v>0.7443311605</v>
      </c>
      <c r="U65" s="9">
        <f t="shared" si="7"/>
        <v>118.221</v>
      </c>
    </row>
    <row r="66">
      <c r="A66" s="88">
        <f>Comparacao!E67</f>
        <v>212798</v>
      </c>
      <c r="B66" s="6" t="s">
        <v>141</v>
      </c>
      <c r="C66" s="6" t="s">
        <v>11</v>
      </c>
      <c r="D66" s="6">
        <v>5.0</v>
      </c>
      <c r="E66" s="6">
        <v>213978.0</v>
      </c>
      <c r="F66" s="6">
        <v>214532.0</v>
      </c>
      <c r="G66" s="6">
        <v>214970.0</v>
      </c>
      <c r="H66" s="6">
        <v>215232.0</v>
      </c>
      <c r="I66" s="6">
        <v>213304.0</v>
      </c>
      <c r="J66" s="6">
        <v>213304.0</v>
      </c>
      <c r="K66" s="6">
        <v>214403.2</v>
      </c>
      <c r="L66" s="6">
        <v>122.983</v>
      </c>
      <c r="M66" s="6">
        <v>200.015</v>
      </c>
      <c r="N66" s="85">
        <f t="shared" si="1"/>
        <v>0.5545164898</v>
      </c>
      <c r="O66" s="85">
        <f t="shared" si="2"/>
        <v>0.8148572825</v>
      </c>
      <c r="P66" s="85">
        <f t="shared" si="3"/>
        <v>1.020686285</v>
      </c>
      <c r="Q66" s="85">
        <f t="shared" si="4"/>
        <v>1.143807743</v>
      </c>
      <c r="R66" s="85">
        <f t="shared" si="5"/>
        <v>0.2377841897</v>
      </c>
      <c r="S66" s="86">
        <f t="shared" si="6"/>
        <v>0.7543303978</v>
      </c>
      <c r="U66" s="9">
        <f t="shared" si="7"/>
        <v>122.983</v>
      </c>
    </row>
    <row r="67">
      <c r="A67" s="88">
        <f>Comparacao!E68</f>
        <v>214462</v>
      </c>
      <c r="B67" s="6" t="s">
        <v>142</v>
      </c>
      <c r="C67" s="6" t="s">
        <v>11</v>
      </c>
      <c r="D67" s="6">
        <v>5.0</v>
      </c>
      <c r="E67" s="6">
        <v>215810.0</v>
      </c>
      <c r="F67" s="6">
        <v>217744.0</v>
      </c>
      <c r="G67" s="6">
        <v>217460.0</v>
      </c>
      <c r="H67" s="6">
        <v>217054.0</v>
      </c>
      <c r="I67" s="6">
        <v>217022.0</v>
      </c>
      <c r="J67" s="6">
        <v>215810.0</v>
      </c>
      <c r="K67" s="6">
        <v>217018.0</v>
      </c>
      <c r="L67" s="6">
        <v>107.758</v>
      </c>
      <c r="M67" s="6">
        <v>200.02</v>
      </c>
      <c r="N67" s="85">
        <f t="shared" si="1"/>
        <v>0.6285495799</v>
      </c>
      <c r="O67" s="85">
        <f t="shared" si="2"/>
        <v>1.530341039</v>
      </c>
      <c r="P67" s="85">
        <f t="shared" si="3"/>
        <v>1.397916647</v>
      </c>
      <c r="Q67" s="85">
        <f t="shared" si="4"/>
        <v>1.20860572</v>
      </c>
      <c r="R67" s="85">
        <f t="shared" si="5"/>
        <v>1.193684662</v>
      </c>
      <c r="S67" s="86">
        <f t="shared" si="6"/>
        <v>1.19181953</v>
      </c>
      <c r="U67" s="9">
        <f t="shared" si="7"/>
        <v>107.758</v>
      </c>
    </row>
    <row r="68">
      <c r="A68" s="88">
        <f>Comparacao!E69</f>
        <v>206488</v>
      </c>
      <c r="B68" s="6" t="s">
        <v>143</v>
      </c>
      <c r="C68" s="6" t="s">
        <v>11</v>
      </c>
      <c r="D68" s="6">
        <v>5.0</v>
      </c>
      <c r="E68" s="6">
        <v>207080.0</v>
      </c>
      <c r="F68" s="6">
        <v>207808.0</v>
      </c>
      <c r="G68" s="6">
        <v>207904.0</v>
      </c>
      <c r="H68" s="6">
        <v>206942.0</v>
      </c>
      <c r="I68" s="6">
        <v>206868.0</v>
      </c>
      <c r="J68" s="6">
        <v>206868.0</v>
      </c>
      <c r="K68" s="6">
        <v>207320.4</v>
      </c>
      <c r="L68" s="6">
        <v>86.429</v>
      </c>
      <c r="M68" s="6">
        <v>200.012</v>
      </c>
      <c r="N68" s="85">
        <f t="shared" si="1"/>
        <v>0.2866994692</v>
      </c>
      <c r="O68" s="85">
        <f t="shared" si="2"/>
        <v>0.63926233</v>
      </c>
      <c r="P68" s="85">
        <f t="shared" si="3"/>
        <v>0.6857541358</v>
      </c>
      <c r="Q68" s="85">
        <f t="shared" si="4"/>
        <v>0.2198674984</v>
      </c>
      <c r="R68" s="85">
        <f t="shared" si="5"/>
        <v>0.1840300647</v>
      </c>
      <c r="S68" s="86">
        <f t="shared" si="6"/>
        <v>0.4031226996</v>
      </c>
      <c r="U68" s="9">
        <f t="shared" si="7"/>
        <v>86.429</v>
      </c>
    </row>
    <row r="69">
      <c r="A69" s="88">
        <f>Comparacao!E70</f>
        <v>230044</v>
      </c>
      <c r="B69" s="6" t="s">
        <v>144</v>
      </c>
      <c r="C69" s="6" t="s">
        <v>11</v>
      </c>
      <c r="D69" s="6">
        <v>5.0</v>
      </c>
      <c r="E69" s="6">
        <v>231346.0</v>
      </c>
      <c r="F69" s="6">
        <v>231344.0</v>
      </c>
      <c r="G69" s="6">
        <v>231782.0</v>
      </c>
      <c r="H69" s="6">
        <v>231558.0</v>
      </c>
      <c r="I69" s="6">
        <v>230784.0</v>
      </c>
      <c r="J69" s="6">
        <v>230784.0</v>
      </c>
      <c r="K69" s="6">
        <v>231362.8</v>
      </c>
      <c r="L69" s="6">
        <v>118.197</v>
      </c>
      <c r="M69" s="6">
        <v>200.013</v>
      </c>
      <c r="N69" s="85">
        <f t="shared" si="1"/>
        <v>0.5659786823</v>
      </c>
      <c r="O69" s="85">
        <f t="shared" si="2"/>
        <v>0.5651092834</v>
      </c>
      <c r="P69" s="85">
        <f t="shared" si="3"/>
        <v>0.755507642</v>
      </c>
      <c r="Q69" s="85">
        <f t="shared" si="4"/>
        <v>0.6581349655</v>
      </c>
      <c r="R69" s="85">
        <f t="shared" si="5"/>
        <v>0.3216775921</v>
      </c>
      <c r="S69" s="86">
        <f t="shared" si="6"/>
        <v>0.5732816331</v>
      </c>
      <c r="U69" s="9">
        <f t="shared" si="7"/>
        <v>118.197</v>
      </c>
    </row>
    <row r="70">
      <c r="A70" s="88">
        <f>Comparacao!E71</f>
        <v>369048</v>
      </c>
      <c r="B70" s="6" t="s">
        <v>145</v>
      </c>
      <c r="C70" s="6" t="s">
        <v>11</v>
      </c>
      <c r="D70" s="6">
        <v>5.0</v>
      </c>
      <c r="E70" s="6">
        <v>371570.0</v>
      </c>
      <c r="F70" s="6">
        <v>371310.0</v>
      </c>
      <c r="G70" s="6">
        <v>370802.0</v>
      </c>
      <c r="H70" s="6">
        <v>369106.0</v>
      </c>
      <c r="I70" s="6">
        <v>371126.0</v>
      </c>
      <c r="J70" s="6">
        <v>369106.0</v>
      </c>
      <c r="K70" s="6">
        <v>370782.8</v>
      </c>
      <c r="L70" s="6">
        <v>111.782</v>
      </c>
      <c r="M70" s="6">
        <v>400.031</v>
      </c>
      <c r="N70" s="85">
        <f t="shared" si="1"/>
        <v>0.6833799397</v>
      </c>
      <c r="O70" s="85">
        <f t="shared" si="2"/>
        <v>0.6129283996</v>
      </c>
      <c r="P70" s="85">
        <f t="shared" si="3"/>
        <v>0.4752769287</v>
      </c>
      <c r="Q70" s="85">
        <f t="shared" si="4"/>
        <v>0.01571611281</v>
      </c>
      <c r="R70" s="85">
        <f t="shared" si="5"/>
        <v>0.5630703865</v>
      </c>
      <c r="S70" s="86">
        <f t="shared" si="6"/>
        <v>0.4700743535</v>
      </c>
      <c r="U70" s="9">
        <f t="shared" si="7"/>
        <v>111.782</v>
      </c>
    </row>
    <row r="71">
      <c r="A71" s="88">
        <f>Comparacao!E72</f>
        <v>366394</v>
      </c>
      <c r="B71" s="6" t="s">
        <v>146</v>
      </c>
      <c r="C71" s="6" t="s">
        <v>11</v>
      </c>
      <c r="D71" s="6">
        <v>5.0</v>
      </c>
      <c r="E71" s="6">
        <v>386464.0</v>
      </c>
      <c r="F71" s="6">
        <v>377032.0</v>
      </c>
      <c r="G71" s="6">
        <v>373830.0</v>
      </c>
      <c r="H71" s="6">
        <v>376950.0</v>
      </c>
      <c r="I71" s="6">
        <v>374470.0</v>
      </c>
      <c r="J71" s="6">
        <v>373830.0</v>
      </c>
      <c r="K71" s="6">
        <v>377749.2</v>
      </c>
      <c r="L71" s="6">
        <v>182.944</v>
      </c>
      <c r="M71" s="6">
        <v>400.034</v>
      </c>
      <c r="N71" s="85">
        <f t="shared" si="1"/>
        <v>5.477709788</v>
      </c>
      <c r="O71" s="85">
        <f t="shared" si="2"/>
        <v>2.903431825</v>
      </c>
      <c r="P71" s="85">
        <f t="shared" si="3"/>
        <v>2.029509217</v>
      </c>
      <c r="Q71" s="85">
        <f t="shared" si="4"/>
        <v>2.881051546</v>
      </c>
      <c r="R71" s="85">
        <f t="shared" si="5"/>
        <v>2.204184566</v>
      </c>
      <c r="S71" s="86">
        <f t="shared" si="6"/>
        <v>3.099177388</v>
      </c>
      <c r="U71" s="9" t="str">
        <f t="shared" si="7"/>
        <v>INF</v>
      </c>
    </row>
    <row r="72">
      <c r="A72" s="88">
        <f>Comparacao!E73</f>
        <v>352588</v>
      </c>
      <c r="B72" s="6" t="s">
        <v>147</v>
      </c>
      <c r="C72" s="6" t="s">
        <v>11</v>
      </c>
      <c r="D72" s="6">
        <v>5.0</v>
      </c>
      <c r="E72" s="6">
        <v>369562.0</v>
      </c>
      <c r="F72" s="6">
        <v>355906.0</v>
      </c>
      <c r="G72" s="6">
        <v>369114.0</v>
      </c>
      <c r="H72" s="6">
        <v>354404.0</v>
      </c>
      <c r="I72" s="6">
        <v>364416.0</v>
      </c>
      <c r="J72" s="6">
        <v>354404.0</v>
      </c>
      <c r="K72" s="6">
        <v>362680.4</v>
      </c>
      <c r="L72" s="6">
        <v>165.053</v>
      </c>
      <c r="M72" s="6">
        <v>400.047</v>
      </c>
      <c r="N72" s="85">
        <f t="shared" si="1"/>
        <v>4.814117327</v>
      </c>
      <c r="O72" s="85">
        <f t="shared" si="2"/>
        <v>0.941041669</v>
      </c>
      <c r="P72" s="85">
        <f t="shared" si="3"/>
        <v>4.687056848</v>
      </c>
      <c r="Q72" s="85">
        <f t="shared" si="4"/>
        <v>0.5150487254</v>
      </c>
      <c r="R72" s="85">
        <f t="shared" si="5"/>
        <v>3.354623527</v>
      </c>
      <c r="S72" s="86">
        <f t="shared" si="6"/>
        <v>2.862377619</v>
      </c>
      <c r="U72" s="9">
        <f t="shared" si="7"/>
        <v>165.053</v>
      </c>
    </row>
    <row r="73">
      <c r="A73" s="88">
        <f>Comparacao!E74</f>
        <v>331888</v>
      </c>
      <c r="B73" s="6" t="s">
        <v>148</v>
      </c>
      <c r="C73" s="6" t="s">
        <v>11</v>
      </c>
      <c r="D73" s="6">
        <v>5.0</v>
      </c>
      <c r="E73" s="6">
        <v>339160.0</v>
      </c>
      <c r="F73" s="6">
        <v>337658.0</v>
      </c>
      <c r="G73" s="6">
        <v>332106.0</v>
      </c>
      <c r="H73" s="6">
        <v>353078.0</v>
      </c>
      <c r="I73" s="6">
        <v>347618.0</v>
      </c>
      <c r="J73" s="6">
        <v>332106.0</v>
      </c>
      <c r="K73" s="6">
        <v>341924.0</v>
      </c>
      <c r="L73" s="6">
        <v>193.52</v>
      </c>
      <c r="M73" s="6">
        <v>400.038</v>
      </c>
      <c r="N73" s="85">
        <f t="shared" si="1"/>
        <v>2.191100612</v>
      </c>
      <c r="O73" s="85">
        <f t="shared" si="2"/>
        <v>1.738538302</v>
      </c>
      <c r="P73" s="85">
        <f t="shared" si="3"/>
        <v>0.06568480933</v>
      </c>
      <c r="Q73" s="85">
        <f t="shared" si="4"/>
        <v>6.38468399</v>
      </c>
      <c r="R73" s="85">
        <f t="shared" si="5"/>
        <v>4.739550692</v>
      </c>
      <c r="S73" s="86">
        <f t="shared" si="6"/>
        <v>3.023911681</v>
      </c>
      <c r="U73" s="9">
        <f t="shared" si="7"/>
        <v>193.52</v>
      </c>
    </row>
    <row r="74">
      <c r="A74" s="88">
        <f>Comparacao!E75</f>
        <v>360560</v>
      </c>
      <c r="B74" s="6" t="s">
        <v>149</v>
      </c>
      <c r="C74" s="6" t="s">
        <v>11</v>
      </c>
      <c r="D74" s="6">
        <v>5.0</v>
      </c>
      <c r="E74" s="6">
        <v>368356.0</v>
      </c>
      <c r="F74" s="6">
        <v>365260.0</v>
      </c>
      <c r="G74" s="6">
        <v>368382.0</v>
      </c>
      <c r="H74" s="6">
        <v>364646.0</v>
      </c>
      <c r="I74" s="6">
        <v>367886.0</v>
      </c>
      <c r="J74" s="6">
        <v>364646.0</v>
      </c>
      <c r="K74" s="6">
        <v>366906.0</v>
      </c>
      <c r="L74" s="6">
        <v>207.136</v>
      </c>
      <c r="M74" s="6">
        <v>400.036</v>
      </c>
      <c r="N74" s="85">
        <f t="shared" si="1"/>
        <v>2.162192146</v>
      </c>
      <c r="O74" s="85">
        <f t="shared" si="2"/>
        <v>1.303527846</v>
      </c>
      <c r="P74" s="85">
        <f t="shared" si="3"/>
        <v>2.169403151</v>
      </c>
      <c r="Q74" s="85">
        <f t="shared" si="4"/>
        <v>1.133237187</v>
      </c>
      <c r="R74" s="85">
        <f t="shared" si="5"/>
        <v>2.031839361</v>
      </c>
      <c r="S74" s="86">
        <f t="shared" si="6"/>
        <v>1.760039938</v>
      </c>
      <c r="U74" s="9" t="str">
        <f t="shared" si="7"/>
        <v>INF</v>
      </c>
    </row>
    <row r="75">
      <c r="A75" s="88">
        <f>Comparacao!E76</f>
        <v>546794</v>
      </c>
      <c r="B75" s="6" t="s">
        <v>150</v>
      </c>
      <c r="C75" s="6" t="s">
        <v>11</v>
      </c>
      <c r="D75" s="6">
        <v>5.0</v>
      </c>
      <c r="E75" s="6">
        <v>550170.0</v>
      </c>
      <c r="F75" s="6">
        <v>557566.0</v>
      </c>
      <c r="G75" s="6">
        <v>553784.0</v>
      </c>
      <c r="H75" s="6">
        <v>550924.0</v>
      </c>
      <c r="I75" s="6">
        <v>554498.0</v>
      </c>
      <c r="J75" s="6">
        <v>550170.0</v>
      </c>
      <c r="K75" s="6">
        <v>553388.4</v>
      </c>
      <c r="L75" s="6">
        <v>221.424</v>
      </c>
      <c r="M75" s="6">
        <v>400.053</v>
      </c>
      <c r="N75" s="85">
        <f t="shared" si="1"/>
        <v>0.6174171626</v>
      </c>
      <c r="O75" s="85">
        <f t="shared" si="2"/>
        <v>1.970028932</v>
      </c>
      <c r="P75" s="85">
        <f t="shared" si="3"/>
        <v>1.278360772</v>
      </c>
      <c r="Q75" s="85">
        <f t="shared" si="4"/>
        <v>0.7553118725</v>
      </c>
      <c r="R75" s="85">
        <f t="shared" si="5"/>
        <v>1.408940113</v>
      </c>
      <c r="S75" s="86">
        <f t="shared" si="6"/>
        <v>1.20601177</v>
      </c>
      <c r="U75" s="9">
        <f t="shared" si="7"/>
        <v>221.424</v>
      </c>
    </row>
    <row r="76">
      <c r="A76" s="88">
        <f>Comparacao!E77</f>
        <v>529104</v>
      </c>
      <c r="B76" s="6" t="s">
        <v>151</v>
      </c>
      <c r="C76" s="6" t="s">
        <v>11</v>
      </c>
      <c r="D76" s="6">
        <v>5.0</v>
      </c>
      <c r="E76" s="6">
        <v>535100.0</v>
      </c>
      <c r="F76" s="6">
        <v>535524.0</v>
      </c>
      <c r="G76" s="6">
        <v>536778.0</v>
      </c>
      <c r="H76" s="6">
        <v>532658.0</v>
      </c>
      <c r="I76" s="6">
        <v>538588.0</v>
      </c>
      <c r="J76" s="6">
        <v>532658.0</v>
      </c>
      <c r="K76" s="6">
        <v>535729.6</v>
      </c>
      <c r="L76" s="6">
        <v>299.325</v>
      </c>
      <c r="M76" s="6">
        <v>400.043</v>
      </c>
      <c r="N76" s="85">
        <f t="shared" si="1"/>
        <v>1.133236566</v>
      </c>
      <c r="O76" s="85">
        <f t="shared" si="2"/>
        <v>1.21337204</v>
      </c>
      <c r="P76" s="85">
        <f t="shared" si="3"/>
        <v>1.450376486</v>
      </c>
      <c r="Q76" s="85">
        <f t="shared" si="4"/>
        <v>0.6717015936</v>
      </c>
      <c r="R76" s="85">
        <f t="shared" si="5"/>
        <v>1.792464241</v>
      </c>
      <c r="S76" s="86">
        <f t="shared" si="6"/>
        <v>1.252230185</v>
      </c>
      <c r="U76" s="9">
        <f t="shared" si="7"/>
        <v>299.325</v>
      </c>
    </row>
    <row r="77">
      <c r="A77" s="88">
        <f>Comparacao!E78</f>
        <v>525178</v>
      </c>
      <c r="B77" s="6" t="s">
        <v>152</v>
      </c>
      <c r="C77" s="6" t="s">
        <v>11</v>
      </c>
      <c r="D77" s="6">
        <v>5.0</v>
      </c>
      <c r="E77" s="6">
        <v>531562.0</v>
      </c>
      <c r="F77" s="6">
        <v>531936.0</v>
      </c>
      <c r="G77" s="6">
        <v>531676.0</v>
      </c>
      <c r="H77" s="6">
        <v>548658.0</v>
      </c>
      <c r="I77" s="6">
        <v>529612.0</v>
      </c>
      <c r="J77" s="6">
        <v>529612.0</v>
      </c>
      <c r="K77" s="6">
        <v>534688.8</v>
      </c>
      <c r="L77" s="6">
        <v>276.064</v>
      </c>
      <c r="M77" s="6">
        <v>400.045</v>
      </c>
      <c r="N77" s="85">
        <f t="shared" si="1"/>
        <v>1.215587858</v>
      </c>
      <c r="O77" s="85">
        <f t="shared" si="2"/>
        <v>1.286801808</v>
      </c>
      <c r="P77" s="85">
        <f t="shared" si="3"/>
        <v>1.237294784</v>
      </c>
      <c r="Q77" s="85">
        <f t="shared" si="4"/>
        <v>4.470865116</v>
      </c>
      <c r="R77" s="85">
        <f t="shared" si="5"/>
        <v>0.8442851757</v>
      </c>
      <c r="S77" s="86">
        <f t="shared" si="6"/>
        <v>1.810966948</v>
      </c>
      <c r="U77" s="9">
        <f t="shared" si="7"/>
        <v>276.064</v>
      </c>
    </row>
    <row r="78">
      <c r="A78" s="88">
        <f>Comparacao!E79</f>
        <v>481880</v>
      </c>
      <c r="B78" s="6" t="s">
        <v>153</v>
      </c>
      <c r="C78" s="6" t="s">
        <v>11</v>
      </c>
      <c r="D78" s="6">
        <v>5.0</v>
      </c>
      <c r="E78" s="6">
        <v>491218.0</v>
      </c>
      <c r="F78" s="6">
        <v>486692.0</v>
      </c>
      <c r="G78" s="6">
        <v>497380.0</v>
      </c>
      <c r="H78" s="6">
        <v>499148.0</v>
      </c>
      <c r="I78" s="6">
        <v>493570.0</v>
      </c>
      <c r="J78" s="6">
        <v>486692.0</v>
      </c>
      <c r="K78" s="6">
        <v>493601.6</v>
      </c>
      <c r="L78" s="6">
        <v>269.627</v>
      </c>
      <c r="M78" s="6">
        <v>400.06</v>
      </c>
      <c r="N78" s="85">
        <f t="shared" si="1"/>
        <v>1.937826845</v>
      </c>
      <c r="O78" s="85">
        <f t="shared" si="2"/>
        <v>0.9985888603</v>
      </c>
      <c r="P78" s="85">
        <f t="shared" si="3"/>
        <v>3.21656844</v>
      </c>
      <c r="Q78" s="85">
        <f t="shared" si="4"/>
        <v>3.583464763</v>
      </c>
      <c r="R78" s="85">
        <f t="shared" si="5"/>
        <v>2.425915166</v>
      </c>
      <c r="S78" s="86">
        <f t="shared" si="6"/>
        <v>2.432472815</v>
      </c>
      <c r="U78" s="9">
        <f t="shared" si="7"/>
        <v>269.627</v>
      </c>
    </row>
    <row r="79">
      <c r="A79" s="88">
        <f>Comparacao!E80</f>
        <v>549338</v>
      </c>
      <c r="B79" s="6" t="s">
        <v>154</v>
      </c>
      <c r="C79" s="6" t="s">
        <v>11</v>
      </c>
      <c r="D79" s="6">
        <v>5.0</v>
      </c>
      <c r="E79" s="6">
        <v>559748.0</v>
      </c>
      <c r="F79" s="6">
        <v>554958.0</v>
      </c>
      <c r="G79" s="6">
        <v>569350.0</v>
      </c>
      <c r="H79" s="6">
        <v>564290.0</v>
      </c>
      <c r="I79" s="6">
        <v>554760.0</v>
      </c>
      <c r="J79" s="6">
        <v>554760.0</v>
      </c>
      <c r="K79" s="6">
        <v>560621.2</v>
      </c>
      <c r="L79" s="6">
        <v>264.835</v>
      </c>
      <c r="M79" s="6">
        <v>400.033</v>
      </c>
      <c r="N79" s="85">
        <f t="shared" si="1"/>
        <v>1.895008173</v>
      </c>
      <c r="O79" s="85">
        <f t="shared" si="2"/>
        <v>1.023049561</v>
      </c>
      <c r="P79" s="85">
        <f t="shared" si="3"/>
        <v>3.642930218</v>
      </c>
      <c r="Q79" s="85">
        <f t="shared" si="4"/>
        <v>2.721821538</v>
      </c>
      <c r="R79" s="85">
        <f t="shared" si="5"/>
        <v>0.9870061783</v>
      </c>
      <c r="S79" s="86">
        <f t="shared" si="6"/>
        <v>2.053963134</v>
      </c>
      <c r="U79" s="9">
        <f t="shared" si="7"/>
        <v>264.835</v>
      </c>
    </row>
    <row r="80">
      <c r="A80" s="88">
        <f>Comparacao!E81</f>
        <v>830724</v>
      </c>
      <c r="B80" s="6" t="s">
        <v>155</v>
      </c>
      <c r="C80" s="6" t="s">
        <v>11</v>
      </c>
      <c r="D80" s="6">
        <v>5.0</v>
      </c>
      <c r="E80" s="6">
        <v>857478.0</v>
      </c>
      <c r="F80" s="6">
        <v>847010.0</v>
      </c>
      <c r="G80" s="6">
        <v>849672.0</v>
      </c>
      <c r="H80" s="6">
        <v>851576.0</v>
      </c>
      <c r="I80" s="6">
        <v>842970.0</v>
      </c>
      <c r="J80" s="6">
        <v>842970.0</v>
      </c>
      <c r="K80" s="6">
        <v>849741.2</v>
      </c>
      <c r="L80" s="6">
        <v>348.55</v>
      </c>
      <c r="M80" s="6">
        <v>400.057</v>
      </c>
      <c r="N80" s="85">
        <f t="shared" si="1"/>
        <v>3.220564231</v>
      </c>
      <c r="O80" s="85">
        <f t="shared" si="2"/>
        <v>1.960458588</v>
      </c>
      <c r="P80" s="85">
        <f t="shared" si="3"/>
        <v>2.28090196</v>
      </c>
      <c r="Q80" s="85">
        <f t="shared" si="4"/>
        <v>2.510099624</v>
      </c>
      <c r="R80" s="85">
        <f t="shared" si="5"/>
        <v>1.474135814</v>
      </c>
      <c r="S80" s="86">
        <f t="shared" si="6"/>
        <v>2.289232043</v>
      </c>
      <c r="U80" s="9" t="str">
        <f t="shared" si="7"/>
        <v>INF</v>
      </c>
    </row>
    <row r="81">
      <c r="A81" s="88">
        <f>Comparacao!E82</f>
        <v>829834</v>
      </c>
      <c r="B81" s="6" t="s">
        <v>156</v>
      </c>
      <c r="C81" s="6" t="s">
        <v>11</v>
      </c>
      <c r="D81" s="6">
        <v>5.0</v>
      </c>
      <c r="E81" s="6">
        <v>841966.0</v>
      </c>
      <c r="F81" s="6">
        <v>844336.0</v>
      </c>
      <c r="G81" s="6">
        <v>849070.0</v>
      </c>
      <c r="H81" s="6">
        <v>847750.0</v>
      </c>
      <c r="I81" s="6">
        <v>838610.0</v>
      </c>
      <c r="J81" s="6">
        <v>838610.0</v>
      </c>
      <c r="K81" s="6">
        <v>844346.4</v>
      </c>
      <c r="L81" s="6">
        <v>343.294</v>
      </c>
      <c r="M81" s="6">
        <v>400.059</v>
      </c>
      <c r="N81" s="85">
        <f t="shared" si="1"/>
        <v>1.461979143</v>
      </c>
      <c r="O81" s="85">
        <f t="shared" si="2"/>
        <v>1.747578431</v>
      </c>
      <c r="P81" s="85">
        <f t="shared" si="3"/>
        <v>2.318053972</v>
      </c>
      <c r="Q81" s="85">
        <f t="shared" si="4"/>
        <v>2.158986014</v>
      </c>
      <c r="R81" s="85">
        <f t="shared" si="5"/>
        <v>1.05756091</v>
      </c>
      <c r="S81" s="86">
        <f t="shared" si="6"/>
        <v>1.748831694</v>
      </c>
      <c r="U81" s="9" t="str">
        <f t="shared" si="7"/>
        <v>INF</v>
      </c>
    </row>
    <row r="82">
      <c r="A82" s="88">
        <f>Comparacao!E83</f>
        <v>811232</v>
      </c>
      <c r="B82" s="6" t="s">
        <v>157</v>
      </c>
      <c r="C82" s="6" t="s">
        <v>11</v>
      </c>
      <c r="D82" s="6">
        <v>5.0</v>
      </c>
      <c r="E82" s="6">
        <v>822438.0</v>
      </c>
      <c r="F82" s="6">
        <v>824264.0</v>
      </c>
      <c r="G82" s="6">
        <v>823102.0</v>
      </c>
      <c r="H82" s="6">
        <v>833642.0</v>
      </c>
      <c r="I82" s="6">
        <v>819344.0</v>
      </c>
      <c r="J82" s="6">
        <v>819344.0</v>
      </c>
      <c r="K82" s="6">
        <v>824558.0</v>
      </c>
      <c r="L82" s="6">
        <v>347.07</v>
      </c>
      <c r="M82" s="6">
        <v>400.033</v>
      </c>
      <c r="N82" s="85">
        <f t="shared" si="1"/>
        <v>1.381355765</v>
      </c>
      <c r="O82" s="85">
        <f t="shared" si="2"/>
        <v>1.606445505</v>
      </c>
      <c r="P82" s="85">
        <f t="shared" si="3"/>
        <v>1.46320658</v>
      </c>
      <c r="Q82" s="85">
        <f t="shared" si="4"/>
        <v>2.762464992</v>
      </c>
      <c r="R82" s="85">
        <f t="shared" si="5"/>
        <v>0.9999605538</v>
      </c>
      <c r="S82" s="86">
        <f t="shared" si="6"/>
        <v>1.642686679</v>
      </c>
      <c r="U82" s="9">
        <f t="shared" si="7"/>
        <v>347.07</v>
      </c>
    </row>
    <row r="83">
      <c r="A83" s="88">
        <f>Comparacao!E84</f>
        <v>767718</v>
      </c>
      <c r="B83" s="6" t="s">
        <v>158</v>
      </c>
      <c r="C83" s="6" t="s">
        <v>11</v>
      </c>
      <c r="D83" s="6">
        <v>5.0</v>
      </c>
      <c r="E83" s="6">
        <v>781206.0</v>
      </c>
      <c r="F83" s="6">
        <v>778820.0</v>
      </c>
      <c r="G83" s="6">
        <v>783008.0</v>
      </c>
      <c r="H83" s="6">
        <v>776690.0</v>
      </c>
      <c r="I83" s="6">
        <v>787422.0</v>
      </c>
      <c r="J83" s="6">
        <v>776690.0</v>
      </c>
      <c r="K83" s="6">
        <v>781429.2</v>
      </c>
      <c r="L83" s="6">
        <v>344.517</v>
      </c>
      <c r="M83" s="6">
        <v>400.032</v>
      </c>
      <c r="N83" s="85">
        <f t="shared" si="1"/>
        <v>1.75689511</v>
      </c>
      <c r="O83" s="85">
        <f t="shared" si="2"/>
        <v>1.446103908</v>
      </c>
      <c r="P83" s="85">
        <f t="shared" si="3"/>
        <v>1.991616713</v>
      </c>
      <c r="Q83" s="85">
        <f t="shared" si="4"/>
        <v>1.168658283</v>
      </c>
      <c r="R83" s="85">
        <f t="shared" si="5"/>
        <v>2.566567411</v>
      </c>
      <c r="S83" s="86">
        <f t="shared" si="6"/>
        <v>1.785968285</v>
      </c>
      <c r="U83" s="9" t="str">
        <f t="shared" si="7"/>
        <v>INF</v>
      </c>
    </row>
    <row r="84">
      <c r="A84" s="88">
        <f>Comparacao!E85</f>
        <v>835870</v>
      </c>
      <c r="B84" s="6" t="s">
        <v>159</v>
      </c>
      <c r="C84" s="6" t="s">
        <v>11</v>
      </c>
      <c r="D84" s="6">
        <v>5.0</v>
      </c>
      <c r="E84" s="6">
        <v>852528.0</v>
      </c>
      <c r="F84" s="6">
        <v>848772.0</v>
      </c>
      <c r="G84" s="6">
        <v>865018.0</v>
      </c>
      <c r="H84" s="6">
        <v>846322.0</v>
      </c>
      <c r="I84" s="6">
        <v>843308.0</v>
      </c>
      <c r="J84" s="6">
        <v>843308.0</v>
      </c>
      <c r="K84" s="6">
        <v>851189.6</v>
      </c>
      <c r="L84" s="6">
        <v>358.311</v>
      </c>
      <c r="M84" s="6">
        <v>400.064</v>
      </c>
      <c r="N84" s="85">
        <f t="shared" si="1"/>
        <v>1.992893632</v>
      </c>
      <c r="O84" s="85">
        <f t="shared" si="2"/>
        <v>1.54354146</v>
      </c>
      <c r="P84" s="85">
        <f t="shared" si="3"/>
        <v>3.48714513</v>
      </c>
      <c r="Q84" s="85">
        <f t="shared" si="4"/>
        <v>1.25043368</v>
      </c>
      <c r="R84" s="85">
        <f t="shared" si="5"/>
        <v>0.8898512927</v>
      </c>
      <c r="S84" s="86">
        <f t="shared" si="6"/>
        <v>1.832773039</v>
      </c>
      <c r="U84" s="9">
        <f t="shared" si="7"/>
        <v>358.311</v>
      </c>
    </row>
    <row r="85">
      <c r="A85" s="8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85"/>
      <c r="O85" s="85"/>
      <c r="P85" s="85"/>
      <c r="Q85" s="85"/>
      <c r="R85" s="85"/>
      <c r="S85" s="86"/>
      <c r="U85" s="9"/>
    </row>
    <row r="86">
      <c r="U86" s="9"/>
    </row>
    <row r="87">
      <c r="U87" s="9"/>
    </row>
    <row r="88">
      <c r="U88" s="9"/>
    </row>
    <row r="89">
      <c r="U89" s="9"/>
    </row>
    <row r="90">
      <c r="U90" s="9"/>
    </row>
    <row r="91">
      <c r="U91" s="9"/>
    </row>
    <row r="92">
      <c r="U92" s="9"/>
    </row>
    <row r="93">
      <c r="U93" s="9"/>
    </row>
    <row r="94">
      <c r="U94" s="9"/>
    </row>
    <row r="95">
      <c r="U95" s="9"/>
    </row>
    <row r="96">
      <c r="U96" s="9"/>
    </row>
    <row r="97">
      <c r="U97" s="9"/>
    </row>
    <row r="98">
      <c r="U98" s="9"/>
    </row>
    <row r="99">
      <c r="U99" s="9"/>
    </row>
    <row r="100">
      <c r="U100" s="9"/>
    </row>
    <row r="101">
      <c r="U101" s="9"/>
    </row>
    <row r="102">
      <c r="U102" s="9"/>
    </row>
    <row r="103">
      <c r="U103" s="9"/>
    </row>
    <row r="104">
      <c r="U104" s="9"/>
    </row>
    <row r="105">
      <c r="U105" s="9"/>
    </row>
    <row r="106">
      <c r="U106" s="9"/>
    </row>
    <row r="107">
      <c r="U107" s="9"/>
    </row>
    <row r="108">
      <c r="U108" s="9"/>
    </row>
    <row r="109">
      <c r="U109" s="9"/>
    </row>
    <row r="110">
      <c r="U110" s="9"/>
    </row>
    <row r="111">
      <c r="U111" s="9"/>
    </row>
    <row r="112">
      <c r="U112" s="9"/>
    </row>
    <row r="113">
      <c r="U113" s="9"/>
    </row>
    <row r="114">
      <c r="U114" s="9"/>
    </row>
    <row r="115">
      <c r="U115" s="9"/>
    </row>
    <row r="116">
      <c r="U116" s="9"/>
    </row>
    <row r="117">
      <c r="U117" s="9"/>
    </row>
    <row r="118">
      <c r="U118" s="9"/>
    </row>
    <row r="119">
      <c r="U119" s="9"/>
    </row>
    <row r="120">
      <c r="U120" s="9"/>
    </row>
    <row r="121">
      <c r="U121" s="9"/>
    </row>
    <row r="122">
      <c r="U122" s="9"/>
    </row>
    <row r="123">
      <c r="U123" s="9"/>
    </row>
    <row r="124">
      <c r="U124" s="9"/>
    </row>
    <row r="125">
      <c r="U125" s="9"/>
    </row>
    <row r="126">
      <c r="U126" s="9"/>
    </row>
    <row r="127">
      <c r="U127" s="9"/>
    </row>
    <row r="128">
      <c r="U128" s="9"/>
    </row>
    <row r="129">
      <c r="U129" s="9"/>
    </row>
    <row r="130">
      <c r="U130" s="9"/>
    </row>
    <row r="131">
      <c r="U131" s="9"/>
    </row>
    <row r="132">
      <c r="U132" s="9"/>
    </row>
    <row r="133">
      <c r="U133" s="9"/>
    </row>
    <row r="134">
      <c r="U134" s="9"/>
    </row>
    <row r="135">
      <c r="U135" s="9"/>
    </row>
    <row r="136">
      <c r="U136" s="9"/>
    </row>
    <row r="137">
      <c r="U137" s="9"/>
    </row>
    <row r="138">
      <c r="U138" s="9"/>
    </row>
    <row r="139">
      <c r="U139" s="9"/>
    </row>
    <row r="140">
      <c r="U140" s="9"/>
    </row>
    <row r="141">
      <c r="U141" s="9"/>
    </row>
    <row r="142">
      <c r="U142" s="9"/>
    </row>
    <row r="143">
      <c r="U143" s="9"/>
    </row>
    <row r="144">
      <c r="U144" s="9"/>
    </row>
    <row r="145">
      <c r="U145" s="9"/>
    </row>
    <row r="146">
      <c r="U146" s="9"/>
    </row>
    <row r="147">
      <c r="U147" s="9"/>
    </row>
    <row r="148">
      <c r="U148" s="9"/>
    </row>
    <row r="149">
      <c r="U149" s="9"/>
    </row>
    <row r="150">
      <c r="U150" s="9"/>
    </row>
    <row r="151">
      <c r="U151" s="9"/>
    </row>
    <row r="152">
      <c r="U152" s="9"/>
    </row>
    <row r="153">
      <c r="U153" s="9"/>
    </row>
    <row r="154">
      <c r="U154" s="9"/>
    </row>
    <row r="155">
      <c r="U155" s="9"/>
    </row>
    <row r="156">
      <c r="U156" s="9"/>
    </row>
    <row r="157">
      <c r="U157" s="9"/>
    </row>
    <row r="158">
      <c r="U158" s="9"/>
    </row>
    <row r="159">
      <c r="U159" s="9"/>
    </row>
    <row r="160">
      <c r="U160" s="9"/>
    </row>
    <row r="161">
      <c r="U161" s="9"/>
    </row>
    <row r="162">
      <c r="U162" s="9"/>
    </row>
    <row r="163">
      <c r="U163" s="9"/>
    </row>
    <row r="164">
      <c r="U164" s="9"/>
    </row>
    <row r="165">
      <c r="U165" s="9"/>
    </row>
    <row r="166">
      <c r="U166" s="9"/>
    </row>
    <row r="167">
      <c r="U167" s="9"/>
    </row>
    <row r="168">
      <c r="U168" s="9"/>
    </row>
    <row r="169">
      <c r="U169" s="9"/>
    </row>
    <row r="170">
      <c r="U170" s="9"/>
    </row>
    <row r="171">
      <c r="U171" s="9"/>
    </row>
    <row r="172">
      <c r="U172" s="9"/>
    </row>
    <row r="173">
      <c r="U173" s="9"/>
    </row>
    <row r="174">
      <c r="U174" s="9"/>
    </row>
    <row r="175">
      <c r="U175" s="9"/>
    </row>
    <row r="176">
      <c r="U176" s="9"/>
    </row>
    <row r="177">
      <c r="U177" s="9"/>
    </row>
    <row r="178">
      <c r="U178" s="9"/>
    </row>
    <row r="179">
      <c r="U179" s="9"/>
    </row>
    <row r="180">
      <c r="U180" s="9"/>
    </row>
    <row r="181">
      <c r="U181" s="9"/>
    </row>
    <row r="182">
      <c r="U182" s="9"/>
    </row>
    <row r="183">
      <c r="U183" s="9"/>
    </row>
    <row r="184">
      <c r="U184" s="9"/>
    </row>
    <row r="185">
      <c r="U185" s="9"/>
    </row>
    <row r="186">
      <c r="U186" s="9"/>
    </row>
    <row r="187">
      <c r="U187" s="9"/>
    </row>
    <row r="188">
      <c r="U188" s="9"/>
    </row>
    <row r="189">
      <c r="U189" s="9"/>
    </row>
    <row r="190">
      <c r="U190" s="9"/>
    </row>
    <row r="191">
      <c r="U191" s="9"/>
    </row>
    <row r="192">
      <c r="U192" s="9"/>
    </row>
    <row r="193">
      <c r="U193" s="9"/>
    </row>
    <row r="194">
      <c r="U194" s="9"/>
    </row>
    <row r="195">
      <c r="U195" s="9"/>
    </row>
    <row r="196">
      <c r="U196" s="9"/>
    </row>
    <row r="197">
      <c r="U197" s="9"/>
    </row>
    <row r="198">
      <c r="U198" s="9"/>
    </row>
    <row r="199">
      <c r="U199" s="9"/>
    </row>
    <row r="200">
      <c r="U200" s="9"/>
    </row>
    <row r="201">
      <c r="U201" s="9"/>
    </row>
    <row r="202">
      <c r="U202" s="9"/>
    </row>
    <row r="203">
      <c r="U203" s="9"/>
    </row>
    <row r="204">
      <c r="U204" s="9"/>
    </row>
    <row r="205">
      <c r="U205" s="9"/>
    </row>
    <row r="206">
      <c r="U206" s="9"/>
    </row>
    <row r="207">
      <c r="U207" s="9"/>
    </row>
    <row r="208">
      <c r="U208" s="9"/>
    </row>
    <row r="209">
      <c r="U209" s="9"/>
    </row>
    <row r="210">
      <c r="U210" s="9"/>
    </row>
    <row r="211">
      <c r="U211" s="9"/>
    </row>
    <row r="212">
      <c r="U212" s="9"/>
    </row>
    <row r="213">
      <c r="U213" s="9"/>
    </row>
    <row r="214">
      <c r="U214" s="9"/>
    </row>
    <row r="215">
      <c r="U215" s="9"/>
    </row>
    <row r="216">
      <c r="U216" s="9"/>
    </row>
    <row r="217">
      <c r="U217" s="9"/>
    </row>
    <row r="218">
      <c r="U218" s="9"/>
    </row>
    <row r="219">
      <c r="U219" s="9"/>
    </row>
    <row r="220">
      <c r="U220" s="9"/>
    </row>
    <row r="221">
      <c r="U221" s="9"/>
    </row>
    <row r="222">
      <c r="U222" s="9"/>
    </row>
    <row r="223">
      <c r="U223" s="9"/>
    </row>
    <row r="224">
      <c r="U224" s="9"/>
    </row>
    <row r="225">
      <c r="U225" s="9"/>
    </row>
    <row r="226">
      <c r="U226" s="9"/>
    </row>
    <row r="227">
      <c r="U227" s="9"/>
    </row>
    <row r="228">
      <c r="U228" s="9"/>
    </row>
    <row r="229">
      <c r="U229" s="9"/>
    </row>
    <row r="230">
      <c r="U230" s="9"/>
    </row>
    <row r="231">
      <c r="U231" s="9"/>
    </row>
    <row r="232">
      <c r="U232" s="9"/>
    </row>
    <row r="233">
      <c r="U233" s="9"/>
    </row>
    <row r="234">
      <c r="U234" s="9"/>
    </row>
    <row r="235">
      <c r="U235" s="9"/>
    </row>
    <row r="236">
      <c r="U236" s="9"/>
    </row>
    <row r="237">
      <c r="U237" s="9"/>
    </row>
    <row r="238">
      <c r="U238" s="9"/>
    </row>
    <row r="239">
      <c r="U239" s="9"/>
    </row>
    <row r="240">
      <c r="U240" s="9"/>
    </row>
    <row r="241">
      <c r="U241" s="9"/>
    </row>
    <row r="242">
      <c r="U242" s="9"/>
    </row>
    <row r="243">
      <c r="U243" s="9"/>
    </row>
    <row r="244">
      <c r="U244" s="9"/>
    </row>
    <row r="245">
      <c r="U245" s="9"/>
    </row>
    <row r="246">
      <c r="U246" s="9"/>
    </row>
    <row r="247">
      <c r="U247" s="9"/>
    </row>
    <row r="248">
      <c r="U248" s="9"/>
    </row>
    <row r="249">
      <c r="U249" s="9"/>
    </row>
    <row r="250">
      <c r="U250" s="9"/>
    </row>
    <row r="251">
      <c r="U251" s="9"/>
    </row>
    <row r="252">
      <c r="U252" s="9"/>
    </row>
    <row r="253">
      <c r="U253" s="9"/>
    </row>
    <row r="254">
      <c r="U254" s="9"/>
    </row>
    <row r="255">
      <c r="U255" s="9"/>
    </row>
    <row r="256">
      <c r="U256" s="9"/>
    </row>
    <row r="257">
      <c r="U257" s="9"/>
    </row>
    <row r="258">
      <c r="U258" s="9"/>
    </row>
    <row r="259">
      <c r="U259" s="9"/>
    </row>
    <row r="260">
      <c r="U260" s="9"/>
    </row>
    <row r="261">
      <c r="U261" s="9"/>
    </row>
    <row r="262">
      <c r="U262" s="9"/>
    </row>
    <row r="263">
      <c r="U263" s="9"/>
    </row>
    <row r="264">
      <c r="U264" s="9"/>
    </row>
    <row r="265">
      <c r="U265" s="9"/>
    </row>
    <row r="266">
      <c r="U266" s="9"/>
    </row>
    <row r="267">
      <c r="U267" s="9"/>
    </row>
    <row r="268">
      <c r="U268" s="9"/>
    </row>
    <row r="269">
      <c r="U269" s="9"/>
    </row>
    <row r="270">
      <c r="U270" s="9"/>
    </row>
    <row r="271">
      <c r="U271" s="9"/>
    </row>
    <row r="272">
      <c r="U272" s="9"/>
    </row>
    <row r="273">
      <c r="U273" s="9"/>
    </row>
    <row r="274">
      <c r="U274" s="9"/>
    </row>
    <row r="275">
      <c r="U275" s="9"/>
    </row>
    <row r="276">
      <c r="U276" s="9"/>
    </row>
    <row r="277">
      <c r="U277" s="9"/>
    </row>
    <row r="278">
      <c r="U278" s="9"/>
    </row>
    <row r="279">
      <c r="U279" s="9"/>
    </row>
    <row r="280">
      <c r="U280" s="9"/>
    </row>
    <row r="281">
      <c r="U281" s="9"/>
    </row>
    <row r="282">
      <c r="U282" s="9"/>
    </row>
    <row r="283">
      <c r="U283" s="9"/>
    </row>
    <row r="284">
      <c r="U284" s="9"/>
    </row>
    <row r="285">
      <c r="U285" s="9"/>
    </row>
    <row r="286">
      <c r="U286" s="9"/>
    </row>
    <row r="287">
      <c r="U287" s="9"/>
    </row>
    <row r="288">
      <c r="U288" s="9"/>
    </row>
    <row r="289">
      <c r="U289" s="9"/>
    </row>
    <row r="290">
      <c r="U290" s="9"/>
    </row>
    <row r="291">
      <c r="U291" s="9"/>
    </row>
    <row r="292">
      <c r="U292" s="9"/>
    </row>
    <row r="293">
      <c r="U293" s="9"/>
    </row>
    <row r="294">
      <c r="U294" s="9"/>
    </row>
    <row r="295">
      <c r="U295" s="9"/>
    </row>
    <row r="296">
      <c r="U296" s="9"/>
    </row>
    <row r="297">
      <c r="U297" s="9"/>
    </row>
    <row r="298">
      <c r="U298" s="9"/>
    </row>
    <row r="299">
      <c r="U299" s="9"/>
    </row>
    <row r="300">
      <c r="U300" s="9"/>
    </row>
    <row r="301">
      <c r="U301" s="9"/>
    </row>
    <row r="302">
      <c r="U302" s="9"/>
    </row>
    <row r="303">
      <c r="U303" s="9"/>
    </row>
    <row r="304">
      <c r="U304" s="9"/>
    </row>
    <row r="305">
      <c r="U305" s="9"/>
    </row>
    <row r="306">
      <c r="U306" s="9"/>
    </row>
    <row r="307">
      <c r="U307" s="9"/>
    </row>
    <row r="308">
      <c r="U308" s="9"/>
    </row>
    <row r="309">
      <c r="U309" s="9"/>
    </row>
    <row r="310">
      <c r="U310" s="9"/>
    </row>
    <row r="311">
      <c r="U311" s="9"/>
    </row>
    <row r="312">
      <c r="U312" s="9"/>
    </row>
    <row r="313">
      <c r="U313" s="9"/>
    </row>
    <row r="314">
      <c r="U314" s="9"/>
    </row>
    <row r="315">
      <c r="U315" s="9"/>
    </row>
    <row r="316">
      <c r="U316" s="9"/>
    </row>
    <row r="317">
      <c r="U317" s="9"/>
    </row>
    <row r="318">
      <c r="U318" s="9"/>
    </row>
    <row r="319">
      <c r="U319" s="9"/>
    </row>
    <row r="320">
      <c r="U320" s="9"/>
    </row>
    <row r="321">
      <c r="U321" s="9"/>
    </row>
    <row r="322">
      <c r="U322" s="9"/>
    </row>
    <row r="323">
      <c r="U323" s="9"/>
    </row>
    <row r="324">
      <c r="U324" s="9"/>
    </row>
    <row r="325">
      <c r="U325" s="9"/>
    </row>
    <row r="326">
      <c r="U326" s="9"/>
    </row>
    <row r="327">
      <c r="U327" s="9"/>
    </row>
    <row r="328">
      <c r="U328" s="9"/>
    </row>
    <row r="329">
      <c r="U329" s="9"/>
    </row>
    <row r="330">
      <c r="U330" s="9"/>
    </row>
    <row r="331">
      <c r="U331" s="9"/>
    </row>
    <row r="332">
      <c r="U332" s="9"/>
    </row>
    <row r="333">
      <c r="U333" s="9"/>
    </row>
    <row r="334">
      <c r="U334" s="9"/>
    </row>
    <row r="335">
      <c r="U335" s="9"/>
    </row>
    <row r="336">
      <c r="U336" s="9"/>
    </row>
    <row r="337">
      <c r="U337" s="9"/>
    </row>
    <row r="338">
      <c r="U338" s="9"/>
    </row>
    <row r="339">
      <c r="U339" s="9"/>
    </row>
    <row r="340">
      <c r="U340" s="9"/>
    </row>
    <row r="341">
      <c r="U341" s="9"/>
    </row>
    <row r="342">
      <c r="U342" s="9"/>
    </row>
    <row r="343">
      <c r="U343" s="9"/>
    </row>
    <row r="344">
      <c r="U344" s="9"/>
    </row>
    <row r="345">
      <c r="U345" s="9"/>
    </row>
    <row r="346">
      <c r="U346" s="9"/>
    </row>
    <row r="347">
      <c r="U347" s="9"/>
    </row>
    <row r="348">
      <c r="U348" s="9"/>
    </row>
    <row r="349">
      <c r="U349" s="9"/>
    </row>
    <row r="350">
      <c r="U350" s="9"/>
    </row>
    <row r="351">
      <c r="U351" s="9"/>
    </row>
    <row r="352">
      <c r="U352" s="9"/>
    </row>
    <row r="353">
      <c r="U353" s="9"/>
    </row>
    <row r="354">
      <c r="U354" s="9"/>
    </row>
    <row r="355">
      <c r="U355" s="9"/>
    </row>
    <row r="356">
      <c r="U356" s="9"/>
    </row>
    <row r="357">
      <c r="U357" s="9"/>
    </row>
    <row r="358">
      <c r="U358" s="9"/>
    </row>
    <row r="359">
      <c r="U359" s="9"/>
    </row>
    <row r="360">
      <c r="U360" s="9"/>
    </row>
    <row r="361">
      <c r="U361" s="9"/>
    </row>
    <row r="362">
      <c r="U362" s="9"/>
    </row>
    <row r="363">
      <c r="U363" s="9"/>
    </row>
    <row r="364">
      <c r="U364" s="9"/>
    </row>
    <row r="365">
      <c r="U365" s="9"/>
    </row>
    <row r="366">
      <c r="U366" s="9"/>
    </row>
    <row r="367">
      <c r="U367" s="9"/>
    </row>
    <row r="368">
      <c r="U368" s="9"/>
    </row>
    <row r="369">
      <c r="U369" s="9"/>
    </row>
    <row r="370">
      <c r="U370" s="9"/>
    </row>
    <row r="371">
      <c r="U371" s="9"/>
    </row>
    <row r="372">
      <c r="U372" s="9"/>
    </row>
    <row r="373">
      <c r="U373" s="9"/>
    </row>
    <row r="374">
      <c r="U374" s="9"/>
    </row>
    <row r="375">
      <c r="U375" s="9"/>
    </row>
    <row r="376">
      <c r="U376" s="9"/>
    </row>
    <row r="377">
      <c r="U377" s="9"/>
    </row>
    <row r="378">
      <c r="U378" s="9"/>
    </row>
    <row r="379">
      <c r="U379" s="9"/>
    </row>
    <row r="380">
      <c r="U380" s="9"/>
    </row>
    <row r="381">
      <c r="U381" s="9"/>
    </row>
    <row r="382">
      <c r="U382" s="9"/>
    </row>
    <row r="383">
      <c r="U383" s="9"/>
    </row>
    <row r="384">
      <c r="U384" s="9"/>
    </row>
    <row r="385">
      <c r="U385" s="9"/>
    </row>
    <row r="386">
      <c r="U386" s="9"/>
    </row>
    <row r="387">
      <c r="U387" s="9"/>
    </row>
    <row r="388">
      <c r="U388" s="9"/>
    </row>
    <row r="389">
      <c r="U389" s="9"/>
    </row>
    <row r="390">
      <c r="U390" s="9"/>
    </row>
    <row r="391">
      <c r="U391" s="9"/>
    </row>
    <row r="392">
      <c r="U392" s="9"/>
    </row>
    <row r="393">
      <c r="U393" s="9"/>
    </row>
    <row r="394">
      <c r="U394" s="9"/>
    </row>
    <row r="395">
      <c r="U395" s="9"/>
    </row>
    <row r="396">
      <c r="U396" s="9"/>
    </row>
    <row r="397">
      <c r="U397" s="9"/>
    </row>
    <row r="398">
      <c r="U398" s="9"/>
    </row>
    <row r="399">
      <c r="U399" s="9"/>
    </row>
    <row r="400">
      <c r="U400" s="9"/>
    </row>
    <row r="401">
      <c r="U401" s="9"/>
    </row>
    <row r="402">
      <c r="U402" s="9"/>
    </row>
    <row r="403">
      <c r="U403" s="9"/>
    </row>
    <row r="404">
      <c r="U404" s="9"/>
    </row>
    <row r="405">
      <c r="U405" s="9"/>
    </row>
    <row r="406">
      <c r="U406" s="9"/>
    </row>
    <row r="407">
      <c r="U407" s="9"/>
    </row>
    <row r="408">
      <c r="U408" s="9"/>
    </row>
    <row r="409">
      <c r="U409" s="9"/>
    </row>
    <row r="410">
      <c r="U410" s="9"/>
    </row>
    <row r="411">
      <c r="U411" s="9"/>
    </row>
    <row r="412">
      <c r="U412" s="9"/>
    </row>
    <row r="413">
      <c r="U413" s="9"/>
    </row>
    <row r="414">
      <c r="U414" s="9"/>
    </row>
    <row r="415">
      <c r="U415" s="9"/>
    </row>
    <row r="416">
      <c r="U416" s="9"/>
    </row>
    <row r="417">
      <c r="U417" s="9"/>
    </row>
    <row r="418">
      <c r="U418" s="9"/>
    </row>
    <row r="419">
      <c r="U419" s="9"/>
    </row>
    <row r="420">
      <c r="U420" s="9"/>
    </row>
    <row r="421">
      <c r="U421" s="9"/>
    </row>
    <row r="422">
      <c r="U422" s="9"/>
    </row>
    <row r="423">
      <c r="U423" s="9"/>
    </row>
    <row r="424">
      <c r="U424" s="9"/>
    </row>
    <row r="425">
      <c r="U425" s="9"/>
    </row>
    <row r="426">
      <c r="U426" s="9"/>
    </row>
    <row r="427">
      <c r="U427" s="9"/>
    </row>
    <row r="428">
      <c r="U428" s="9"/>
    </row>
    <row r="429">
      <c r="U429" s="9"/>
    </row>
    <row r="430">
      <c r="U430" s="9"/>
    </row>
    <row r="431">
      <c r="U431" s="9"/>
    </row>
    <row r="432">
      <c r="U432" s="9"/>
    </row>
    <row r="433">
      <c r="U433" s="9"/>
    </row>
    <row r="434">
      <c r="U434" s="9"/>
    </row>
    <row r="435">
      <c r="U435" s="9"/>
    </row>
    <row r="436">
      <c r="U436" s="9"/>
    </row>
    <row r="437">
      <c r="U437" s="9"/>
    </row>
    <row r="438">
      <c r="U438" s="9"/>
    </row>
    <row r="439">
      <c r="U439" s="9"/>
    </row>
    <row r="440">
      <c r="U440" s="9"/>
    </row>
    <row r="441">
      <c r="U441" s="9"/>
    </row>
    <row r="442">
      <c r="U442" s="9"/>
    </row>
    <row r="443">
      <c r="U443" s="9"/>
    </row>
    <row r="444">
      <c r="U444" s="9"/>
    </row>
    <row r="445">
      <c r="U445" s="9"/>
    </row>
    <row r="446">
      <c r="U446" s="9"/>
    </row>
    <row r="447">
      <c r="U447" s="9"/>
    </row>
    <row r="448">
      <c r="U448" s="9"/>
    </row>
    <row r="449">
      <c r="U449" s="9"/>
    </row>
    <row r="450">
      <c r="U450" s="9"/>
    </row>
    <row r="451">
      <c r="U451" s="9"/>
    </row>
    <row r="452">
      <c r="U452" s="9"/>
    </row>
    <row r="453">
      <c r="U453" s="9"/>
    </row>
    <row r="454">
      <c r="U454" s="9"/>
    </row>
    <row r="455">
      <c r="U455" s="9"/>
    </row>
    <row r="456">
      <c r="U456" s="9"/>
    </row>
    <row r="457">
      <c r="U457" s="9"/>
    </row>
    <row r="458">
      <c r="U458" s="9"/>
    </row>
    <row r="459">
      <c r="U459" s="9"/>
    </row>
    <row r="460">
      <c r="U460" s="9"/>
    </row>
    <row r="461">
      <c r="U461" s="9"/>
    </row>
    <row r="462">
      <c r="U462" s="9"/>
    </row>
    <row r="463">
      <c r="U463" s="9"/>
    </row>
    <row r="464">
      <c r="U464" s="9"/>
    </row>
    <row r="465">
      <c r="U465" s="9"/>
    </row>
    <row r="466">
      <c r="U466" s="9"/>
    </row>
    <row r="467">
      <c r="U467" s="9"/>
    </row>
    <row r="468">
      <c r="U468" s="9"/>
    </row>
    <row r="469">
      <c r="U469" s="9"/>
    </row>
    <row r="470">
      <c r="U470" s="9"/>
    </row>
    <row r="471">
      <c r="U471" s="9"/>
    </row>
    <row r="472">
      <c r="U472" s="9"/>
    </row>
    <row r="473">
      <c r="U473" s="9"/>
    </row>
    <row r="474">
      <c r="U474" s="9"/>
    </row>
    <row r="475">
      <c r="U475" s="9"/>
    </row>
    <row r="476">
      <c r="U476" s="9"/>
    </row>
    <row r="477">
      <c r="U477" s="9"/>
    </row>
    <row r="478">
      <c r="U478" s="9"/>
    </row>
    <row r="479">
      <c r="U479" s="9"/>
    </row>
    <row r="480">
      <c r="U480" s="9"/>
    </row>
    <row r="481">
      <c r="U481" s="9"/>
    </row>
    <row r="482">
      <c r="U482" s="9"/>
    </row>
    <row r="483">
      <c r="U483" s="9"/>
    </row>
    <row r="484">
      <c r="U484" s="9"/>
    </row>
    <row r="485">
      <c r="U485" s="9"/>
    </row>
    <row r="486">
      <c r="U486" s="9"/>
    </row>
    <row r="487">
      <c r="U487" s="9"/>
    </row>
    <row r="488">
      <c r="U488" s="9"/>
    </row>
    <row r="489">
      <c r="U489" s="9"/>
    </row>
    <row r="490">
      <c r="U490" s="9"/>
    </row>
    <row r="491">
      <c r="U491" s="9"/>
    </row>
    <row r="492">
      <c r="U492" s="9"/>
    </row>
    <row r="493">
      <c r="U493" s="9"/>
    </row>
    <row r="494">
      <c r="U494" s="9"/>
    </row>
    <row r="495">
      <c r="U495" s="9"/>
    </row>
    <row r="496">
      <c r="U496" s="9"/>
    </row>
    <row r="497">
      <c r="U497" s="9"/>
    </row>
    <row r="498">
      <c r="U498" s="9"/>
    </row>
    <row r="499">
      <c r="U499" s="9"/>
    </row>
    <row r="500">
      <c r="U500" s="9"/>
    </row>
    <row r="501">
      <c r="U501" s="9"/>
    </row>
    <row r="502">
      <c r="U502" s="9"/>
    </row>
    <row r="503">
      <c r="U503" s="9"/>
    </row>
    <row r="504">
      <c r="U504" s="9"/>
    </row>
    <row r="505">
      <c r="U505" s="9"/>
    </row>
    <row r="506">
      <c r="U506" s="9"/>
    </row>
    <row r="507">
      <c r="U507" s="9"/>
    </row>
    <row r="508">
      <c r="U508" s="9"/>
    </row>
    <row r="509">
      <c r="U509" s="9"/>
    </row>
    <row r="510">
      <c r="U510" s="9"/>
    </row>
    <row r="511">
      <c r="U511" s="9"/>
    </row>
    <row r="512">
      <c r="U512" s="9"/>
    </row>
    <row r="513">
      <c r="U513" s="9"/>
    </row>
    <row r="514">
      <c r="U514" s="9"/>
    </row>
    <row r="515">
      <c r="U515" s="9"/>
    </row>
    <row r="516">
      <c r="U516" s="9"/>
    </row>
    <row r="517">
      <c r="U517" s="9"/>
    </row>
    <row r="518">
      <c r="U518" s="9"/>
    </row>
    <row r="519">
      <c r="U519" s="9"/>
    </row>
    <row r="520">
      <c r="U520" s="9"/>
    </row>
    <row r="521">
      <c r="U521" s="9"/>
    </row>
    <row r="522">
      <c r="U522" s="9"/>
    </row>
    <row r="523">
      <c r="U523" s="9"/>
    </row>
    <row r="524">
      <c r="U524" s="9"/>
    </row>
    <row r="525">
      <c r="U525" s="9"/>
    </row>
    <row r="526">
      <c r="U526" s="9"/>
    </row>
    <row r="527">
      <c r="U527" s="9"/>
    </row>
    <row r="528">
      <c r="U528" s="9"/>
    </row>
    <row r="529">
      <c r="U529" s="9"/>
    </row>
    <row r="530">
      <c r="U530" s="9"/>
    </row>
    <row r="531">
      <c r="U531" s="9"/>
    </row>
    <row r="532">
      <c r="U532" s="9"/>
    </row>
    <row r="533">
      <c r="U533" s="9"/>
    </row>
    <row r="534">
      <c r="U534" s="9"/>
    </row>
    <row r="535">
      <c r="U535" s="9"/>
    </row>
    <row r="536">
      <c r="U536" s="9"/>
    </row>
    <row r="537">
      <c r="U537" s="9"/>
    </row>
    <row r="538">
      <c r="U538" s="9"/>
    </row>
    <row r="539">
      <c r="U539" s="9"/>
    </row>
    <row r="540">
      <c r="U540" s="9"/>
    </row>
    <row r="541">
      <c r="U541" s="9"/>
    </row>
    <row r="542">
      <c r="U542" s="9"/>
    </row>
    <row r="543">
      <c r="U543" s="9"/>
    </row>
    <row r="544">
      <c r="U544" s="9"/>
    </row>
    <row r="545">
      <c r="U545" s="9"/>
    </row>
    <row r="546">
      <c r="U546" s="9"/>
    </row>
    <row r="547">
      <c r="U547" s="9"/>
    </row>
    <row r="548">
      <c r="U548" s="9"/>
    </row>
    <row r="549">
      <c r="U549" s="9"/>
    </row>
    <row r="550">
      <c r="U550" s="9"/>
    </row>
    <row r="551">
      <c r="U551" s="9"/>
    </row>
    <row r="552">
      <c r="U552" s="9"/>
    </row>
    <row r="553">
      <c r="U553" s="9"/>
    </row>
    <row r="554">
      <c r="U554" s="9"/>
    </row>
    <row r="555">
      <c r="U555" s="9"/>
    </row>
    <row r="556">
      <c r="U556" s="9"/>
    </row>
    <row r="557">
      <c r="U557" s="9"/>
    </row>
    <row r="558">
      <c r="U558" s="9"/>
    </row>
    <row r="559">
      <c r="U559" s="9"/>
    </row>
    <row r="560">
      <c r="U560" s="9"/>
    </row>
    <row r="561">
      <c r="U561" s="9"/>
    </row>
    <row r="562">
      <c r="U562" s="9"/>
    </row>
    <row r="563">
      <c r="U563" s="9"/>
    </row>
    <row r="564">
      <c r="U564" s="9"/>
    </row>
    <row r="565">
      <c r="U565" s="9"/>
    </row>
    <row r="566">
      <c r="U566" s="9"/>
    </row>
    <row r="567">
      <c r="U567" s="9"/>
    </row>
    <row r="568">
      <c r="U568" s="9"/>
    </row>
    <row r="569">
      <c r="U569" s="9"/>
    </row>
    <row r="570">
      <c r="U570" s="9"/>
    </row>
    <row r="571">
      <c r="U571" s="9"/>
    </row>
    <row r="572">
      <c r="U572" s="9"/>
    </row>
    <row r="573">
      <c r="U573" s="9"/>
    </row>
    <row r="574">
      <c r="U574" s="9"/>
    </row>
    <row r="575">
      <c r="U575" s="9"/>
    </row>
    <row r="576">
      <c r="U576" s="9"/>
    </row>
    <row r="577">
      <c r="U577" s="9"/>
    </row>
    <row r="578">
      <c r="U578" s="9"/>
    </row>
    <row r="579">
      <c r="U579" s="9"/>
    </row>
    <row r="580">
      <c r="U580" s="9"/>
    </row>
    <row r="581">
      <c r="U581" s="9"/>
    </row>
    <row r="582">
      <c r="U582" s="9"/>
    </row>
    <row r="583">
      <c r="U583" s="9"/>
    </row>
    <row r="584">
      <c r="U584" s="9"/>
    </row>
    <row r="585">
      <c r="U585" s="9"/>
    </row>
    <row r="586">
      <c r="U586" s="9"/>
    </row>
    <row r="587">
      <c r="U587" s="9"/>
    </row>
    <row r="588">
      <c r="U588" s="9"/>
    </row>
    <row r="589">
      <c r="U589" s="9"/>
    </row>
    <row r="590">
      <c r="U590" s="9"/>
    </row>
    <row r="591">
      <c r="U591" s="9"/>
    </row>
    <row r="592">
      <c r="U592" s="9"/>
    </row>
    <row r="593">
      <c r="U593" s="9"/>
    </row>
    <row r="594">
      <c r="U594" s="9"/>
    </row>
    <row r="595">
      <c r="U595" s="9"/>
    </row>
    <row r="596">
      <c r="U596" s="9"/>
    </row>
    <row r="597">
      <c r="U597" s="9"/>
    </row>
    <row r="598">
      <c r="U598" s="9"/>
    </row>
    <row r="599">
      <c r="U599" s="9"/>
    </row>
    <row r="600">
      <c r="U600" s="9"/>
    </row>
    <row r="601">
      <c r="U601" s="9"/>
    </row>
    <row r="602">
      <c r="U602" s="9"/>
    </row>
    <row r="603">
      <c r="U603" s="9"/>
    </row>
    <row r="604">
      <c r="U604" s="9"/>
    </row>
    <row r="605">
      <c r="U605" s="9"/>
    </row>
    <row r="606">
      <c r="U606" s="9"/>
    </row>
    <row r="607">
      <c r="U607" s="9"/>
    </row>
    <row r="608">
      <c r="U608" s="9"/>
    </row>
    <row r="609">
      <c r="U609" s="9"/>
    </row>
    <row r="610">
      <c r="U610" s="9"/>
    </row>
    <row r="611">
      <c r="U611" s="9"/>
    </row>
    <row r="612">
      <c r="U612" s="9"/>
    </row>
    <row r="613">
      <c r="U613" s="9"/>
    </row>
    <row r="614">
      <c r="U614" s="9"/>
    </row>
    <row r="615">
      <c r="U615" s="9"/>
    </row>
    <row r="616">
      <c r="U616" s="9"/>
    </row>
    <row r="617">
      <c r="U617" s="9"/>
    </row>
    <row r="618">
      <c r="U618" s="9"/>
    </row>
    <row r="619">
      <c r="U619" s="9"/>
    </row>
    <row r="620">
      <c r="U620" s="9"/>
    </row>
    <row r="621">
      <c r="U621" s="9"/>
    </row>
    <row r="622">
      <c r="U622" s="9"/>
    </row>
    <row r="623">
      <c r="U623" s="9"/>
    </row>
    <row r="624">
      <c r="U624" s="9"/>
    </row>
    <row r="625">
      <c r="U625" s="9"/>
    </row>
    <row r="626">
      <c r="U626" s="9"/>
    </row>
    <row r="627">
      <c r="U627" s="9"/>
    </row>
    <row r="628">
      <c r="U628" s="9"/>
    </row>
    <row r="629">
      <c r="U629" s="9"/>
    </row>
    <row r="630">
      <c r="U630" s="9"/>
    </row>
    <row r="631">
      <c r="U631" s="9"/>
    </row>
    <row r="632">
      <c r="U632" s="9"/>
    </row>
    <row r="633">
      <c r="U633" s="9"/>
    </row>
    <row r="634">
      <c r="U634" s="9"/>
    </row>
    <row r="635">
      <c r="U635" s="9"/>
    </row>
    <row r="636">
      <c r="U636" s="9"/>
    </row>
    <row r="637">
      <c r="U637" s="9"/>
    </row>
    <row r="638">
      <c r="U638" s="9"/>
    </row>
    <row r="639">
      <c r="U639" s="9"/>
    </row>
    <row r="640">
      <c r="U640" s="9"/>
    </row>
    <row r="641">
      <c r="U641" s="9"/>
    </row>
    <row r="642">
      <c r="U642" s="9"/>
    </row>
    <row r="643">
      <c r="U643" s="9"/>
    </row>
    <row r="644">
      <c r="U644" s="9"/>
    </row>
    <row r="645">
      <c r="U645" s="9"/>
    </row>
    <row r="646">
      <c r="U646" s="9"/>
    </row>
    <row r="647">
      <c r="U647" s="9"/>
    </row>
    <row r="648">
      <c r="U648" s="9"/>
    </row>
    <row r="649">
      <c r="U649" s="9"/>
    </row>
    <row r="650">
      <c r="U650" s="9"/>
    </row>
    <row r="651">
      <c r="U651" s="9"/>
    </row>
    <row r="652">
      <c r="U652" s="9"/>
    </row>
    <row r="653">
      <c r="U653" s="9"/>
    </row>
    <row r="654">
      <c r="U654" s="9"/>
    </row>
    <row r="655">
      <c r="U655" s="9"/>
    </row>
    <row r="656">
      <c r="U656" s="9"/>
    </row>
    <row r="657">
      <c r="U657" s="9"/>
    </row>
    <row r="658">
      <c r="U658" s="9"/>
    </row>
    <row r="659">
      <c r="U659" s="9"/>
    </row>
    <row r="660">
      <c r="U660" s="9"/>
    </row>
    <row r="661">
      <c r="U661" s="9"/>
    </row>
    <row r="662">
      <c r="U662" s="9"/>
    </row>
    <row r="663">
      <c r="U663" s="9"/>
    </row>
    <row r="664">
      <c r="U664" s="9"/>
    </row>
    <row r="665">
      <c r="U665" s="9"/>
    </row>
    <row r="666">
      <c r="U666" s="9"/>
    </row>
    <row r="667">
      <c r="U667" s="9"/>
    </row>
    <row r="668">
      <c r="U668" s="9"/>
    </row>
    <row r="669">
      <c r="U669" s="9"/>
    </row>
    <row r="670">
      <c r="U670" s="9"/>
    </row>
    <row r="671">
      <c r="U671" s="9"/>
    </row>
    <row r="672">
      <c r="U672" s="9"/>
    </row>
    <row r="673">
      <c r="U673" s="9"/>
    </row>
    <row r="674">
      <c r="U674" s="9"/>
    </row>
    <row r="675">
      <c r="U675" s="9"/>
    </row>
    <row r="676">
      <c r="U676" s="9"/>
    </row>
    <row r="677">
      <c r="U677" s="9"/>
    </row>
    <row r="678">
      <c r="U678" s="9"/>
    </row>
    <row r="679">
      <c r="U679" s="9"/>
    </row>
    <row r="680">
      <c r="U680" s="9"/>
    </row>
    <row r="681">
      <c r="U681" s="9"/>
    </row>
    <row r="682">
      <c r="U682" s="9"/>
    </row>
    <row r="683">
      <c r="U683" s="9"/>
    </row>
    <row r="684">
      <c r="U684" s="9"/>
    </row>
    <row r="685">
      <c r="U685" s="9"/>
    </row>
    <row r="686">
      <c r="U686" s="9"/>
    </row>
    <row r="687">
      <c r="U687" s="9"/>
    </row>
    <row r="688">
      <c r="U688" s="9"/>
    </row>
    <row r="689">
      <c r="U689" s="9"/>
    </row>
    <row r="690">
      <c r="U690" s="9"/>
    </row>
    <row r="691">
      <c r="U691" s="9"/>
    </row>
    <row r="692">
      <c r="U692" s="9"/>
    </row>
    <row r="693">
      <c r="U693" s="9"/>
    </row>
    <row r="694">
      <c r="U694" s="9"/>
    </row>
    <row r="695">
      <c r="U695" s="9"/>
    </row>
    <row r="696">
      <c r="U696" s="9"/>
    </row>
    <row r="697">
      <c r="U697" s="9"/>
    </row>
    <row r="698">
      <c r="U698" s="9"/>
    </row>
    <row r="699">
      <c r="U699" s="9"/>
    </row>
    <row r="700">
      <c r="U700" s="9"/>
    </row>
    <row r="701">
      <c r="U701" s="9"/>
    </row>
    <row r="702">
      <c r="U702" s="9"/>
    </row>
    <row r="703">
      <c r="U703" s="9"/>
    </row>
    <row r="704">
      <c r="U704" s="9"/>
    </row>
    <row r="705">
      <c r="U705" s="9"/>
    </row>
    <row r="706">
      <c r="U706" s="9"/>
    </row>
    <row r="707">
      <c r="U707" s="9"/>
    </row>
    <row r="708">
      <c r="U708" s="9"/>
    </row>
    <row r="709">
      <c r="U709" s="9"/>
    </row>
    <row r="710">
      <c r="U710" s="9"/>
    </row>
    <row r="711">
      <c r="U711" s="9"/>
    </row>
    <row r="712">
      <c r="U712" s="9"/>
    </row>
    <row r="713">
      <c r="U713" s="9"/>
    </row>
    <row r="714">
      <c r="U714" s="9"/>
    </row>
    <row r="715">
      <c r="U715" s="9"/>
    </row>
    <row r="716">
      <c r="U716" s="9"/>
    </row>
    <row r="717">
      <c r="U717" s="9"/>
    </row>
    <row r="718">
      <c r="U718" s="9"/>
    </row>
    <row r="719">
      <c r="U719" s="9"/>
    </row>
    <row r="720">
      <c r="U720" s="9"/>
    </row>
    <row r="721">
      <c r="U721" s="9"/>
    </row>
    <row r="722">
      <c r="U722" s="9"/>
    </row>
    <row r="723">
      <c r="U723" s="9"/>
    </row>
    <row r="724">
      <c r="U724" s="9"/>
    </row>
    <row r="725">
      <c r="U725" s="9"/>
    </row>
    <row r="726">
      <c r="U726" s="9"/>
    </row>
    <row r="727">
      <c r="U727" s="9"/>
    </row>
    <row r="728">
      <c r="U728" s="9"/>
    </row>
    <row r="729">
      <c r="U729" s="9"/>
    </row>
    <row r="730">
      <c r="U730" s="9"/>
    </row>
    <row r="731">
      <c r="U731" s="9"/>
    </row>
    <row r="732">
      <c r="U732" s="9"/>
    </row>
    <row r="733">
      <c r="U733" s="9"/>
    </row>
    <row r="734">
      <c r="U734" s="9"/>
    </row>
    <row r="735">
      <c r="U735" s="9"/>
    </row>
    <row r="736">
      <c r="U736" s="9"/>
    </row>
    <row r="737">
      <c r="U737" s="9"/>
    </row>
    <row r="738">
      <c r="U738" s="9"/>
    </row>
    <row r="739">
      <c r="U739" s="9"/>
    </row>
    <row r="740">
      <c r="U740" s="9"/>
    </row>
    <row r="741">
      <c r="U741" s="9"/>
    </row>
    <row r="742">
      <c r="U742" s="9"/>
    </row>
    <row r="743">
      <c r="U743" s="9"/>
    </row>
    <row r="744">
      <c r="U744" s="9"/>
    </row>
    <row r="745">
      <c r="U745" s="9"/>
    </row>
    <row r="746">
      <c r="U746" s="9"/>
    </row>
    <row r="747">
      <c r="U747" s="9"/>
    </row>
    <row r="748">
      <c r="U748" s="9"/>
    </row>
    <row r="749">
      <c r="U749" s="9"/>
    </row>
    <row r="750">
      <c r="U750" s="9"/>
    </row>
    <row r="751">
      <c r="U751" s="9"/>
    </row>
    <row r="752">
      <c r="U752" s="9"/>
    </row>
    <row r="753">
      <c r="U753" s="9"/>
    </row>
    <row r="754">
      <c r="U754" s="9"/>
    </row>
    <row r="755">
      <c r="U755" s="9"/>
    </row>
    <row r="756">
      <c r="U756" s="9"/>
    </row>
    <row r="757">
      <c r="U757" s="9"/>
    </row>
    <row r="758">
      <c r="U758" s="9"/>
    </row>
    <row r="759">
      <c r="U759" s="9"/>
    </row>
    <row r="760">
      <c r="U760" s="9"/>
    </row>
    <row r="761">
      <c r="U761" s="9"/>
    </row>
    <row r="762">
      <c r="U762" s="9"/>
    </row>
    <row r="763">
      <c r="U763" s="9"/>
    </row>
    <row r="764">
      <c r="U764" s="9"/>
    </row>
    <row r="765">
      <c r="U765" s="9"/>
    </row>
    <row r="766">
      <c r="U766" s="9"/>
    </row>
    <row r="767">
      <c r="U767" s="9"/>
    </row>
    <row r="768">
      <c r="U768" s="9"/>
    </row>
    <row r="769">
      <c r="U769" s="9"/>
    </row>
    <row r="770">
      <c r="U770" s="9"/>
    </row>
    <row r="771">
      <c r="U771" s="9"/>
    </row>
    <row r="772">
      <c r="U772" s="9"/>
    </row>
    <row r="773">
      <c r="U773" s="9"/>
    </row>
    <row r="774">
      <c r="U774" s="9"/>
    </row>
    <row r="775">
      <c r="U775" s="9"/>
    </row>
    <row r="776">
      <c r="U776" s="9"/>
    </row>
    <row r="777">
      <c r="U777" s="9"/>
    </row>
    <row r="778">
      <c r="U778" s="9"/>
    </row>
    <row r="779">
      <c r="U779" s="9"/>
    </row>
    <row r="780">
      <c r="U780" s="9"/>
    </row>
    <row r="781">
      <c r="U781" s="9"/>
    </row>
    <row r="782">
      <c r="U782" s="9"/>
    </row>
    <row r="783">
      <c r="U783" s="9"/>
    </row>
    <row r="784">
      <c r="U784" s="9"/>
    </row>
    <row r="785">
      <c r="U785" s="9"/>
    </row>
    <row r="786">
      <c r="U786" s="9"/>
    </row>
    <row r="787">
      <c r="U787" s="9"/>
    </row>
    <row r="788">
      <c r="U788" s="9"/>
    </row>
    <row r="789">
      <c r="U789" s="9"/>
    </row>
    <row r="790">
      <c r="U790" s="9"/>
    </row>
    <row r="791">
      <c r="U791" s="9"/>
    </row>
    <row r="792">
      <c r="U792" s="9"/>
    </row>
    <row r="793">
      <c r="U793" s="9"/>
    </row>
    <row r="794">
      <c r="U794" s="9"/>
    </row>
    <row r="795">
      <c r="U795" s="9"/>
    </row>
    <row r="796">
      <c r="U796" s="9"/>
    </row>
    <row r="797">
      <c r="U797" s="9"/>
    </row>
    <row r="798">
      <c r="U798" s="9"/>
    </row>
    <row r="799">
      <c r="U799" s="9"/>
    </row>
    <row r="800">
      <c r="U800" s="9"/>
    </row>
    <row r="801">
      <c r="U801" s="9"/>
    </row>
    <row r="802">
      <c r="U802" s="9"/>
    </row>
    <row r="803">
      <c r="U803" s="9"/>
    </row>
    <row r="804">
      <c r="U804" s="9"/>
    </row>
    <row r="805">
      <c r="U805" s="9"/>
    </row>
    <row r="806">
      <c r="U806" s="9"/>
    </row>
    <row r="807">
      <c r="U807" s="9"/>
    </row>
    <row r="808">
      <c r="U808" s="9"/>
    </row>
    <row r="809">
      <c r="U809" s="9"/>
    </row>
    <row r="810">
      <c r="U810" s="9"/>
    </row>
    <row r="811">
      <c r="U811" s="9"/>
    </row>
    <row r="812">
      <c r="U812" s="9"/>
    </row>
    <row r="813">
      <c r="U813" s="9"/>
    </row>
    <row r="814">
      <c r="U814" s="9"/>
    </row>
    <row r="815">
      <c r="U815" s="9"/>
    </row>
    <row r="816">
      <c r="U816" s="9"/>
    </row>
    <row r="817">
      <c r="U817" s="9"/>
    </row>
    <row r="818">
      <c r="U818" s="9"/>
    </row>
    <row r="819">
      <c r="U819" s="9"/>
    </row>
    <row r="820">
      <c r="U820" s="9"/>
    </row>
    <row r="821">
      <c r="U821" s="9"/>
    </row>
    <row r="822">
      <c r="U822" s="9"/>
    </row>
    <row r="823">
      <c r="U823" s="9"/>
    </row>
    <row r="824">
      <c r="U824" s="9"/>
    </row>
    <row r="825">
      <c r="U825" s="9"/>
    </row>
    <row r="826">
      <c r="U826" s="9"/>
    </row>
    <row r="827">
      <c r="U827" s="9"/>
    </row>
    <row r="828">
      <c r="U828" s="9"/>
    </row>
    <row r="829">
      <c r="U829" s="9"/>
    </row>
    <row r="830">
      <c r="U830" s="9"/>
    </row>
    <row r="831">
      <c r="U831" s="9"/>
    </row>
    <row r="832">
      <c r="U832" s="9"/>
    </row>
    <row r="833">
      <c r="U833" s="9"/>
    </row>
    <row r="834">
      <c r="U834" s="9"/>
    </row>
    <row r="835">
      <c r="U835" s="9"/>
    </row>
    <row r="836">
      <c r="U836" s="9"/>
    </row>
    <row r="837">
      <c r="U837" s="9"/>
    </row>
    <row r="838">
      <c r="U838" s="9"/>
    </row>
    <row r="839">
      <c r="U839" s="9"/>
    </row>
    <row r="840">
      <c r="U840" s="9"/>
    </row>
    <row r="841">
      <c r="U841" s="9"/>
    </row>
    <row r="842">
      <c r="U842" s="9"/>
    </row>
    <row r="843">
      <c r="U843" s="9"/>
    </row>
    <row r="844">
      <c r="U844" s="9"/>
    </row>
    <row r="845">
      <c r="U845" s="9"/>
    </row>
    <row r="846">
      <c r="U846" s="9"/>
    </row>
    <row r="847">
      <c r="U847" s="9"/>
    </row>
    <row r="848">
      <c r="U848" s="9"/>
    </row>
    <row r="849">
      <c r="U849" s="9"/>
    </row>
    <row r="850">
      <c r="U850" s="9"/>
    </row>
    <row r="851">
      <c r="U851" s="9"/>
    </row>
    <row r="852">
      <c r="U852" s="9"/>
    </row>
    <row r="853">
      <c r="U853" s="9"/>
    </row>
    <row r="854">
      <c r="U854" s="9"/>
    </row>
    <row r="855">
      <c r="U855" s="9"/>
    </row>
    <row r="856">
      <c r="U856" s="9"/>
    </row>
    <row r="857">
      <c r="U857" s="9"/>
    </row>
    <row r="858">
      <c r="U858" s="9"/>
    </row>
    <row r="859">
      <c r="U859" s="9"/>
    </row>
    <row r="860">
      <c r="U860" s="9"/>
    </row>
    <row r="861">
      <c r="U861" s="9"/>
    </row>
    <row r="862">
      <c r="U862" s="9"/>
    </row>
    <row r="863">
      <c r="U863" s="9"/>
    </row>
    <row r="864">
      <c r="U864" s="9"/>
    </row>
    <row r="865">
      <c r="U865" s="9"/>
    </row>
    <row r="866">
      <c r="U866" s="9"/>
    </row>
    <row r="867">
      <c r="U867" s="9"/>
    </row>
    <row r="868">
      <c r="U868" s="9"/>
    </row>
    <row r="869">
      <c r="U869" s="9"/>
    </row>
    <row r="870">
      <c r="U870" s="9"/>
    </row>
    <row r="871">
      <c r="U871" s="9"/>
    </row>
    <row r="872">
      <c r="U872" s="9"/>
    </row>
    <row r="873">
      <c r="U873" s="9"/>
    </row>
    <row r="874">
      <c r="U874" s="9"/>
    </row>
    <row r="875">
      <c r="U875" s="9"/>
    </row>
    <row r="876">
      <c r="U876" s="9"/>
    </row>
    <row r="877">
      <c r="U877" s="9"/>
    </row>
    <row r="878">
      <c r="U878" s="9"/>
    </row>
    <row r="879">
      <c r="U879" s="9"/>
    </row>
    <row r="880">
      <c r="U880" s="9"/>
    </row>
    <row r="881">
      <c r="U881" s="9"/>
    </row>
    <row r="882">
      <c r="U882" s="9"/>
    </row>
    <row r="883">
      <c r="U883" s="9"/>
    </row>
    <row r="884">
      <c r="U884" s="9"/>
    </row>
    <row r="885">
      <c r="U885" s="9"/>
    </row>
    <row r="886">
      <c r="U886" s="9"/>
    </row>
    <row r="887">
      <c r="U887" s="9"/>
    </row>
    <row r="888">
      <c r="U888" s="9"/>
    </row>
    <row r="889">
      <c r="U889" s="9"/>
    </row>
    <row r="890">
      <c r="U890" s="9"/>
    </row>
    <row r="891">
      <c r="U891" s="9"/>
    </row>
    <row r="892">
      <c r="U892" s="9"/>
    </row>
    <row r="893">
      <c r="U893" s="9"/>
    </row>
    <row r="894">
      <c r="U894" s="9"/>
    </row>
    <row r="895">
      <c r="U895" s="9"/>
    </row>
    <row r="896">
      <c r="U896" s="9"/>
    </row>
    <row r="897">
      <c r="U897" s="9"/>
    </row>
    <row r="898">
      <c r="U898" s="9"/>
    </row>
    <row r="899">
      <c r="U899" s="9"/>
    </row>
    <row r="900">
      <c r="U900" s="9"/>
    </row>
    <row r="901">
      <c r="U901" s="9"/>
    </row>
    <row r="902">
      <c r="U902" s="9"/>
    </row>
    <row r="903">
      <c r="U903" s="9"/>
    </row>
    <row r="904">
      <c r="U904" s="9"/>
    </row>
    <row r="905">
      <c r="U905" s="9"/>
    </row>
    <row r="906">
      <c r="U906" s="9"/>
    </row>
    <row r="907">
      <c r="U907" s="9"/>
    </row>
    <row r="908">
      <c r="U908" s="9"/>
    </row>
    <row r="909">
      <c r="U909" s="9"/>
    </row>
    <row r="910">
      <c r="U910" s="9"/>
    </row>
    <row r="911">
      <c r="U911" s="9"/>
    </row>
    <row r="912">
      <c r="U912" s="9"/>
    </row>
    <row r="913">
      <c r="U913" s="9"/>
    </row>
    <row r="914">
      <c r="U914" s="9"/>
    </row>
    <row r="915">
      <c r="U915" s="9"/>
    </row>
    <row r="916">
      <c r="U916" s="9"/>
    </row>
    <row r="917">
      <c r="U917" s="9"/>
    </row>
    <row r="918">
      <c r="U918" s="9"/>
    </row>
    <row r="919">
      <c r="U919" s="9"/>
    </row>
    <row r="920">
      <c r="U920" s="9"/>
    </row>
    <row r="921">
      <c r="U921" s="9"/>
    </row>
    <row r="922">
      <c r="U922" s="9"/>
    </row>
    <row r="923">
      <c r="U923" s="9"/>
    </row>
    <row r="924">
      <c r="U924" s="9"/>
    </row>
    <row r="925">
      <c r="U925" s="9"/>
    </row>
    <row r="926">
      <c r="U926" s="9"/>
    </row>
    <row r="927">
      <c r="U927" s="9"/>
    </row>
    <row r="928">
      <c r="U928" s="9"/>
    </row>
    <row r="929">
      <c r="U929" s="9"/>
    </row>
    <row r="930">
      <c r="U930" s="9"/>
    </row>
    <row r="931">
      <c r="U931" s="9"/>
    </row>
    <row r="932">
      <c r="U932" s="9"/>
    </row>
    <row r="933">
      <c r="U933" s="9"/>
    </row>
    <row r="934">
      <c r="U934" s="9"/>
    </row>
    <row r="935">
      <c r="U935" s="9"/>
    </row>
    <row r="936">
      <c r="U936" s="9"/>
    </row>
    <row r="937">
      <c r="U937" s="9"/>
    </row>
    <row r="938">
      <c r="U938" s="9"/>
    </row>
    <row r="939">
      <c r="U939" s="9"/>
    </row>
    <row r="940">
      <c r="U940" s="9"/>
    </row>
    <row r="941">
      <c r="U941" s="9"/>
    </row>
    <row r="942">
      <c r="U942" s="9"/>
    </row>
    <row r="943">
      <c r="U943" s="9"/>
    </row>
    <row r="944">
      <c r="U944" s="9"/>
    </row>
    <row r="945">
      <c r="U945" s="9"/>
    </row>
    <row r="946">
      <c r="U946" s="9"/>
    </row>
    <row r="947">
      <c r="U947" s="9"/>
    </row>
    <row r="948">
      <c r="U948" s="9"/>
    </row>
    <row r="949">
      <c r="U949" s="9"/>
    </row>
    <row r="950">
      <c r="U950" s="9"/>
    </row>
    <row r="951">
      <c r="U951" s="9"/>
    </row>
    <row r="952">
      <c r="U952" s="9"/>
    </row>
    <row r="953">
      <c r="U953" s="9"/>
    </row>
    <row r="954">
      <c r="U954" s="9"/>
    </row>
    <row r="955">
      <c r="U955" s="9"/>
    </row>
    <row r="956">
      <c r="U956" s="9"/>
    </row>
    <row r="957">
      <c r="U957" s="9"/>
    </row>
    <row r="958">
      <c r="U958" s="9"/>
    </row>
    <row r="959">
      <c r="U959" s="9"/>
    </row>
    <row r="960">
      <c r="U960" s="9"/>
    </row>
    <row r="961">
      <c r="U961" s="9"/>
    </row>
    <row r="962">
      <c r="U962" s="9"/>
    </row>
    <row r="963">
      <c r="U963" s="9"/>
    </row>
    <row r="964">
      <c r="U964" s="9"/>
    </row>
    <row r="965">
      <c r="U965" s="9"/>
    </row>
    <row r="966">
      <c r="U966" s="9"/>
    </row>
    <row r="967">
      <c r="U967" s="9"/>
    </row>
    <row r="968">
      <c r="U968" s="9"/>
    </row>
    <row r="969">
      <c r="U969" s="9"/>
    </row>
    <row r="970">
      <c r="U970" s="9"/>
    </row>
    <row r="971">
      <c r="U971" s="9"/>
    </row>
    <row r="972">
      <c r="U972" s="9"/>
    </row>
    <row r="973">
      <c r="U973" s="9"/>
    </row>
    <row r="974">
      <c r="U974" s="9"/>
    </row>
    <row r="975">
      <c r="U975" s="9"/>
    </row>
    <row r="976">
      <c r="U976" s="9"/>
    </row>
    <row r="977">
      <c r="U977" s="9"/>
    </row>
    <row r="978">
      <c r="U978" s="9"/>
    </row>
    <row r="979">
      <c r="U979" s="9"/>
    </row>
    <row r="980">
      <c r="U980" s="9"/>
    </row>
    <row r="981">
      <c r="U981" s="9"/>
    </row>
    <row r="982">
      <c r="U982" s="9"/>
    </row>
    <row r="983">
      <c r="U983" s="9"/>
    </row>
    <row r="984">
      <c r="U984" s="9"/>
    </row>
    <row r="985">
      <c r="U985" s="9"/>
    </row>
    <row r="986">
      <c r="U986" s="9"/>
    </row>
    <row r="987">
      <c r="U987" s="9"/>
    </row>
    <row r="988">
      <c r="U988" s="9"/>
    </row>
    <row r="989">
      <c r="U989" s="9"/>
    </row>
    <row r="990">
      <c r="U990" s="9"/>
    </row>
    <row r="991">
      <c r="U991" s="9"/>
    </row>
    <row r="992">
      <c r="U992" s="9"/>
    </row>
    <row r="993">
      <c r="U993" s="9"/>
    </row>
    <row r="994">
      <c r="U994" s="9"/>
    </row>
    <row r="995">
      <c r="U995" s="9"/>
    </row>
    <row r="996">
      <c r="U996" s="9"/>
    </row>
    <row r="997">
      <c r="U997" s="9"/>
    </row>
    <row r="998">
      <c r="U998" s="9"/>
    </row>
    <row r="999">
      <c r="U999" s="9"/>
    </row>
    <row r="1000">
      <c r="U1000" s="9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13" width="8.38"/>
    <col customWidth="1" min="14" max="19" width="6.63"/>
  </cols>
  <sheetData>
    <row r="1">
      <c r="A1" s="81" t="s">
        <v>69</v>
      </c>
      <c r="B1" s="82" t="s">
        <v>66</v>
      </c>
      <c r="C1" s="82" t="s">
        <v>160</v>
      </c>
      <c r="D1" s="81" t="s">
        <v>161</v>
      </c>
      <c r="E1" s="81" t="s">
        <v>162</v>
      </c>
      <c r="F1" s="81" t="s">
        <v>163</v>
      </c>
      <c r="G1" s="81" t="s">
        <v>164</v>
      </c>
      <c r="H1" s="81" t="s">
        <v>165</v>
      </c>
      <c r="I1" s="81" t="s">
        <v>166</v>
      </c>
      <c r="J1" s="81" t="s">
        <v>167</v>
      </c>
      <c r="K1" s="81" t="s">
        <v>168</v>
      </c>
      <c r="L1" s="81" t="s">
        <v>169</v>
      </c>
      <c r="M1" s="81" t="s">
        <v>170</v>
      </c>
      <c r="N1" s="81" t="s">
        <v>171</v>
      </c>
      <c r="O1" s="81" t="s">
        <v>172</v>
      </c>
      <c r="P1" s="81" t="s">
        <v>173</v>
      </c>
      <c r="Q1" s="81" t="s">
        <v>174</v>
      </c>
      <c r="R1" s="81" t="s">
        <v>175</v>
      </c>
      <c r="S1" s="83" t="s">
        <v>4</v>
      </c>
      <c r="U1" s="9" t="s">
        <v>176</v>
      </c>
    </row>
    <row r="2">
      <c r="A2" s="84">
        <f>Comparacao!E3</f>
        <v>540</v>
      </c>
      <c r="B2" s="43" t="s">
        <v>77</v>
      </c>
      <c r="C2" s="43" t="s">
        <v>177</v>
      </c>
      <c r="D2" s="84">
        <v>5.0</v>
      </c>
      <c r="E2" s="84">
        <v>880.0</v>
      </c>
      <c r="F2" s="84">
        <v>540.0</v>
      </c>
      <c r="G2" s="84">
        <v>540.0</v>
      </c>
      <c r="H2" s="84">
        <v>540.0</v>
      </c>
      <c r="I2" s="84">
        <v>540.0</v>
      </c>
      <c r="J2" s="84">
        <v>540.0</v>
      </c>
      <c r="K2" s="84">
        <v>608.0</v>
      </c>
      <c r="L2" s="84">
        <v>0.022</v>
      </c>
      <c r="M2" s="84">
        <v>20.004</v>
      </c>
      <c r="N2" s="85">
        <f t="shared" ref="N2:N84" si="1">((E2-A2)/A2)*100</f>
        <v>62.96296296</v>
      </c>
      <c r="O2" s="85">
        <f t="shared" ref="O2:O84" si="2">((F2-A2)/A2)*100</f>
        <v>0</v>
      </c>
      <c r="P2" s="85">
        <f t="shared" ref="P2:P84" si="3">((G2-A2)/A2)*100</f>
        <v>0</v>
      </c>
      <c r="Q2" s="85">
        <f t="shared" ref="Q2:Q84" si="4">((H2-A2)/A2)*100</f>
        <v>0</v>
      </c>
      <c r="R2" s="85">
        <f t="shared" ref="R2:R84" si="5">((I2-A2)/A2)*100</f>
        <v>0</v>
      </c>
      <c r="S2" s="89">
        <f t="shared" ref="S2:S84" si="6">AVERAGE(N2:R2)</f>
        <v>12.59259259</v>
      </c>
      <c r="U2" s="9">
        <f t="shared" ref="U2:U84" si="7">(IF(((J2-A2)/A2)*100 &lt; 1,L2,"INF"))</f>
        <v>0.022</v>
      </c>
    </row>
    <row r="3">
      <c r="A3" s="84">
        <f>Comparacao!E4</f>
        <v>54</v>
      </c>
      <c r="B3" s="6" t="s">
        <v>78</v>
      </c>
      <c r="C3" s="6" t="s">
        <v>177</v>
      </c>
      <c r="D3" s="6">
        <v>5.0</v>
      </c>
      <c r="E3" s="6">
        <v>54.0</v>
      </c>
      <c r="F3" s="6">
        <v>604.0</v>
      </c>
      <c r="G3" s="6">
        <v>604.0</v>
      </c>
      <c r="H3" s="6">
        <v>160.0</v>
      </c>
      <c r="I3" s="6">
        <v>54.0</v>
      </c>
      <c r="J3" s="6">
        <v>54.0</v>
      </c>
      <c r="K3" s="6">
        <v>295.2</v>
      </c>
      <c r="L3" s="6">
        <v>0.002</v>
      </c>
      <c r="M3" s="6">
        <v>20.001</v>
      </c>
      <c r="N3" s="85">
        <f t="shared" si="1"/>
        <v>0</v>
      </c>
      <c r="O3" s="85">
        <f t="shared" si="2"/>
        <v>1018.518519</v>
      </c>
      <c r="P3" s="85">
        <f t="shared" si="3"/>
        <v>1018.518519</v>
      </c>
      <c r="Q3" s="85">
        <f t="shared" si="4"/>
        <v>196.2962963</v>
      </c>
      <c r="R3" s="85">
        <f t="shared" si="5"/>
        <v>0</v>
      </c>
      <c r="S3" s="89">
        <f t="shared" si="6"/>
        <v>446.6666667</v>
      </c>
      <c r="U3" s="9">
        <f t="shared" si="7"/>
        <v>0.002</v>
      </c>
    </row>
    <row r="4">
      <c r="A4" s="84">
        <f>Comparacao!E5</f>
        <v>816</v>
      </c>
      <c r="B4" s="6" t="s">
        <v>79</v>
      </c>
      <c r="C4" s="6" t="s">
        <v>177</v>
      </c>
      <c r="D4" s="6">
        <v>5.0</v>
      </c>
      <c r="E4" s="6">
        <v>1172.0</v>
      </c>
      <c r="F4" s="6">
        <v>816.0</v>
      </c>
      <c r="G4" s="6">
        <v>1130.0</v>
      </c>
      <c r="H4" s="6">
        <v>816.0</v>
      </c>
      <c r="I4" s="6">
        <v>1336.0</v>
      </c>
      <c r="J4" s="6">
        <v>816.0</v>
      </c>
      <c r="K4" s="6">
        <v>1054.0</v>
      </c>
      <c r="L4" s="6">
        <v>0.003</v>
      </c>
      <c r="M4" s="6">
        <v>20.003</v>
      </c>
      <c r="N4" s="85">
        <f t="shared" si="1"/>
        <v>43.62745098</v>
      </c>
      <c r="O4" s="85">
        <f t="shared" si="2"/>
        <v>0</v>
      </c>
      <c r="P4" s="85">
        <f t="shared" si="3"/>
        <v>38.48039216</v>
      </c>
      <c r="Q4" s="85">
        <f t="shared" si="4"/>
        <v>0</v>
      </c>
      <c r="R4" s="85">
        <f t="shared" si="5"/>
        <v>63.7254902</v>
      </c>
      <c r="S4" s="89">
        <f t="shared" si="6"/>
        <v>29.16666667</v>
      </c>
      <c r="U4" s="9">
        <f t="shared" si="7"/>
        <v>0.003</v>
      </c>
    </row>
    <row r="5">
      <c r="A5" s="84">
        <f>Comparacao!E6</f>
        <v>126</v>
      </c>
      <c r="B5" s="6" t="s">
        <v>80</v>
      </c>
      <c r="C5" s="6" t="s">
        <v>177</v>
      </c>
      <c r="D5" s="6">
        <v>5.0</v>
      </c>
      <c r="E5" s="6">
        <v>126.0</v>
      </c>
      <c r="F5" s="6">
        <v>126.0</v>
      </c>
      <c r="G5" s="6">
        <v>126.0</v>
      </c>
      <c r="H5" s="6">
        <v>126.0</v>
      </c>
      <c r="I5" s="6">
        <v>126.0</v>
      </c>
      <c r="J5" s="6">
        <v>126.0</v>
      </c>
      <c r="K5" s="6">
        <v>126.0</v>
      </c>
      <c r="L5" s="6">
        <v>0.01</v>
      </c>
      <c r="M5" s="6">
        <v>20.002</v>
      </c>
      <c r="N5" s="85">
        <f t="shared" si="1"/>
        <v>0</v>
      </c>
      <c r="O5" s="85">
        <f t="shared" si="2"/>
        <v>0</v>
      </c>
      <c r="P5" s="85">
        <f t="shared" si="3"/>
        <v>0</v>
      </c>
      <c r="Q5" s="85">
        <f t="shared" si="4"/>
        <v>0</v>
      </c>
      <c r="R5" s="85">
        <f t="shared" si="5"/>
        <v>0</v>
      </c>
      <c r="S5" s="86">
        <f t="shared" si="6"/>
        <v>0</v>
      </c>
      <c r="U5" s="9">
        <f t="shared" si="7"/>
        <v>0.01</v>
      </c>
    </row>
    <row r="6">
      <c r="A6" s="84">
        <f>Comparacao!E7</f>
        <v>372</v>
      </c>
      <c r="B6" s="6" t="s">
        <v>81</v>
      </c>
      <c r="C6" s="6" t="s">
        <v>177</v>
      </c>
      <c r="D6" s="6">
        <v>5.0</v>
      </c>
      <c r="E6" s="6">
        <v>456.0</v>
      </c>
      <c r="F6" s="6">
        <v>792.0</v>
      </c>
      <c r="G6" s="6">
        <v>830.0</v>
      </c>
      <c r="H6" s="6">
        <v>888.0</v>
      </c>
      <c r="I6" s="6">
        <v>446.0</v>
      </c>
      <c r="J6" s="6">
        <v>446.0</v>
      </c>
      <c r="K6" s="6">
        <v>682.4</v>
      </c>
      <c r="L6" s="6">
        <v>0.0</v>
      </c>
      <c r="M6" s="6">
        <v>20.002</v>
      </c>
      <c r="N6" s="85">
        <f t="shared" si="1"/>
        <v>22.58064516</v>
      </c>
      <c r="O6" s="85">
        <f t="shared" si="2"/>
        <v>112.9032258</v>
      </c>
      <c r="P6" s="85">
        <f t="shared" si="3"/>
        <v>123.1182796</v>
      </c>
      <c r="Q6" s="85">
        <f t="shared" si="4"/>
        <v>138.7096774</v>
      </c>
      <c r="R6" s="85">
        <f t="shared" si="5"/>
        <v>19.89247312</v>
      </c>
      <c r="S6" s="89">
        <f t="shared" si="6"/>
        <v>83.44086022</v>
      </c>
      <c r="U6" s="9" t="str">
        <f t="shared" si="7"/>
        <v>INF</v>
      </c>
    </row>
    <row r="7">
      <c r="A7" s="84">
        <f>Comparacao!E8</f>
        <v>2148</v>
      </c>
      <c r="B7" s="6" t="s">
        <v>82</v>
      </c>
      <c r="C7" s="6" t="s">
        <v>177</v>
      </c>
      <c r="D7" s="6">
        <v>5.0</v>
      </c>
      <c r="E7" s="6">
        <v>2148.0</v>
      </c>
      <c r="F7" s="6">
        <v>2148.0</v>
      </c>
      <c r="G7" s="6">
        <v>2148.0</v>
      </c>
      <c r="H7" s="6">
        <v>2148.0</v>
      </c>
      <c r="I7" s="6">
        <v>2148.0</v>
      </c>
      <c r="J7" s="6">
        <v>2148.0</v>
      </c>
      <c r="K7" s="6">
        <v>2148.0</v>
      </c>
      <c r="L7" s="6">
        <v>4.209</v>
      </c>
      <c r="M7" s="6">
        <v>20.005</v>
      </c>
      <c r="N7" s="85">
        <f t="shared" si="1"/>
        <v>0</v>
      </c>
      <c r="O7" s="85">
        <f t="shared" si="2"/>
        <v>0</v>
      </c>
      <c r="P7" s="85">
        <f t="shared" si="3"/>
        <v>0</v>
      </c>
      <c r="Q7" s="85">
        <f t="shared" si="4"/>
        <v>0</v>
      </c>
      <c r="R7" s="85">
        <f t="shared" si="5"/>
        <v>0</v>
      </c>
      <c r="S7" s="86">
        <f t="shared" si="6"/>
        <v>0</v>
      </c>
      <c r="U7" s="9">
        <f t="shared" si="7"/>
        <v>4.209</v>
      </c>
    </row>
    <row r="8">
      <c r="A8" s="84">
        <f>Comparacao!E9</f>
        <v>1426</v>
      </c>
      <c r="B8" s="6" t="s">
        <v>83</v>
      </c>
      <c r="C8" s="6" t="s">
        <v>177</v>
      </c>
      <c r="D8" s="6">
        <v>5.0</v>
      </c>
      <c r="E8" s="6">
        <v>1538.0</v>
      </c>
      <c r="F8" s="6">
        <v>1538.0</v>
      </c>
      <c r="G8" s="6">
        <v>1548.0</v>
      </c>
      <c r="H8" s="6">
        <v>1548.0</v>
      </c>
      <c r="I8" s="6">
        <v>1752.0</v>
      </c>
      <c r="J8" s="6">
        <v>1538.0</v>
      </c>
      <c r="K8" s="6">
        <v>1584.8</v>
      </c>
      <c r="L8" s="6">
        <v>0.0</v>
      </c>
      <c r="M8" s="6">
        <v>20.003</v>
      </c>
      <c r="N8" s="85">
        <f t="shared" si="1"/>
        <v>7.854137447</v>
      </c>
      <c r="O8" s="85">
        <f t="shared" si="2"/>
        <v>7.854137447</v>
      </c>
      <c r="P8" s="85">
        <f t="shared" si="3"/>
        <v>8.555399719</v>
      </c>
      <c r="Q8" s="85">
        <f t="shared" si="4"/>
        <v>8.555399719</v>
      </c>
      <c r="R8" s="85">
        <f t="shared" si="5"/>
        <v>22.86115007</v>
      </c>
      <c r="S8" s="89">
        <f t="shared" si="6"/>
        <v>11.13604488</v>
      </c>
      <c r="U8" s="9" t="str">
        <f t="shared" si="7"/>
        <v>INF</v>
      </c>
    </row>
    <row r="9">
      <c r="A9" s="84">
        <f>Comparacao!E10</f>
        <v>2458</v>
      </c>
      <c r="B9" s="6" t="s">
        <v>84</v>
      </c>
      <c r="C9" s="6" t="s">
        <v>177</v>
      </c>
      <c r="D9" s="6">
        <v>5.0</v>
      </c>
      <c r="E9" s="6">
        <v>2758.0</v>
      </c>
      <c r="F9" s="6">
        <v>2822.0</v>
      </c>
      <c r="G9" s="6">
        <v>2458.0</v>
      </c>
      <c r="H9" s="6">
        <v>2458.0</v>
      </c>
      <c r="I9" s="6">
        <v>2758.0</v>
      </c>
      <c r="J9" s="6">
        <v>2458.0</v>
      </c>
      <c r="K9" s="6">
        <v>2650.8</v>
      </c>
      <c r="L9" s="6">
        <v>0.003</v>
      </c>
      <c r="M9" s="6">
        <v>20.003</v>
      </c>
      <c r="N9" s="85">
        <f t="shared" si="1"/>
        <v>12.20504475</v>
      </c>
      <c r="O9" s="85">
        <f t="shared" si="2"/>
        <v>14.80878763</v>
      </c>
      <c r="P9" s="85">
        <f t="shared" si="3"/>
        <v>0</v>
      </c>
      <c r="Q9" s="85">
        <f t="shared" si="4"/>
        <v>0</v>
      </c>
      <c r="R9" s="85">
        <f t="shared" si="5"/>
        <v>12.20504475</v>
      </c>
      <c r="S9" s="86">
        <f t="shared" si="6"/>
        <v>7.843775427</v>
      </c>
      <c r="U9" s="9">
        <f t="shared" si="7"/>
        <v>0.003</v>
      </c>
    </row>
    <row r="10">
      <c r="A10" s="84">
        <f>Comparacao!E11</f>
        <v>1570</v>
      </c>
      <c r="B10" s="6" t="s">
        <v>85</v>
      </c>
      <c r="C10" s="6" t="s">
        <v>177</v>
      </c>
      <c r="D10" s="6">
        <v>5.0</v>
      </c>
      <c r="E10" s="6">
        <v>1570.0</v>
      </c>
      <c r="F10" s="6">
        <v>1570.0</v>
      </c>
      <c r="G10" s="6">
        <v>1570.0</v>
      </c>
      <c r="H10" s="6">
        <v>1570.0</v>
      </c>
      <c r="I10" s="6">
        <v>1570.0</v>
      </c>
      <c r="J10" s="6">
        <v>1570.0</v>
      </c>
      <c r="K10" s="6">
        <v>1570.0</v>
      </c>
      <c r="L10" s="6">
        <v>0.018</v>
      </c>
      <c r="M10" s="6">
        <v>20.003</v>
      </c>
      <c r="N10" s="85">
        <f t="shared" si="1"/>
        <v>0</v>
      </c>
      <c r="O10" s="85">
        <f t="shared" si="2"/>
        <v>0</v>
      </c>
      <c r="P10" s="85">
        <f t="shared" si="3"/>
        <v>0</v>
      </c>
      <c r="Q10" s="85">
        <f t="shared" si="4"/>
        <v>0</v>
      </c>
      <c r="R10" s="85">
        <f t="shared" si="5"/>
        <v>0</v>
      </c>
      <c r="S10" s="86">
        <f t="shared" si="6"/>
        <v>0</v>
      </c>
      <c r="U10" s="9">
        <f t="shared" si="7"/>
        <v>0.018</v>
      </c>
    </row>
    <row r="11">
      <c r="A11" s="84">
        <f>Comparacao!E12</f>
        <v>772</v>
      </c>
      <c r="B11" s="6" t="s">
        <v>86</v>
      </c>
      <c r="C11" s="6" t="s">
        <v>177</v>
      </c>
      <c r="D11" s="6">
        <v>5.0</v>
      </c>
      <c r="E11" s="6">
        <v>772.0</v>
      </c>
      <c r="F11" s="6">
        <v>772.0</v>
      </c>
      <c r="G11" s="6">
        <v>772.0</v>
      </c>
      <c r="H11" s="6">
        <v>772.0</v>
      </c>
      <c r="I11" s="6">
        <v>772.0</v>
      </c>
      <c r="J11" s="6">
        <v>772.0</v>
      </c>
      <c r="K11" s="6">
        <v>772.0</v>
      </c>
      <c r="L11" s="6">
        <v>0.115</v>
      </c>
      <c r="M11" s="6">
        <v>30.003</v>
      </c>
      <c r="N11" s="85">
        <f t="shared" si="1"/>
        <v>0</v>
      </c>
      <c r="O11" s="85">
        <f t="shared" si="2"/>
        <v>0</v>
      </c>
      <c r="P11" s="85">
        <f t="shared" si="3"/>
        <v>0</v>
      </c>
      <c r="Q11" s="85">
        <f t="shared" si="4"/>
        <v>0</v>
      </c>
      <c r="R11" s="85">
        <f t="shared" si="5"/>
        <v>0</v>
      </c>
      <c r="S11" s="86">
        <f t="shared" si="6"/>
        <v>0</v>
      </c>
      <c r="U11" s="9">
        <f t="shared" si="7"/>
        <v>0.115</v>
      </c>
    </row>
    <row r="12">
      <c r="A12" s="84">
        <f>Comparacao!E13</f>
        <v>136</v>
      </c>
      <c r="B12" s="6" t="s">
        <v>87</v>
      </c>
      <c r="C12" s="6" t="s">
        <v>177</v>
      </c>
      <c r="D12" s="6">
        <v>5.0</v>
      </c>
      <c r="E12" s="6">
        <v>136.0</v>
      </c>
      <c r="F12" s="6">
        <v>136.0</v>
      </c>
      <c r="G12" s="6">
        <v>136.0</v>
      </c>
      <c r="H12" s="6">
        <v>136.0</v>
      </c>
      <c r="I12" s="6">
        <v>136.0</v>
      </c>
      <c r="J12" s="6">
        <v>136.0</v>
      </c>
      <c r="K12" s="6">
        <v>136.0</v>
      </c>
      <c r="L12" s="6">
        <v>0.068</v>
      </c>
      <c r="M12" s="6">
        <v>30.005</v>
      </c>
      <c r="N12" s="85">
        <f t="shared" si="1"/>
        <v>0</v>
      </c>
      <c r="O12" s="85">
        <f t="shared" si="2"/>
        <v>0</v>
      </c>
      <c r="P12" s="85">
        <f t="shared" si="3"/>
        <v>0</v>
      </c>
      <c r="Q12" s="85">
        <f t="shared" si="4"/>
        <v>0</v>
      </c>
      <c r="R12" s="85">
        <f t="shared" si="5"/>
        <v>0</v>
      </c>
      <c r="S12" s="86">
        <f t="shared" si="6"/>
        <v>0</v>
      </c>
      <c r="U12" s="9">
        <f t="shared" si="7"/>
        <v>0.068</v>
      </c>
    </row>
    <row r="13">
      <c r="A13" s="84">
        <f>Comparacao!E14</f>
        <v>920</v>
      </c>
      <c r="B13" s="6" t="s">
        <v>88</v>
      </c>
      <c r="C13" s="6" t="s">
        <v>177</v>
      </c>
      <c r="D13" s="6">
        <v>5.0</v>
      </c>
      <c r="E13" s="6">
        <v>920.0</v>
      </c>
      <c r="F13" s="6">
        <v>920.0</v>
      </c>
      <c r="G13" s="6">
        <v>920.0</v>
      </c>
      <c r="H13" s="6">
        <v>920.0</v>
      </c>
      <c r="I13" s="6">
        <v>920.0</v>
      </c>
      <c r="J13" s="6">
        <v>920.0</v>
      </c>
      <c r="K13" s="6">
        <v>920.0</v>
      </c>
      <c r="L13" s="6">
        <v>0.08</v>
      </c>
      <c r="M13" s="6">
        <v>30.005</v>
      </c>
      <c r="N13" s="85">
        <f t="shared" si="1"/>
        <v>0</v>
      </c>
      <c r="O13" s="85">
        <f t="shared" si="2"/>
        <v>0</v>
      </c>
      <c r="P13" s="85">
        <f t="shared" si="3"/>
        <v>0</v>
      </c>
      <c r="Q13" s="85">
        <f t="shared" si="4"/>
        <v>0</v>
      </c>
      <c r="R13" s="85">
        <f t="shared" si="5"/>
        <v>0</v>
      </c>
      <c r="S13" s="86">
        <f t="shared" si="6"/>
        <v>0</v>
      </c>
      <c r="U13" s="9">
        <f t="shared" si="7"/>
        <v>0.08</v>
      </c>
    </row>
    <row r="14">
      <c r="A14" s="84">
        <f>Comparacao!E15</f>
        <v>52</v>
      </c>
      <c r="B14" s="6" t="s">
        <v>89</v>
      </c>
      <c r="C14" s="6" t="s">
        <v>177</v>
      </c>
      <c r="D14" s="6">
        <v>5.0</v>
      </c>
      <c r="E14" s="6">
        <v>52.0</v>
      </c>
      <c r="F14" s="6">
        <v>52.0</v>
      </c>
      <c r="G14" s="6">
        <v>52.0</v>
      </c>
      <c r="H14" s="6">
        <v>52.0</v>
      </c>
      <c r="I14" s="6">
        <v>52.0</v>
      </c>
      <c r="J14" s="6">
        <v>52.0</v>
      </c>
      <c r="K14" s="6">
        <v>52.0</v>
      </c>
      <c r="L14" s="6">
        <v>0.052</v>
      </c>
      <c r="M14" s="6">
        <v>30.008</v>
      </c>
      <c r="N14" s="85">
        <f t="shared" si="1"/>
        <v>0</v>
      </c>
      <c r="O14" s="85">
        <f t="shared" si="2"/>
        <v>0</v>
      </c>
      <c r="P14" s="85">
        <f t="shared" si="3"/>
        <v>0</v>
      </c>
      <c r="Q14" s="85">
        <f t="shared" si="4"/>
        <v>0</v>
      </c>
      <c r="R14" s="85">
        <f t="shared" si="5"/>
        <v>0</v>
      </c>
      <c r="S14" s="86">
        <f t="shared" si="6"/>
        <v>0</v>
      </c>
      <c r="U14" s="9">
        <f t="shared" si="7"/>
        <v>0.052</v>
      </c>
    </row>
    <row r="15">
      <c r="A15" s="84">
        <f>Comparacao!E16</f>
        <v>410</v>
      </c>
      <c r="B15" s="6" t="s">
        <v>90</v>
      </c>
      <c r="C15" s="6" t="s">
        <v>177</v>
      </c>
      <c r="D15" s="6">
        <v>5.0</v>
      </c>
      <c r="E15" s="6">
        <v>410.0</v>
      </c>
      <c r="F15" s="6">
        <v>2220.0</v>
      </c>
      <c r="G15" s="6">
        <v>410.0</v>
      </c>
      <c r="H15" s="6">
        <v>410.0</v>
      </c>
      <c r="I15" s="6">
        <v>410.0</v>
      </c>
      <c r="J15" s="6">
        <v>410.0</v>
      </c>
      <c r="K15" s="6">
        <v>772.0</v>
      </c>
      <c r="L15" s="6">
        <v>0.048</v>
      </c>
      <c r="M15" s="6">
        <v>30.007</v>
      </c>
      <c r="N15" s="85">
        <f t="shared" si="1"/>
        <v>0</v>
      </c>
      <c r="O15" s="85">
        <f t="shared" si="2"/>
        <v>441.4634146</v>
      </c>
      <c r="P15" s="85">
        <f t="shared" si="3"/>
        <v>0</v>
      </c>
      <c r="Q15" s="85">
        <f t="shared" si="4"/>
        <v>0</v>
      </c>
      <c r="R15" s="85">
        <f t="shared" si="5"/>
        <v>0</v>
      </c>
      <c r="S15" s="89">
        <f t="shared" si="6"/>
        <v>88.29268293</v>
      </c>
      <c r="U15" s="9">
        <f t="shared" si="7"/>
        <v>0.048</v>
      </c>
    </row>
    <row r="16">
      <c r="A16" s="84">
        <f>Comparacao!E17</f>
        <v>3276</v>
      </c>
      <c r="B16" s="6" t="s">
        <v>91</v>
      </c>
      <c r="C16" s="6" t="s">
        <v>177</v>
      </c>
      <c r="D16" s="6">
        <v>5.0</v>
      </c>
      <c r="E16" s="6">
        <v>3276.0</v>
      </c>
      <c r="F16" s="6">
        <v>3276.0</v>
      </c>
      <c r="G16" s="6">
        <v>3276.0</v>
      </c>
      <c r="H16" s="6">
        <v>3276.0</v>
      </c>
      <c r="I16" s="6">
        <v>3276.0</v>
      </c>
      <c r="J16" s="6">
        <v>3276.0</v>
      </c>
      <c r="K16" s="6">
        <v>3276.0</v>
      </c>
      <c r="L16" s="6">
        <v>0.4</v>
      </c>
      <c r="M16" s="6">
        <v>30.008</v>
      </c>
      <c r="N16" s="85">
        <f t="shared" si="1"/>
        <v>0</v>
      </c>
      <c r="O16" s="85">
        <f t="shared" si="2"/>
        <v>0</v>
      </c>
      <c r="P16" s="85">
        <f t="shared" si="3"/>
        <v>0</v>
      </c>
      <c r="Q16" s="85">
        <f t="shared" si="4"/>
        <v>0</v>
      </c>
      <c r="R16" s="85">
        <f t="shared" si="5"/>
        <v>0</v>
      </c>
      <c r="S16" s="86">
        <f t="shared" si="6"/>
        <v>0</v>
      </c>
      <c r="U16" s="9">
        <f t="shared" si="7"/>
        <v>0.4</v>
      </c>
    </row>
    <row r="17">
      <c r="A17" s="84">
        <f>Comparacao!E18</f>
        <v>1404</v>
      </c>
      <c r="B17" s="6" t="s">
        <v>92</v>
      </c>
      <c r="C17" s="6" t="s">
        <v>177</v>
      </c>
      <c r="D17" s="6">
        <v>5.0</v>
      </c>
      <c r="E17" s="6">
        <v>1404.0</v>
      </c>
      <c r="F17" s="6">
        <v>1404.0</v>
      </c>
      <c r="G17" s="6">
        <v>1404.0</v>
      </c>
      <c r="H17" s="6">
        <v>1404.0</v>
      </c>
      <c r="I17" s="6">
        <v>1404.0</v>
      </c>
      <c r="J17" s="6">
        <v>1404.0</v>
      </c>
      <c r="K17" s="6">
        <v>1404.0</v>
      </c>
      <c r="L17" s="6">
        <v>0.163</v>
      </c>
      <c r="M17" s="6">
        <v>30.006</v>
      </c>
      <c r="N17" s="85">
        <f t="shared" si="1"/>
        <v>0</v>
      </c>
      <c r="O17" s="85">
        <f t="shared" si="2"/>
        <v>0</v>
      </c>
      <c r="P17" s="85">
        <f t="shared" si="3"/>
        <v>0</v>
      </c>
      <c r="Q17" s="85">
        <f t="shared" si="4"/>
        <v>0</v>
      </c>
      <c r="R17" s="85">
        <f t="shared" si="5"/>
        <v>0</v>
      </c>
      <c r="S17" s="86">
        <f t="shared" si="6"/>
        <v>0</v>
      </c>
      <c r="U17" s="9">
        <f t="shared" si="7"/>
        <v>0.163</v>
      </c>
    </row>
    <row r="18">
      <c r="A18" s="84">
        <f>Comparacao!E19</f>
        <v>2214</v>
      </c>
      <c r="B18" s="6" t="s">
        <v>93</v>
      </c>
      <c r="C18" s="6" t="s">
        <v>177</v>
      </c>
      <c r="D18" s="6">
        <v>5.0</v>
      </c>
      <c r="E18" s="6">
        <v>2214.0</v>
      </c>
      <c r="F18" s="6">
        <v>2214.0</v>
      </c>
      <c r="G18" s="6">
        <v>2214.0</v>
      </c>
      <c r="H18" s="6">
        <v>2214.0</v>
      </c>
      <c r="I18" s="6">
        <v>2214.0</v>
      </c>
      <c r="J18" s="6">
        <v>2214.0</v>
      </c>
      <c r="K18" s="6">
        <v>2214.0</v>
      </c>
      <c r="L18" s="6">
        <v>0.088</v>
      </c>
      <c r="M18" s="6">
        <v>30.005</v>
      </c>
      <c r="N18" s="85">
        <f t="shared" si="1"/>
        <v>0</v>
      </c>
      <c r="O18" s="85">
        <f t="shared" si="2"/>
        <v>0</v>
      </c>
      <c r="P18" s="85">
        <f t="shared" si="3"/>
        <v>0</v>
      </c>
      <c r="Q18" s="85">
        <f t="shared" si="4"/>
        <v>0</v>
      </c>
      <c r="R18" s="85">
        <f t="shared" si="5"/>
        <v>0</v>
      </c>
      <c r="S18" s="86">
        <f t="shared" si="6"/>
        <v>0</v>
      </c>
      <c r="U18" s="9">
        <f t="shared" si="7"/>
        <v>0.088</v>
      </c>
    </row>
    <row r="19">
      <c r="A19" s="84">
        <f>Comparacao!E20</f>
        <v>2150</v>
      </c>
      <c r="B19" s="6" t="s">
        <v>94</v>
      </c>
      <c r="C19" s="6" t="s">
        <v>177</v>
      </c>
      <c r="D19" s="6">
        <v>5.0</v>
      </c>
      <c r="E19" s="6">
        <v>2150.0</v>
      </c>
      <c r="F19" s="6">
        <v>2150.0</v>
      </c>
      <c r="G19" s="6">
        <v>2150.0</v>
      </c>
      <c r="H19" s="6">
        <v>2150.0</v>
      </c>
      <c r="I19" s="6">
        <v>2150.0</v>
      </c>
      <c r="J19" s="6">
        <v>2150.0</v>
      </c>
      <c r="K19" s="6">
        <v>2150.0</v>
      </c>
      <c r="L19" s="6">
        <v>0.49</v>
      </c>
      <c r="M19" s="6">
        <v>30.011</v>
      </c>
      <c r="N19" s="85">
        <f t="shared" si="1"/>
        <v>0</v>
      </c>
      <c r="O19" s="85">
        <f t="shared" si="2"/>
        <v>0</v>
      </c>
      <c r="P19" s="85">
        <f t="shared" si="3"/>
        <v>0</v>
      </c>
      <c r="Q19" s="85">
        <f t="shared" si="4"/>
        <v>0</v>
      </c>
      <c r="R19" s="85">
        <f t="shared" si="5"/>
        <v>0</v>
      </c>
      <c r="S19" s="86">
        <f t="shared" si="6"/>
        <v>0</v>
      </c>
      <c r="U19" s="9">
        <f t="shared" si="7"/>
        <v>0.49</v>
      </c>
    </row>
    <row r="20">
      <c r="A20" s="84">
        <f>Comparacao!E21</f>
        <v>2540</v>
      </c>
      <c r="B20" s="6" t="s">
        <v>95</v>
      </c>
      <c r="C20" s="6" t="s">
        <v>177</v>
      </c>
      <c r="D20" s="6">
        <v>5.0</v>
      </c>
      <c r="E20" s="6">
        <v>2540.0</v>
      </c>
      <c r="F20" s="6">
        <v>2540.0</v>
      </c>
      <c r="G20" s="6">
        <v>2540.0</v>
      </c>
      <c r="H20" s="6">
        <v>2540.0</v>
      </c>
      <c r="I20" s="6">
        <v>2540.0</v>
      </c>
      <c r="J20" s="6">
        <v>2540.0</v>
      </c>
      <c r="K20" s="6">
        <v>2540.0</v>
      </c>
      <c r="L20" s="6">
        <v>0.127</v>
      </c>
      <c r="M20" s="6">
        <v>30.003</v>
      </c>
      <c r="N20" s="85">
        <f t="shared" si="1"/>
        <v>0</v>
      </c>
      <c r="O20" s="85">
        <f t="shared" si="2"/>
        <v>0</v>
      </c>
      <c r="P20" s="85">
        <f t="shared" si="3"/>
        <v>0</v>
      </c>
      <c r="Q20" s="85">
        <f t="shared" si="4"/>
        <v>0</v>
      </c>
      <c r="R20" s="85">
        <f t="shared" si="5"/>
        <v>0</v>
      </c>
      <c r="S20" s="86">
        <f t="shared" si="6"/>
        <v>0</v>
      </c>
      <c r="U20" s="9">
        <f t="shared" si="7"/>
        <v>0.127</v>
      </c>
    </row>
    <row r="21">
      <c r="A21" s="84">
        <f>Comparacao!E22</f>
        <v>6178</v>
      </c>
      <c r="B21" s="6" t="s">
        <v>96</v>
      </c>
      <c r="C21" s="6" t="s">
        <v>177</v>
      </c>
      <c r="D21" s="6">
        <v>5.0</v>
      </c>
      <c r="E21" s="6">
        <v>6178.0</v>
      </c>
      <c r="F21" s="6">
        <v>6178.0</v>
      </c>
      <c r="G21" s="6">
        <v>6178.0</v>
      </c>
      <c r="H21" s="6">
        <v>6178.0</v>
      </c>
      <c r="I21" s="6">
        <v>6178.0</v>
      </c>
      <c r="J21" s="6">
        <v>6178.0</v>
      </c>
      <c r="K21" s="6">
        <v>6178.0</v>
      </c>
      <c r="L21" s="6">
        <v>0.103</v>
      </c>
      <c r="M21" s="6">
        <v>30.009</v>
      </c>
      <c r="N21" s="85">
        <f t="shared" si="1"/>
        <v>0</v>
      </c>
      <c r="O21" s="85">
        <f t="shared" si="2"/>
        <v>0</v>
      </c>
      <c r="P21" s="85">
        <f t="shared" si="3"/>
        <v>0</v>
      </c>
      <c r="Q21" s="85">
        <f t="shared" si="4"/>
        <v>0</v>
      </c>
      <c r="R21" s="85">
        <f t="shared" si="5"/>
        <v>0</v>
      </c>
      <c r="S21" s="86">
        <f t="shared" si="6"/>
        <v>0</v>
      </c>
      <c r="U21" s="9">
        <f t="shared" si="7"/>
        <v>0.103</v>
      </c>
    </row>
    <row r="22">
      <c r="A22" s="84">
        <f>Comparacao!E23</f>
        <v>4042</v>
      </c>
      <c r="B22" s="6" t="s">
        <v>97</v>
      </c>
      <c r="C22" s="6" t="s">
        <v>177</v>
      </c>
      <c r="D22" s="6">
        <v>5.0</v>
      </c>
      <c r="E22" s="6">
        <v>4042.0</v>
      </c>
      <c r="F22" s="6">
        <v>5060.0</v>
      </c>
      <c r="G22" s="6">
        <v>4042.0</v>
      </c>
      <c r="H22" s="6">
        <v>4042.0</v>
      </c>
      <c r="I22" s="6">
        <v>4042.0</v>
      </c>
      <c r="J22" s="6">
        <v>4042.0</v>
      </c>
      <c r="K22" s="6">
        <v>4245.6</v>
      </c>
      <c r="L22" s="6">
        <v>0.072</v>
      </c>
      <c r="M22" s="6">
        <v>30.006</v>
      </c>
      <c r="N22" s="85">
        <f t="shared" si="1"/>
        <v>0</v>
      </c>
      <c r="O22" s="85">
        <f t="shared" si="2"/>
        <v>25.18555171</v>
      </c>
      <c r="P22" s="85">
        <f t="shared" si="3"/>
        <v>0</v>
      </c>
      <c r="Q22" s="85">
        <f t="shared" si="4"/>
        <v>0</v>
      </c>
      <c r="R22" s="85">
        <f t="shared" si="5"/>
        <v>0</v>
      </c>
      <c r="S22" s="89">
        <f t="shared" si="6"/>
        <v>5.037110341</v>
      </c>
      <c r="U22" s="9">
        <f t="shared" si="7"/>
        <v>0.072</v>
      </c>
    </row>
    <row r="23">
      <c r="A23" s="84">
        <f>Comparacao!E24</f>
        <v>4126</v>
      </c>
      <c r="B23" s="6" t="s">
        <v>98</v>
      </c>
      <c r="C23" s="6" t="s">
        <v>177</v>
      </c>
      <c r="D23" s="6">
        <v>5.0</v>
      </c>
      <c r="E23" s="6">
        <v>4126.0</v>
      </c>
      <c r="F23" s="6">
        <v>4126.0</v>
      </c>
      <c r="G23" s="6">
        <v>4126.0</v>
      </c>
      <c r="H23" s="6">
        <v>4126.0</v>
      </c>
      <c r="I23" s="6">
        <v>4126.0</v>
      </c>
      <c r="J23" s="6">
        <v>4126.0</v>
      </c>
      <c r="K23" s="6">
        <v>4126.0</v>
      </c>
      <c r="L23" s="6">
        <v>0.063</v>
      </c>
      <c r="M23" s="6">
        <v>30.008</v>
      </c>
      <c r="N23" s="85">
        <f t="shared" si="1"/>
        <v>0</v>
      </c>
      <c r="O23" s="85">
        <f t="shared" si="2"/>
        <v>0</v>
      </c>
      <c r="P23" s="85">
        <f t="shared" si="3"/>
        <v>0</v>
      </c>
      <c r="Q23" s="85">
        <f t="shared" si="4"/>
        <v>0</v>
      </c>
      <c r="R23" s="85">
        <f t="shared" si="5"/>
        <v>0</v>
      </c>
      <c r="S23" s="86">
        <f t="shared" si="6"/>
        <v>0</v>
      </c>
      <c r="U23" s="9">
        <f t="shared" si="7"/>
        <v>0.063</v>
      </c>
    </row>
    <row r="24">
      <c r="A24" s="84">
        <f>Comparacao!E25</f>
        <v>3920</v>
      </c>
      <c r="B24" s="6" t="s">
        <v>99</v>
      </c>
      <c r="C24" s="6" t="s">
        <v>177</v>
      </c>
      <c r="D24" s="6">
        <v>5.0</v>
      </c>
      <c r="E24" s="6">
        <v>3920.0</v>
      </c>
      <c r="F24" s="6">
        <v>3920.0</v>
      </c>
      <c r="G24" s="6">
        <v>3920.0</v>
      </c>
      <c r="H24" s="6">
        <v>3920.0</v>
      </c>
      <c r="I24" s="6">
        <v>3920.0</v>
      </c>
      <c r="J24" s="6">
        <v>3920.0</v>
      </c>
      <c r="K24" s="6">
        <v>3920.0</v>
      </c>
      <c r="L24" s="6">
        <v>0.097</v>
      </c>
      <c r="M24" s="6">
        <v>30.005</v>
      </c>
      <c r="N24" s="85">
        <f t="shared" si="1"/>
        <v>0</v>
      </c>
      <c r="O24" s="85">
        <f t="shared" si="2"/>
        <v>0</v>
      </c>
      <c r="P24" s="85">
        <f t="shared" si="3"/>
        <v>0</v>
      </c>
      <c r="Q24" s="85">
        <f t="shared" si="4"/>
        <v>0</v>
      </c>
      <c r="R24" s="85">
        <f t="shared" si="5"/>
        <v>0</v>
      </c>
      <c r="S24" s="86">
        <f t="shared" si="6"/>
        <v>0</v>
      </c>
      <c r="U24" s="9">
        <f t="shared" si="7"/>
        <v>0.097</v>
      </c>
    </row>
    <row r="25">
      <c r="A25" s="84">
        <f>Comparacao!E26</f>
        <v>610</v>
      </c>
      <c r="B25" s="6" t="s">
        <v>100</v>
      </c>
      <c r="C25" s="6" t="s">
        <v>177</v>
      </c>
      <c r="D25" s="6">
        <v>5.0</v>
      </c>
      <c r="E25" s="6">
        <v>5072.0</v>
      </c>
      <c r="F25" s="6">
        <v>610.0</v>
      </c>
      <c r="G25" s="6">
        <v>610.0</v>
      </c>
      <c r="H25" s="6">
        <v>610.0</v>
      </c>
      <c r="I25" s="6">
        <v>610.0</v>
      </c>
      <c r="J25" s="6">
        <v>610.0</v>
      </c>
      <c r="K25" s="6">
        <v>1502.4</v>
      </c>
      <c r="L25" s="6">
        <v>0.049</v>
      </c>
      <c r="M25" s="6">
        <v>40.003</v>
      </c>
      <c r="N25" s="85">
        <f t="shared" si="1"/>
        <v>731.4754098</v>
      </c>
      <c r="O25" s="85">
        <f t="shared" si="2"/>
        <v>0</v>
      </c>
      <c r="P25" s="85">
        <f t="shared" si="3"/>
        <v>0</v>
      </c>
      <c r="Q25" s="85">
        <f t="shared" si="4"/>
        <v>0</v>
      </c>
      <c r="R25" s="85">
        <f t="shared" si="5"/>
        <v>0</v>
      </c>
      <c r="S25" s="89">
        <f t="shared" si="6"/>
        <v>146.295082</v>
      </c>
      <c r="U25" s="9">
        <f t="shared" si="7"/>
        <v>0.049</v>
      </c>
    </row>
    <row r="26">
      <c r="A26" s="84">
        <f>Comparacao!E27</f>
        <v>136</v>
      </c>
      <c r="B26" s="6" t="s">
        <v>101</v>
      </c>
      <c r="C26" s="6" t="s">
        <v>177</v>
      </c>
      <c r="D26" s="6">
        <v>5.0</v>
      </c>
      <c r="E26" s="6">
        <v>136.0</v>
      </c>
      <c r="F26" s="6">
        <v>136.0</v>
      </c>
      <c r="G26" s="6">
        <v>136.0</v>
      </c>
      <c r="H26" s="6">
        <v>136.0</v>
      </c>
      <c r="I26" s="6">
        <v>136.0</v>
      </c>
      <c r="J26" s="6">
        <v>136.0</v>
      </c>
      <c r="K26" s="6">
        <v>136.0</v>
      </c>
      <c r="L26" s="6">
        <v>0.26</v>
      </c>
      <c r="M26" s="6">
        <v>40.004</v>
      </c>
      <c r="N26" s="85">
        <f t="shared" si="1"/>
        <v>0</v>
      </c>
      <c r="O26" s="85">
        <f t="shared" si="2"/>
        <v>0</v>
      </c>
      <c r="P26" s="85">
        <f t="shared" si="3"/>
        <v>0</v>
      </c>
      <c r="Q26" s="85">
        <f t="shared" si="4"/>
        <v>0</v>
      </c>
      <c r="R26" s="85">
        <f t="shared" si="5"/>
        <v>0</v>
      </c>
      <c r="S26" s="86">
        <f t="shared" si="6"/>
        <v>0</v>
      </c>
      <c r="U26" s="9">
        <f t="shared" si="7"/>
        <v>0.26</v>
      </c>
    </row>
    <row r="27">
      <c r="A27" s="84">
        <f>Comparacao!E28</f>
        <v>234</v>
      </c>
      <c r="B27" s="6" t="s">
        <v>102</v>
      </c>
      <c r="C27" s="6" t="s">
        <v>177</v>
      </c>
      <c r="D27" s="6">
        <v>5.0</v>
      </c>
      <c r="E27" s="6">
        <v>234.0</v>
      </c>
      <c r="F27" s="6">
        <v>234.0</v>
      </c>
      <c r="G27" s="6">
        <v>234.0</v>
      </c>
      <c r="H27" s="6">
        <v>234.0</v>
      </c>
      <c r="I27" s="6">
        <v>234.0</v>
      </c>
      <c r="J27" s="6">
        <v>234.0</v>
      </c>
      <c r="K27" s="6">
        <v>234.0</v>
      </c>
      <c r="L27" s="6">
        <v>0.121</v>
      </c>
      <c r="M27" s="6">
        <v>40.006</v>
      </c>
      <c r="N27" s="85">
        <f t="shared" si="1"/>
        <v>0</v>
      </c>
      <c r="O27" s="85">
        <f t="shared" si="2"/>
        <v>0</v>
      </c>
      <c r="P27" s="85">
        <f t="shared" si="3"/>
        <v>0</v>
      </c>
      <c r="Q27" s="85">
        <f t="shared" si="4"/>
        <v>0</v>
      </c>
      <c r="R27" s="85">
        <f t="shared" si="5"/>
        <v>0</v>
      </c>
      <c r="S27" s="86">
        <f t="shared" si="6"/>
        <v>0</v>
      </c>
      <c r="U27" s="9">
        <f t="shared" si="7"/>
        <v>0.121</v>
      </c>
    </row>
    <row r="28">
      <c r="A28" s="84">
        <f>Comparacao!E29</f>
        <v>232</v>
      </c>
      <c r="B28" s="6" t="s">
        <v>103</v>
      </c>
      <c r="C28" s="6" t="s">
        <v>177</v>
      </c>
      <c r="D28" s="6">
        <v>5.0</v>
      </c>
      <c r="E28" s="6">
        <v>232.0</v>
      </c>
      <c r="F28" s="6">
        <v>232.0</v>
      </c>
      <c r="G28" s="6">
        <v>234.0</v>
      </c>
      <c r="H28" s="6">
        <v>234.0</v>
      </c>
      <c r="I28" s="6">
        <v>232.0</v>
      </c>
      <c r="J28" s="6">
        <v>232.0</v>
      </c>
      <c r="K28" s="6">
        <v>232.8</v>
      </c>
      <c r="L28" s="6">
        <v>13.469</v>
      </c>
      <c r="M28" s="6">
        <v>40.005</v>
      </c>
      <c r="N28" s="85">
        <f t="shared" si="1"/>
        <v>0</v>
      </c>
      <c r="O28" s="85">
        <f t="shared" si="2"/>
        <v>0</v>
      </c>
      <c r="P28" s="85">
        <f t="shared" si="3"/>
        <v>0.8620689655</v>
      </c>
      <c r="Q28" s="85">
        <f t="shared" si="4"/>
        <v>0.8620689655</v>
      </c>
      <c r="R28" s="85">
        <f t="shared" si="5"/>
        <v>0</v>
      </c>
      <c r="S28" s="86">
        <f t="shared" si="6"/>
        <v>0.3448275862</v>
      </c>
      <c r="U28" s="9">
        <f t="shared" si="7"/>
        <v>13.469</v>
      </c>
    </row>
    <row r="29">
      <c r="A29" s="84">
        <f>Comparacao!E30</f>
        <v>774</v>
      </c>
      <c r="B29" s="6" t="s">
        <v>104</v>
      </c>
      <c r="C29" s="6" t="s">
        <v>177</v>
      </c>
      <c r="D29" s="6">
        <v>5.0</v>
      </c>
      <c r="E29" s="6">
        <v>774.0</v>
      </c>
      <c r="F29" s="6">
        <v>774.0</v>
      </c>
      <c r="G29" s="6">
        <v>774.0</v>
      </c>
      <c r="H29" s="6">
        <v>774.0</v>
      </c>
      <c r="I29" s="6">
        <v>774.0</v>
      </c>
      <c r="J29" s="6">
        <v>774.0</v>
      </c>
      <c r="K29" s="6">
        <v>774.0</v>
      </c>
      <c r="L29" s="6">
        <v>0.143</v>
      </c>
      <c r="M29" s="6">
        <v>40.01</v>
      </c>
      <c r="N29" s="85">
        <f t="shared" si="1"/>
        <v>0</v>
      </c>
      <c r="O29" s="85">
        <f t="shared" si="2"/>
        <v>0</v>
      </c>
      <c r="P29" s="85">
        <f t="shared" si="3"/>
        <v>0</v>
      </c>
      <c r="Q29" s="85">
        <f t="shared" si="4"/>
        <v>0</v>
      </c>
      <c r="R29" s="85">
        <f t="shared" si="5"/>
        <v>0</v>
      </c>
      <c r="S29" s="86">
        <f t="shared" si="6"/>
        <v>0</v>
      </c>
      <c r="U29" s="9">
        <f t="shared" si="7"/>
        <v>0.143</v>
      </c>
    </row>
    <row r="30">
      <c r="A30" s="84">
        <f>Comparacao!E31</f>
        <v>4544</v>
      </c>
      <c r="B30" s="6" t="s">
        <v>105</v>
      </c>
      <c r="C30" s="6" t="s">
        <v>177</v>
      </c>
      <c r="D30" s="6">
        <v>5.0</v>
      </c>
      <c r="E30" s="6">
        <v>4544.0</v>
      </c>
      <c r="F30" s="6">
        <v>4544.0</v>
      </c>
      <c r="G30" s="6">
        <v>4544.0</v>
      </c>
      <c r="H30" s="6">
        <v>4544.0</v>
      </c>
      <c r="I30" s="6">
        <v>4544.0</v>
      </c>
      <c r="J30" s="6">
        <v>4544.0</v>
      </c>
      <c r="K30" s="6">
        <v>4544.0</v>
      </c>
      <c r="L30" s="6">
        <v>0.131</v>
      </c>
      <c r="M30" s="6">
        <v>40.006</v>
      </c>
      <c r="N30" s="85">
        <f t="shared" si="1"/>
        <v>0</v>
      </c>
      <c r="O30" s="85">
        <f t="shared" si="2"/>
        <v>0</v>
      </c>
      <c r="P30" s="85">
        <f t="shared" si="3"/>
        <v>0</v>
      </c>
      <c r="Q30" s="85">
        <f t="shared" si="4"/>
        <v>0</v>
      </c>
      <c r="R30" s="85">
        <f t="shared" si="5"/>
        <v>0</v>
      </c>
      <c r="S30" s="86">
        <f t="shared" si="6"/>
        <v>0</v>
      </c>
      <c r="U30" s="9">
        <f t="shared" si="7"/>
        <v>0.131</v>
      </c>
    </row>
    <row r="31">
      <c r="A31" s="84">
        <f>Comparacao!E32</f>
        <v>2068</v>
      </c>
      <c r="B31" s="6" t="s">
        <v>106</v>
      </c>
      <c r="C31" s="6" t="s">
        <v>177</v>
      </c>
      <c r="D31" s="6">
        <v>5.0</v>
      </c>
      <c r="E31" s="6">
        <v>2068.0</v>
      </c>
      <c r="F31" s="6">
        <v>2068.0</v>
      </c>
      <c r="G31" s="6">
        <v>2068.0</v>
      </c>
      <c r="H31" s="6">
        <v>2068.0</v>
      </c>
      <c r="I31" s="6">
        <v>2068.0</v>
      </c>
      <c r="J31" s="6">
        <v>2068.0</v>
      </c>
      <c r="K31" s="6">
        <v>2068.0</v>
      </c>
      <c r="L31" s="6">
        <v>0.252</v>
      </c>
      <c r="M31" s="6">
        <v>40.009</v>
      </c>
      <c r="N31" s="85">
        <f t="shared" si="1"/>
        <v>0</v>
      </c>
      <c r="O31" s="85">
        <f t="shared" si="2"/>
        <v>0</v>
      </c>
      <c r="P31" s="85">
        <f t="shared" si="3"/>
        <v>0</v>
      </c>
      <c r="Q31" s="85">
        <f t="shared" si="4"/>
        <v>0</v>
      </c>
      <c r="R31" s="85">
        <f t="shared" si="5"/>
        <v>0</v>
      </c>
      <c r="S31" s="86">
        <f t="shared" si="6"/>
        <v>0</v>
      </c>
      <c r="U31" s="9">
        <f t="shared" si="7"/>
        <v>0.252</v>
      </c>
    </row>
    <row r="32">
      <c r="A32" s="84">
        <f>Comparacao!E33</f>
        <v>2090</v>
      </c>
      <c r="B32" s="6" t="s">
        <v>107</v>
      </c>
      <c r="C32" s="6" t="s">
        <v>177</v>
      </c>
      <c r="D32" s="6">
        <v>5.0</v>
      </c>
      <c r="E32" s="6">
        <v>2090.0</v>
      </c>
      <c r="F32" s="6">
        <v>2090.0</v>
      </c>
      <c r="G32" s="6">
        <v>2090.0</v>
      </c>
      <c r="H32" s="6">
        <v>2090.0</v>
      </c>
      <c r="I32" s="6">
        <v>2090.0</v>
      </c>
      <c r="J32" s="6">
        <v>2090.0</v>
      </c>
      <c r="K32" s="6">
        <v>2090.0</v>
      </c>
      <c r="L32" s="6">
        <v>0.281</v>
      </c>
      <c r="M32" s="6">
        <v>40.008</v>
      </c>
      <c r="N32" s="85">
        <f t="shared" si="1"/>
        <v>0</v>
      </c>
      <c r="O32" s="85">
        <f t="shared" si="2"/>
        <v>0</v>
      </c>
      <c r="P32" s="85">
        <f t="shared" si="3"/>
        <v>0</v>
      </c>
      <c r="Q32" s="85">
        <f t="shared" si="4"/>
        <v>0</v>
      </c>
      <c r="R32" s="85">
        <f t="shared" si="5"/>
        <v>0</v>
      </c>
      <c r="S32" s="86">
        <f t="shared" si="6"/>
        <v>0</v>
      </c>
      <c r="U32" s="9">
        <f t="shared" si="7"/>
        <v>0.281</v>
      </c>
    </row>
    <row r="33">
      <c r="A33" s="84">
        <f>Comparacao!E34</f>
        <v>1650</v>
      </c>
      <c r="B33" s="6" t="s">
        <v>108</v>
      </c>
      <c r="C33" s="6" t="s">
        <v>177</v>
      </c>
      <c r="D33" s="6">
        <v>5.0</v>
      </c>
      <c r="E33" s="6">
        <v>1650.0</v>
      </c>
      <c r="F33" s="6">
        <v>1650.0</v>
      </c>
      <c r="G33" s="6">
        <v>1650.0</v>
      </c>
      <c r="H33" s="6">
        <v>1650.0</v>
      </c>
      <c r="I33" s="6">
        <v>1650.0</v>
      </c>
      <c r="J33" s="6">
        <v>1650.0</v>
      </c>
      <c r="K33" s="6">
        <v>1650.0</v>
      </c>
      <c r="L33" s="6">
        <v>0.359</v>
      </c>
      <c r="M33" s="6">
        <v>40.006</v>
      </c>
      <c r="N33" s="85">
        <f t="shared" si="1"/>
        <v>0</v>
      </c>
      <c r="O33" s="85">
        <f t="shared" si="2"/>
        <v>0</v>
      </c>
      <c r="P33" s="85">
        <f t="shared" si="3"/>
        <v>0</v>
      </c>
      <c r="Q33" s="85">
        <f t="shared" si="4"/>
        <v>0</v>
      </c>
      <c r="R33" s="85">
        <f t="shared" si="5"/>
        <v>0</v>
      </c>
      <c r="S33" s="86">
        <f t="shared" si="6"/>
        <v>0</v>
      </c>
      <c r="U33" s="9">
        <f t="shared" si="7"/>
        <v>0.359</v>
      </c>
    </row>
    <row r="34">
      <c r="A34" s="84">
        <f>Comparacao!E35</f>
        <v>4316</v>
      </c>
      <c r="B34" s="6" t="s">
        <v>109</v>
      </c>
      <c r="C34" s="6" t="s">
        <v>177</v>
      </c>
      <c r="D34" s="6">
        <v>5.0</v>
      </c>
      <c r="E34" s="6">
        <v>4316.0</v>
      </c>
      <c r="F34" s="6">
        <v>4316.0</v>
      </c>
      <c r="G34" s="6">
        <v>4316.0</v>
      </c>
      <c r="H34" s="6">
        <v>4316.0</v>
      </c>
      <c r="I34" s="6">
        <v>4316.0</v>
      </c>
      <c r="J34" s="6">
        <v>4316.0</v>
      </c>
      <c r="K34" s="6">
        <v>4316.0</v>
      </c>
      <c r="L34" s="6">
        <v>0.514</v>
      </c>
      <c r="M34" s="6">
        <v>40.006</v>
      </c>
      <c r="N34" s="85">
        <f t="shared" si="1"/>
        <v>0</v>
      </c>
      <c r="O34" s="85">
        <f t="shared" si="2"/>
        <v>0</v>
      </c>
      <c r="P34" s="85">
        <f t="shared" si="3"/>
        <v>0</v>
      </c>
      <c r="Q34" s="85">
        <f t="shared" si="4"/>
        <v>0</v>
      </c>
      <c r="R34" s="85">
        <f t="shared" si="5"/>
        <v>0</v>
      </c>
      <c r="S34" s="86">
        <f t="shared" si="6"/>
        <v>0</v>
      </c>
      <c r="U34" s="9">
        <f t="shared" si="7"/>
        <v>0.514</v>
      </c>
    </row>
    <row r="35">
      <c r="A35" s="84">
        <f>Comparacao!E36</f>
        <v>8646</v>
      </c>
      <c r="B35" s="6" t="s">
        <v>110</v>
      </c>
      <c r="C35" s="6" t="s">
        <v>177</v>
      </c>
      <c r="D35" s="6">
        <v>5.0</v>
      </c>
      <c r="E35" s="6">
        <v>8646.0</v>
      </c>
      <c r="F35" s="6">
        <v>8646.0</v>
      </c>
      <c r="G35" s="6">
        <v>8646.0</v>
      </c>
      <c r="H35" s="6">
        <v>8646.0</v>
      </c>
      <c r="I35" s="6">
        <v>8646.0</v>
      </c>
      <c r="J35" s="6">
        <v>8646.0</v>
      </c>
      <c r="K35" s="6">
        <v>8646.0</v>
      </c>
      <c r="L35" s="6">
        <v>0.338</v>
      </c>
      <c r="M35" s="6">
        <v>40.006</v>
      </c>
      <c r="N35" s="85">
        <f t="shared" si="1"/>
        <v>0</v>
      </c>
      <c r="O35" s="85">
        <f t="shared" si="2"/>
        <v>0</v>
      </c>
      <c r="P35" s="85">
        <f t="shared" si="3"/>
        <v>0</v>
      </c>
      <c r="Q35" s="85">
        <f t="shared" si="4"/>
        <v>0</v>
      </c>
      <c r="R35" s="85">
        <f t="shared" si="5"/>
        <v>0</v>
      </c>
      <c r="S35" s="86">
        <f t="shared" si="6"/>
        <v>0</v>
      </c>
      <c r="U35" s="9">
        <f t="shared" si="7"/>
        <v>0.338</v>
      </c>
    </row>
    <row r="36">
      <c r="A36" s="84">
        <f>Comparacao!E37</f>
        <v>4586</v>
      </c>
      <c r="B36" s="6" t="s">
        <v>111</v>
      </c>
      <c r="C36" s="6" t="s">
        <v>177</v>
      </c>
      <c r="D36" s="6">
        <v>5.0</v>
      </c>
      <c r="E36" s="6">
        <v>4586.0</v>
      </c>
      <c r="F36" s="6">
        <v>4586.0</v>
      </c>
      <c r="G36" s="6">
        <v>4586.0</v>
      </c>
      <c r="H36" s="6">
        <v>4586.0</v>
      </c>
      <c r="I36" s="6">
        <v>4586.0</v>
      </c>
      <c r="J36" s="6">
        <v>4586.0</v>
      </c>
      <c r="K36" s="6">
        <v>4586.0</v>
      </c>
      <c r="L36" s="6">
        <v>0.335</v>
      </c>
      <c r="M36" s="6">
        <v>40.007</v>
      </c>
      <c r="N36" s="85">
        <f t="shared" si="1"/>
        <v>0</v>
      </c>
      <c r="O36" s="85">
        <f t="shared" si="2"/>
        <v>0</v>
      </c>
      <c r="P36" s="85">
        <f t="shared" si="3"/>
        <v>0</v>
      </c>
      <c r="Q36" s="85">
        <f t="shared" si="4"/>
        <v>0</v>
      </c>
      <c r="R36" s="85">
        <f t="shared" si="5"/>
        <v>0</v>
      </c>
      <c r="S36" s="86">
        <f t="shared" si="6"/>
        <v>0</v>
      </c>
      <c r="U36" s="9">
        <f t="shared" si="7"/>
        <v>0.335</v>
      </c>
    </row>
    <row r="37">
      <c r="A37" s="84">
        <f>Comparacao!E38</f>
        <v>5396</v>
      </c>
      <c r="B37" s="6" t="s">
        <v>112</v>
      </c>
      <c r="C37" s="6" t="s">
        <v>177</v>
      </c>
      <c r="D37" s="6">
        <v>5.0</v>
      </c>
      <c r="E37" s="6">
        <v>5396.0</v>
      </c>
      <c r="F37" s="6">
        <v>5396.0</v>
      </c>
      <c r="G37" s="6">
        <v>5396.0</v>
      </c>
      <c r="H37" s="6">
        <v>5396.0</v>
      </c>
      <c r="I37" s="6">
        <v>5396.0</v>
      </c>
      <c r="J37" s="6">
        <v>5396.0</v>
      </c>
      <c r="K37" s="6">
        <v>5396.0</v>
      </c>
      <c r="L37" s="6">
        <v>0.399</v>
      </c>
      <c r="M37" s="6">
        <v>40.003</v>
      </c>
      <c r="N37" s="85">
        <f t="shared" si="1"/>
        <v>0</v>
      </c>
      <c r="O37" s="85">
        <f t="shared" si="2"/>
        <v>0</v>
      </c>
      <c r="P37" s="85">
        <f t="shared" si="3"/>
        <v>0</v>
      </c>
      <c r="Q37" s="85">
        <f t="shared" si="4"/>
        <v>0</v>
      </c>
      <c r="R37" s="85">
        <f t="shared" si="5"/>
        <v>0</v>
      </c>
      <c r="S37" s="86">
        <f t="shared" si="6"/>
        <v>0</v>
      </c>
      <c r="U37" s="9">
        <f t="shared" si="7"/>
        <v>0.399</v>
      </c>
    </row>
    <row r="38">
      <c r="A38" s="84">
        <f>Comparacao!E39</f>
        <v>4800</v>
      </c>
      <c r="B38" s="6" t="s">
        <v>113</v>
      </c>
      <c r="C38" s="6" t="s">
        <v>177</v>
      </c>
      <c r="D38" s="6">
        <v>5.0</v>
      </c>
      <c r="E38" s="6">
        <v>4800.0</v>
      </c>
      <c r="F38" s="6">
        <v>4800.0</v>
      </c>
      <c r="G38" s="6">
        <v>4800.0</v>
      </c>
      <c r="H38" s="6">
        <v>4800.0</v>
      </c>
      <c r="I38" s="6">
        <v>4800.0</v>
      </c>
      <c r="J38" s="6">
        <v>4800.0</v>
      </c>
      <c r="K38" s="6">
        <v>4800.0</v>
      </c>
      <c r="L38" s="6">
        <v>2.57</v>
      </c>
      <c r="M38" s="6">
        <v>40.012</v>
      </c>
      <c r="N38" s="85">
        <f t="shared" si="1"/>
        <v>0</v>
      </c>
      <c r="O38" s="85">
        <f t="shared" si="2"/>
        <v>0</v>
      </c>
      <c r="P38" s="85">
        <f t="shared" si="3"/>
        <v>0</v>
      </c>
      <c r="Q38" s="85">
        <f t="shared" si="4"/>
        <v>0</v>
      </c>
      <c r="R38" s="85">
        <f t="shared" si="5"/>
        <v>0</v>
      </c>
      <c r="S38" s="86">
        <f t="shared" si="6"/>
        <v>0</v>
      </c>
      <c r="U38" s="9">
        <f t="shared" si="7"/>
        <v>2.57</v>
      </c>
    </row>
    <row r="39">
      <c r="A39" s="84">
        <f>Comparacao!E40</f>
        <v>6272</v>
      </c>
      <c r="B39" s="6" t="s">
        <v>114</v>
      </c>
      <c r="C39" s="6" t="s">
        <v>177</v>
      </c>
      <c r="D39" s="6">
        <v>5.0</v>
      </c>
      <c r="E39" s="6">
        <v>6272.0</v>
      </c>
      <c r="F39" s="6">
        <v>6272.0</v>
      </c>
      <c r="G39" s="6">
        <v>6272.0</v>
      </c>
      <c r="H39" s="6">
        <v>6272.0</v>
      </c>
      <c r="I39" s="6">
        <v>6272.0</v>
      </c>
      <c r="J39" s="6">
        <v>6272.0</v>
      </c>
      <c r="K39" s="6">
        <v>6272.0</v>
      </c>
      <c r="L39" s="6">
        <v>0.211</v>
      </c>
      <c r="M39" s="6">
        <v>40.007</v>
      </c>
      <c r="N39" s="85">
        <f t="shared" si="1"/>
        <v>0</v>
      </c>
      <c r="O39" s="85">
        <f t="shared" si="2"/>
        <v>0</v>
      </c>
      <c r="P39" s="85">
        <f t="shared" si="3"/>
        <v>0</v>
      </c>
      <c r="Q39" s="85">
        <f t="shared" si="4"/>
        <v>0</v>
      </c>
      <c r="R39" s="85">
        <f t="shared" si="5"/>
        <v>0</v>
      </c>
      <c r="S39" s="86">
        <f t="shared" si="6"/>
        <v>0</v>
      </c>
      <c r="U39" s="9">
        <f t="shared" si="7"/>
        <v>0.211</v>
      </c>
    </row>
    <row r="40">
      <c r="A40" s="84">
        <f>Comparacao!E41</f>
        <v>19000</v>
      </c>
      <c r="B40" s="6" t="s">
        <v>115</v>
      </c>
      <c r="C40" s="6" t="s">
        <v>177</v>
      </c>
      <c r="D40" s="6">
        <v>5.0</v>
      </c>
      <c r="E40" s="6">
        <v>19000.0</v>
      </c>
      <c r="F40" s="6">
        <v>19000.0</v>
      </c>
      <c r="G40" s="6">
        <v>19000.0</v>
      </c>
      <c r="H40" s="6">
        <v>19000.0</v>
      </c>
      <c r="I40" s="6">
        <v>19000.0</v>
      </c>
      <c r="J40" s="6">
        <v>19000.0</v>
      </c>
      <c r="K40" s="6">
        <v>19000.0</v>
      </c>
      <c r="L40" s="6">
        <v>3.226</v>
      </c>
      <c r="M40" s="6">
        <v>100.012</v>
      </c>
      <c r="N40" s="85">
        <f t="shared" si="1"/>
        <v>0</v>
      </c>
      <c r="O40" s="85">
        <f t="shared" si="2"/>
        <v>0</v>
      </c>
      <c r="P40" s="85">
        <f t="shared" si="3"/>
        <v>0</v>
      </c>
      <c r="Q40" s="85">
        <f t="shared" si="4"/>
        <v>0</v>
      </c>
      <c r="R40" s="85">
        <f t="shared" si="5"/>
        <v>0</v>
      </c>
      <c r="S40" s="86">
        <f t="shared" si="6"/>
        <v>0</v>
      </c>
      <c r="U40" s="9">
        <f t="shared" si="7"/>
        <v>3.226</v>
      </c>
    </row>
    <row r="41">
      <c r="A41" s="84">
        <f>Comparacao!E42</f>
        <v>22686</v>
      </c>
      <c r="B41" s="6" t="s">
        <v>116</v>
      </c>
      <c r="C41" s="6" t="s">
        <v>177</v>
      </c>
      <c r="D41" s="6">
        <v>5.0</v>
      </c>
      <c r="E41" s="6">
        <v>22686.0</v>
      </c>
      <c r="F41" s="6">
        <v>22686.0</v>
      </c>
      <c r="G41" s="6">
        <v>22686.0</v>
      </c>
      <c r="H41" s="6">
        <v>22686.0</v>
      </c>
      <c r="I41" s="6">
        <v>22686.0</v>
      </c>
      <c r="J41" s="6">
        <v>22686.0</v>
      </c>
      <c r="K41" s="6">
        <v>22686.0</v>
      </c>
      <c r="L41" s="6">
        <v>3.017</v>
      </c>
      <c r="M41" s="6">
        <v>100.012</v>
      </c>
      <c r="N41" s="85">
        <f t="shared" si="1"/>
        <v>0</v>
      </c>
      <c r="O41" s="85">
        <f t="shared" si="2"/>
        <v>0</v>
      </c>
      <c r="P41" s="85">
        <f t="shared" si="3"/>
        <v>0</v>
      </c>
      <c r="Q41" s="85">
        <f t="shared" si="4"/>
        <v>0</v>
      </c>
      <c r="R41" s="85">
        <f t="shared" si="5"/>
        <v>0</v>
      </c>
      <c r="S41" s="86">
        <f t="shared" si="6"/>
        <v>0</v>
      </c>
      <c r="U41" s="9">
        <f t="shared" si="7"/>
        <v>3.017</v>
      </c>
    </row>
    <row r="42">
      <c r="A42" s="84">
        <f>Comparacao!E43</f>
        <v>14558</v>
      </c>
      <c r="B42" s="6" t="s">
        <v>117</v>
      </c>
      <c r="C42" s="6" t="s">
        <v>177</v>
      </c>
      <c r="D42" s="6">
        <v>5.0</v>
      </c>
      <c r="E42" s="6">
        <v>14558.0</v>
      </c>
      <c r="F42" s="6">
        <v>14558.0</v>
      </c>
      <c r="G42" s="6">
        <v>14558.0</v>
      </c>
      <c r="H42" s="6">
        <v>14558.0</v>
      </c>
      <c r="I42" s="6">
        <v>14558.0</v>
      </c>
      <c r="J42" s="6">
        <v>14558.0</v>
      </c>
      <c r="K42" s="6">
        <v>14558.0</v>
      </c>
      <c r="L42" s="6">
        <v>5.319</v>
      </c>
      <c r="M42" s="6">
        <v>100.013</v>
      </c>
      <c r="N42" s="85">
        <f t="shared" si="1"/>
        <v>0</v>
      </c>
      <c r="O42" s="85">
        <f t="shared" si="2"/>
        <v>0</v>
      </c>
      <c r="P42" s="85">
        <f t="shared" si="3"/>
        <v>0</v>
      </c>
      <c r="Q42" s="85">
        <f t="shared" si="4"/>
        <v>0</v>
      </c>
      <c r="R42" s="85">
        <f t="shared" si="5"/>
        <v>0</v>
      </c>
      <c r="S42" s="86">
        <f t="shared" si="6"/>
        <v>0</v>
      </c>
      <c r="U42" s="9">
        <f t="shared" si="7"/>
        <v>5.319</v>
      </c>
    </row>
    <row r="43">
      <c r="A43" s="88">
        <f>Comparacao!E44</f>
        <v>19700</v>
      </c>
      <c r="B43" s="6" t="s">
        <v>118</v>
      </c>
      <c r="C43" s="6" t="s">
        <v>177</v>
      </c>
      <c r="D43" s="6">
        <v>5.0</v>
      </c>
      <c r="E43" s="6">
        <v>19700.0</v>
      </c>
      <c r="F43" s="6">
        <v>19700.0</v>
      </c>
      <c r="G43" s="6">
        <v>19700.0</v>
      </c>
      <c r="H43" s="6">
        <v>19700.0</v>
      </c>
      <c r="I43" s="6">
        <v>19700.0</v>
      </c>
      <c r="J43" s="6">
        <v>19700.0</v>
      </c>
      <c r="K43" s="6">
        <v>19700.0</v>
      </c>
      <c r="L43" s="6">
        <v>10.454</v>
      </c>
      <c r="M43" s="6">
        <v>100.034</v>
      </c>
      <c r="N43" s="85">
        <f t="shared" si="1"/>
        <v>0</v>
      </c>
      <c r="O43" s="85">
        <f t="shared" si="2"/>
        <v>0</v>
      </c>
      <c r="P43" s="85">
        <f t="shared" si="3"/>
        <v>0</v>
      </c>
      <c r="Q43" s="85">
        <f t="shared" si="4"/>
        <v>0</v>
      </c>
      <c r="R43" s="85">
        <f t="shared" si="5"/>
        <v>0</v>
      </c>
      <c r="S43" s="86">
        <f t="shared" si="6"/>
        <v>0</v>
      </c>
      <c r="U43" s="9">
        <f t="shared" si="7"/>
        <v>10.454</v>
      </c>
    </row>
    <row r="44">
      <c r="A44" s="88">
        <f>Comparacao!E45</f>
        <v>22746</v>
      </c>
      <c r="B44" s="6" t="s">
        <v>119</v>
      </c>
      <c r="C44" s="6" t="s">
        <v>177</v>
      </c>
      <c r="D44" s="6">
        <v>5.0</v>
      </c>
      <c r="E44" s="6">
        <v>22746.0</v>
      </c>
      <c r="F44" s="6">
        <v>22754.0</v>
      </c>
      <c r="G44" s="6">
        <v>22746.0</v>
      </c>
      <c r="H44" s="6">
        <v>22746.0</v>
      </c>
      <c r="I44" s="6">
        <v>22746.0</v>
      </c>
      <c r="J44" s="6">
        <v>22746.0</v>
      </c>
      <c r="K44" s="6">
        <v>22747.6</v>
      </c>
      <c r="L44" s="6">
        <v>55.905</v>
      </c>
      <c r="M44" s="6">
        <v>100.012</v>
      </c>
      <c r="N44" s="85">
        <f t="shared" si="1"/>
        <v>0</v>
      </c>
      <c r="O44" s="85">
        <f t="shared" si="2"/>
        <v>0.03517101908</v>
      </c>
      <c r="P44" s="85">
        <f t="shared" si="3"/>
        <v>0</v>
      </c>
      <c r="Q44" s="85">
        <f t="shared" si="4"/>
        <v>0</v>
      </c>
      <c r="R44" s="85">
        <f t="shared" si="5"/>
        <v>0</v>
      </c>
      <c r="S44" s="86">
        <f t="shared" si="6"/>
        <v>0.007034203816</v>
      </c>
      <c r="U44" s="9">
        <f t="shared" si="7"/>
        <v>55.905</v>
      </c>
    </row>
    <row r="45">
      <c r="A45" s="88">
        <f>Comparacao!E46</f>
        <v>36412</v>
      </c>
      <c r="B45" s="6" t="s">
        <v>120</v>
      </c>
      <c r="C45" s="6" t="s">
        <v>177</v>
      </c>
      <c r="D45" s="6">
        <v>5.0</v>
      </c>
      <c r="E45" s="6">
        <v>36448.0</v>
      </c>
      <c r="F45" s="6">
        <v>36532.0</v>
      </c>
      <c r="G45" s="6">
        <v>36448.0</v>
      </c>
      <c r="H45" s="6">
        <v>36532.0</v>
      </c>
      <c r="I45" s="6">
        <v>36412.0</v>
      </c>
      <c r="J45" s="6">
        <v>36412.0</v>
      </c>
      <c r="K45" s="6">
        <v>36474.4</v>
      </c>
      <c r="L45" s="6">
        <v>45.614</v>
      </c>
      <c r="M45" s="6">
        <v>100.029</v>
      </c>
      <c r="N45" s="85">
        <f t="shared" si="1"/>
        <v>0.09886850489</v>
      </c>
      <c r="O45" s="85">
        <f t="shared" si="2"/>
        <v>0.329561683</v>
      </c>
      <c r="P45" s="85">
        <f t="shared" si="3"/>
        <v>0.09886850489</v>
      </c>
      <c r="Q45" s="85">
        <f t="shared" si="4"/>
        <v>0.329561683</v>
      </c>
      <c r="R45" s="85">
        <f t="shared" si="5"/>
        <v>0</v>
      </c>
      <c r="S45" s="86">
        <f t="shared" si="6"/>
        <v>0.1713720751</v>
      </c>
      <c r="U45" s="9">
        <f t="shared" si="7"/>
        <v>45.614</v>
      </c>
    </row>
    <row r="46">
      <c r="A46" s="88">
        <f>Comparacao!E47</f>
        <v>38608</v>
      </c>
      <c r="B46" s="6" t="s">
        <v>121</v>
      </c>
      <c r="C46" s="6" t="s">
        <v>177</v>
      </c>
      <c r="D46" s="6">
        <v>5.0</v>
      </c>
      <c r="E46" s="6">
        <v>38758.0</v>
      </c>
      <c r="F46" s="6">
        <v>38608.0</v>
      </c>
      <c r="G46" s="6">
        <v>38758.0</v>
      </c>
      <c r="H46" s="6">
        <v>38608.0</v>
      </c>
      <c r="I46" s="6">
        <v>38608.0</v>
      </c>
      <c r="J46" s="6">
        <v>38608.0</v>
      </c>
      <c r="K46" s="6">
        <v>38668.0</v>
      </c>
      <c r="L46" s="6">
        <v>22.808</v>
      </c>
      <c r="M46" s="6">
        <v>100.008</v>
      </c>
      <c r="N46" s="85">
        <f t="shared" si="1"/>
        <v>0.3885205139</v>
      </c>
      <c r="O46" s="85">
        <f t="shared" si="2"/>
        <v>0</v>
      </c>
      <c r="P46" s="85">
        <f t="shared" si="3"/>
        <v>0.3885205139</v>
      </c>
      <c r="Q46" s="85">
        <f t="shared" si="4"/>
        <v>0</v>
      </c>
      <c r="R46" s="85">
        <f t="shared" si="5"/>
        <v>0</v>
      </c>
      <c r="S46" s="86">
        <f t="shared" si="6"/>
        <v>0.1554082056</v>
      </c>
      <c r="U46" s="9">
        <f t="shared" si="7"/>
        <v>22.808</v>
      </c>
    </row>
    <row r="47">
      <c r="A47" s="88">
        <f>Comparacao!E48</f>
        <v>32686</v>
      </c>
      <c r="B47" s="6" t="s">
        <v>122</v>
      </c>
      <c r="C47" s="6" t="s">
        <v>177</v>
      </c>
      <c r="D47" s="6">
        <v>5.0</v>
      </c>
      <c r="E47" s="6">
        <v>32686.0</v>
      </c>
      <c r="F47" s="6">
        <v>32696.0</v>
      </c>
      <c r="G47" s="6">
        <v>32686.0</v>
      </c>
      <c r="H47" s="6">
        <v>32686.0</v>
      </c>
      <c r="I47" s="6">
        <v>32686.0</v>
      </c>
      <c r="J47" s="6">
        <v>32686.0</v>
      </c>
      <c r="K47" s="6">
        <v>32688.0</v>
      </c>
      <c r="L47" s="6">
        <v>46.02</v>
      </c>
      <c r="M47" s="6">
        <v>100.013</v>
      </c>
      <c r="N47" s="85">
        <f t="shared" si="1"/>
        <v>0</v>
      </c>
      <c r="O47" s="85">
        <f t="shared" si="2"/>
        <v>0.03059413816</v>
      </c>
      <c r="P47" s="85">
        <f t="shared" si="3"/>
        <v>0</v>
      </c>
      <c r="Q47" s="85">
        <f t="shared" si="4"/>
        <v>0</v>
      </c>
      <c r="R47" s="85">
        <f t="shared" si="5"/>
        <v>0</v>
      </c>
      <c r="S47" s="86">
        <f t="shared" si="6"/>
        <v>0.006118827633</v>
      </c>
      <c r="U47" s="9">
        <f t="shared" si="7"/>
        <v>46.02</v>
      </c>
    </row>
    <row r="48">
      <c r="A48" s="88">
        <f>Comparacao!E49</f>
        <v>35322</v>
      </c>
      <c r="B48" s="6" t="s">
        <v>123</v>
      </c>
      <c r="C48" s="6" t="s">
        <v>177</v>
      </c>
      <c r="D48" s="6">
        <v>5.0</v>
      </c>
      <c r="E48" s="6">
        <v>35322.0</v>
      </c>
      <c r="F48" s="6">
        <v>35322.0</v>
      </c>
      <c r="G48" s="6">
        <v>35322.0</v>
      </c>
      <c r="H48" s="6">
        <v>35322.0</v>
      </c>
      <c r="I48" s="6">
        <v>35322.0</v>
      </c>
      <c r="J48" s="6">
        <v>35322.0</v>
      </c>
      <c r="K48" s="6">
        <v>35322.0</v>
      </c>
      <c r="L48" s="6">
        <v>5.57</v>
      </c>
      <c r="M48" s="6">
        <v>100.01</v>
      </c>
      <c r="N48" s="85">
        <f t="shared" si="1"/>
        <v>0</v>
      </c>
      <c r="O48" s="85">
        <f t="shared" si="2"/>
        <v>0</v>
      </c>
      <c r="P48" s="85">
        <f t="shared" si="3"/>
        <v>0</v>
      </c>
      <c r="Q48" s="85">
        <f t="shared" si="4"/>
        <v>0</v>
      </c>
      <c r="R48" s="85">
        <f t="shared" si="5"/>
        <v>0</v>
      </c>
      <c r="S48" s="86">
        <f t="shared" si="6"/>
        <v>0</v>
      </c>
      <c r="U48" s="9">
        <f t="shared" si="7"/>
        <v>5.57</v>
      </c>
    </row>
    <row r="49">
      <c r="A49" s="88">
        <f>Comparacao!E50</f>
        <v>36690</v>
      </c>
      <c r="B49" s="6" t="s">
        <v>124</v>
      </c>
      <c r="C49" s="6" t="s">
        <v>177</v>
      </c>
      <c r="D49" s="6">
        <v>5.0</v>
      </c>
      <c r="E49" s="6">
        <v>36690.0</v>
      </c>
      <c r="F49" s="6">
        <v>36690.0</v>
      </c>
      <c r="G49" s="6">
        <v>36690.0</v>
      </c>
      <c r="H49" s="6">
        <v>36690.0</v>
      </c>
      <c r="I49" s="6">
        <v>36690.0</v>
      </c>
      <c r="J49" s="6">
        <v>36690.0</v>
      </c>
      <c r="K49" s="6">
        <v>36690.0</v>
      </c>
      <c r="L49" s="6">
        <v>10.45</v>
      </c>
      <c r="M49" s="6">
        <v>100.013</v>
      </c>
      <c r="N49" s="85">
        <f t="shared" si="1"/>
        <v>0</v>
      </c>
      <c r="O49" s="85">
        <f t="shared" si="2"/>
        <v>0</v>
      </c>
      <c r="P49" s="85">
        <f t="shared" si="3"/>
        <v>0</v>
      </c>
      <c r="Q49" s="85">
        <f t="shared" si="4"/>
        <v>0</v>
      </c>
      <c r="R49" s="85">
        <f t="shared" si="5"/>
        <v>0</v>
      </c>
      <c r="S49" s="86">
        <f t="shared" si="6"/>
        <v>0</v>
      </c>
      <c r="U49" s="9">
        <f t="shared" si="7"/>
        <v>10.45</v>
      </c>
    </row>
    <row r="50">
      <c r="A50" s="88">
        <f>Comparacao!E51</f>
        <v>60922</v>
      </c>
      <c r="B50" s="6" t="s">
        <v>125</v>
      </c>
      <c r="C50" s="6" t="s">
        <v>177</v>
      </c>
      <c r="D50" s="6">
        <v>5.0</v>
      </c>
      <c r="E50" s="6">
        <v>60934.0</v>
      </c>
      <c r="F50" s="6">
        <v>60922.0</v>
      </c>
      <c r="G50" s="6">
        <v>60934.0</v>
      </c>
      <c r="H50" s="6">
        <v>60960.0</v>
      </c>
      <c r="I50" s="6">
        <v>60934.0</v>
      </c>
      <c r="J50" s="6">
        <v>60922.0</v>
      </c>
      <c r="K50" s="6">
        <v>60936.8</v>
      </c>
      <c r="L50" s="6">
        <v>12.739</v>
      </c>
      <c r="M50" s="6">
        <v>100.021</v>
      </c>
      <c r="N50" s="85">
        <f t="shared" si="1"/>
        <v>0.01969731788</v>
      </c>
      <c r="O50" s="85">
        <f t="shared" si="2"/>
        <v>0</v>
      </c>
      <c r="P50" s="85">
        <f t="shared" si="3"/>
        <v>0.01969731788</v>
      </c>
      <c r="Q50" s="85">
        <f t="shared" si="4"/>
        <v>0.06237483996</v>
      </c>
      <c r="R50" s="85">
        <f t="shared" si="5"/>
        <v>0.01969731788</v>
      </c>
      <c r="S50" s="86">
        <f t="shared" si="6"/>
        <v>0.02429335872</v>
      </c>
      <c r="U50" s="9">
        <f t="shared" si="7"/>
        <v>12.739</v>
      </c>
    </row>
    <row r="51">
      <c r="A51" s="88">
        <f>Comparacao!E52</f>
        <v>62022</v>
      </c>
      <c r="B51" s="6" t="s">
        <v>126</v>
      </c>
      <c r="C51" s="6" t="s">
        <v>177</v>
      </c>
      <c r="D51" s="6">
        <v>5.0</v>
      </c>
      <c r="E51" s="6">
        <v>62022.0</v>
      </c>
      <c r="F51" s="6">
        <v>62022.0</v>
      </c>
      <c r="G51" s="6">
        <v>62022.0</v>
      </c>
      <c r="H51" s="6">
        <v>62022.0</v>
      </c>
      <c r="I51" s="6">
        <v>62022.0</v>
      </c>
      <c r="J51" s="6">
        <v>62022.0</v>
      </c>
      <c r="K51" s="6">
        <v>62022.0</v>
      </c>
      <c r="L51" s="6">
        <v>6.528</v>
      </c>
      <c r="M51" s="6">
        <v>100.011</v>
      </c>
      <c r="N51" s="85">
        <f t="shared" si="1"/>
        <v>0</v>
      </c>
      <c r="O51" s="85">
        <f t="shared" si="2"/>
        <v>0</v>
      </c>
      <c r="P51" s="85">
        <f t="shared" si="3"/>
        <v>0</v>
      </c>
      <c r="Q51" s="85">
        <f t="shared" si="4"/>
        <v>0</v>
      </c>
      <c r="R51" s="85">
        <f t="shared" si="5"/>
        <v>0</v>
      </c>
      <c r="S51" s="86">
        <f t="shared" si="6"/>
        <v>0</v>
      </c>
      <c r="U51" s="9">
        <f t="shared" si="7"/>
        <v>6.528</v>
      </c>
    </row>
    <row r="52">
      <c r="A52" s="88">
        <f>Comparacao!E53</f>
        <v>54596</v>
      </c>
      <c r="B52" s="6" t="s">
        <v>127</v>
      </c>
      <c r="C52" s="6" t="s">
        <v>177</v>
      </c>
      <c r="D52" s="6">
        <v>5.0</v>
      </c>
      <c r="E52" s="6">
        <v>54596.0</v>
      </c>
      <c r="F52" s="6">
        <v>54596.0</v>
      </c>
      <c r="G52" s="6">
        <v>54678.0</v>
      </c>
      <c r="H52" s="6">
        <v>54596.0</v>
      </c>
      <c r="I52" s="6">
        <v>54678.0</v>
      </c>
      <c r="J52" s="6">
        <v>54596.0</v>
      </c>
      <c r="K52" s="6">
        <v>54628.8</v>
      </c>
      <c r="L52" s="6">
        <v>34.333</v>
      </c>
      <c r="M52" s="6">
        <v>100.011</v>
      </c>
      <c r="N52" s="85">
        <f t="shared" si="1"/>
        <v>0</v>
      </c>
      <c r="O52" s="85">
        <f t="shared" si="2"/>
        <v>0</v>
      </c>
      <c r="P52" s="85">
        <f t="shared" si="3"/>
        <v>0.1501941534</v>
      </c>
      <c r="Q52" s="85">
        <f t="shared" si="4"/>
        <v>0</v>
      </c>
      <c r="R52" s="85">
        <f t="shared" si="5"/>
        <v>0.1501941534</v>
      </c>
      <c r="S52" s="86">
        <f t="shared" si="6"/>
        <v>0.06007766137</v>
      </c>
      <c r="U52" s="9">
        <f t="shared" si="7"/>
        <v>34.333</v>
      </c>
    </row>
    <row r="53">
      <c r="A53" s="88">
        <f>Comparacao!E54</f>
        <v>57894</v>
      </c>
      <c r="B53" s="6" t="s">
        <v>128</v>
      </c>
      <c r="C53" s="6" t="s">
        <v>177</v>
      </c>
      <c r="D53" s="6">
        <v>5.0</v>
      </c>
      <c r="E53" s="6">
        <v>57894.0</v>
      </c>
      <c r="F53" s="6">
        <v>57894.0</v>
      </c>
      <c r="G53" s="6">
        <v>57894.0</v>
      </c>
      <c r="H53" s="6">
        <v>57894.0</v>
      </c>
      <c r="I53" s="6">
        <v>57894.0</v>
      </c>
      <c r="J53" s="6">
        <v>57894.0</v>
      </c>
      <c r="K53" s="6">
        <v>57894.0</v>
      </c>
      <c r="L53" s="6">
        <v>3.322</v>
      </c>
      <c r="M53" s="6">
        <v>100.012</v>
      </c>
      <c r="N53" s="85">
        <f t="shared" si="1"/>
        <v>0</v>
      </c>
      <c r="O53" s="85">
        <f t="shared" si="2"/>
        <v>0</v>
      </c>
      <c r="P53" s="85">
        <f t="shared" si="3"/>
        <v>0</v>
      </c>
      <c r="Q53" s="85">
        <f t="shared" si="4"/>
        <v>0</v>
      </c>
      <c r="R53" s="85">
        <f t="shared" si="5"/>
        <v>0</v>
      </c>
      <c r="S53" s="86">
        <f t="shared" si="6"/>
        <v>0</v>
      </c>
      <c r="U53" s="9">
        <f t="shared" si="7"/>
        <v>3.322</v>
      </c>
    </row>
    <row r="54">
      <c r="A54" s="88">
        <f>Comparacao!E55</f>
        <v>61080</v>
      </c>
      <c r="B54" s="6" t="s">
        <v>129</v>
      </c>
      <c r="C54" s="6" t="s">
        <v>177</v>
      </c>
      <c r="D54" s="6">
        <v>5.0</v>
      </c>
      <c r="E54" s="6">
        <v>61088.0</v>
      </c>
      <c r="F54" s="6">
        <v>61088.0</v>
      </c>
      <c r="G54" s="6">
        <v>61318.0</v>
      </c>
      <c r="H54" s="6">
        <v>61120.0</v>
      </c>
      <c r="I54" s="6">
        <v>61088.0</v>
      </c>
      <c r="J54" s="6">
        <v>61088.0</v>
      </c>
      <c r="K54" s="6">
        <v>61140.4</v>
      </c>
      <c r="L54" s="6">
        <v>73.647</v>
      </c>
      <c r="M54" s="6">
        <v>100.015</v>
      </c>
      <c r="N54" s="85">
        <f t="shared" si="1"/>
        <v>0.01309757695</v>
      </c>
      <c r="O54" s="85">
        <f t="shared" si="2"/>
        <v>0.01309757695</v>
      </c>
      <c r="P54" s="85">
        <f t="shared" si="3"/>
        <v>0.3896529142</v>
      </c>
      <c r="Q54" s="85">
        <f t="shared" si="4"/>
        <v>0.06548788474</v>
      </c>
      <c r="R54" s="85">
        <f t="shared" si="5"/>
        <v>0.01309757695</v>
      </c>
      <c r="S54" s="86">
        <f t="shared" si="6"/>
        <v>0.09888670596</v>
      </c>
      <c r="U54" s="9">
        <f t="shared" si="7"/>
        <v>73.647</v>
      </c>
    </row>
    <row r="55">
      <c r="A55" s="88">
        <f>Comparacao!E56</f>
        <v>81558</v>
      </c>
      <c r="B55" s="6" t="s">
        <v>130</v>
      </c>
      <c r="C55" s="6" t="s">
        <v>177</v>
      </c>
      <c r="D55" s="6">
        <v>5.0</v>
      </c>
      <c r="E55" s="6">
        <v>81558.0</v>
      </c>
      <c r="F55" s="6">
        <v>82792.0</v>
      </c>
      <c r="G55" s="6">
        <v>82056.0</v>
      </c>
      <c r="H55" s="6">
        <v>82058.0</v>
      </c>
      <c r="I55" s="6">
        <v>81558.0</v>
      </c>
      <c r="J55" s="6">
        <v>81558.0</v>
      </c>
      <c r="K55" s="6">
        <v>82004.4</v>
      </c>
      <c r="L55" s="6">
        <v>33.009</v>
      </c>
      <c r="M55" s="6">
        <v>200.029</v>
      </c>
      <c r="N55" s="85">
        <f t="shared" si="1"/>
        <v>0</v>
      </c>
      <c r="O55" s="85">
        <f t="shared" si="2"/>
        <v>1.513033669</v>
      </c>
      <c r="P55" s="85">
        <f t="shared" si="3"/>
        <v>0.6106084014</v>
      </c>
      <c r="Q55" s="85">
        <f t="shared" si="4"/>
        <v>0.613060644</v>
      </c>
      <c r="R55" s="85">
        <f t="shared" si="5"/>
        <v>0</v>
      </c>
      <c r="S55" s="86">
        <f t="shared" si="6"/>
        <v>0.5473405429</v>
      </c>
      <c r="U55" s="9">
        <f t="shared" si="7"/>
        <v>33.009</v>
      </c>
    </row>
    <row r="56">
      <c r="A56" s="88">
        <f>Comparacao!E57</f>
        <v>89492</v>
      </c>
      <c r="B56" s="6" t="s">
        <v>131</v>
      </c>
      <c r="C56" s="6" t="s">
        <v>177</v>
      </c>
      <c r="D56" s="6">
        <v>5.0</v>
      </c>
      <c r="E56" s="6">
        <v>90090.0</v>
      </c>
      <c r="F56" s="6">
        <v>89796.0</v>
      </c>
      <c r="G56" s="6">
        <v>90710.0</v>
      </c>
      <c r="H56" s="6">
        <v>89564.0</v>
      </c>
      <c r="I56" s="6">
        <v>90044.0</v>
      </c>
      <c r="J56" s="6">
        <v>89564.0</v>
      </c>
      <c r="K56" s="6">
        <v>90040.8</v>
      </c>
      <c r="L56" s="6">
        <v>97.161</v>
      </c>
      <c r="M56" s="6">
        <v>200.035</v>
      </c>
      <c r="N56" s="85">
        <f t="shared" si="1"/>
        <v>0.6682161534</v>
      </c>
      <c r="O56" s="85">
        <f t="shared" si="2"/>
        <v>0.3396951683</v>
      </c>
      <c r="P56" s="85">
        <f t="shared" si="3"/>
        <v>1.36101551</v>
      </c>
      <c r="Q56" s="85">
        <f t="shared" si="4"/>
        <v>0.0804541188</v>
      </c>
      <c r="R56" s="85">
        <f t="shared" si="5"/>
        <v>0.6168149108</v>
      </c>
      <c r="S56" s="86">
        <f t="shared" si="6"/>
        <v>0.6132391722</v>
      </c>
      <c r="U56" s="9">
        <f t="shared" si="7"/>
        <v>97.161</v>
      </c>
    </row>
    <row r="57">
      <c r="A57" s="88">
        <f>Comparacao!E58</f>
        <v>79232</v>
      </c>
      <c r="B57" s="6" t="s">
        <v>132</v>
      </c>
      <c r="C57" s="6" t="s">
        <v>177</v>
      </c>
      <c r="D57" s="6">
        <v>5.0</v>
      </c>
      <c r="E57" s="6">
        <v>80144.0</v>
      </c>
      <c r="F57" s="6">
        <v>80158.0</v>
      </c>
      <c r="G57" s="6">
        <v>79320.0</v>
      </c>
      <c r="H57" s="6">
        <v>80144.0</v>
      </c>
      <c r="I57" s="6">
        <v>79430.0</v>
      </c>
      <c r="J57" s="6">
        <v>79320.0</v>
      </c>
      <c r="K57" s="6">
        <v>79839.2</v>
      </c>
      <c r="L57" s="6">
        <v>20.527</v>
      </c>
      <c r="M57" s="6">
        <v>200.026</v>
      </c>
      <c r="N57" s="85">
        <f t="shared" si="1"/>
        <v>1.151050081</v>
      </c>
      <c r="O57" s="85">
        <f t="shared" si="2"/>
        <v>1.168719709</v>
      </c>
      <c r="P57" s="85">
        <f t="shared" si="3"/>
        <v>0.1110662359</v>
      </c>
      <c r="Q57" s="85">
        <f t="shared" si="4"/>
        <v>1.151050081</v>
      </c>
      <c r="R57" s="85">
        <f t="shared" si="5"/>
        <v>0.2498990307</v>
      </c>
      <c r="S57" s="86">
        <f t="shared" si="6"/>
        <v>0.7663570275</v>
      </c>
      <c r="U57" s="9">
        <f t="shared" si="7"/>
        <v>20.527</v>
      </c>
    </row>
    <row r="58">
      <c r="A58" s="88">
        <f>Comparacao!E59</f>
        <v>78324</v>
      </c>
      <c r="B58" s="6" t="s">
        <v>133</v>
      </c>
      <c r="C58" s="6" t="s">
        <v>177</v>
      </c>
      <c r="D58" s="6">
        <v>5.0</v>
      </c>
      <c r="E58" s="6">
        <v>78324.0</v>
      </c>
      <c r="F58" s="6">
        <v>78324.0</v>
      </c>
      <c r="G58" s="6">
        <v>78324.0</v>
      </c>
      <c r="H58" s="6">
        <v>78324.0</v>
      </c>
      <c r="I58" s="6">
        <v>78324.0</v>
      </c>
      <c r="J58" s="6">
        <v>78324.0</v>
      </c>
      <c r="K58" s="6">
        <v>78324.0</v>
      </c>
      <c r="L58" s="6">
        <v>15.81</v>
      </c>
      <c r="M58" s="6">
        <v>200.027</v>
      </c>
      <c r="N58" s="85">
        <f t="shared" si="1"/>
        <v>0</v>
      </c>
      <c r="O58" s="85">
        <f t="shared" si="2"/>
        <v>0</v>
      </c>
      <c r="P58" s="85">
        <f t="shared" si="3"/>
        <v>0</v>
      </c>
      <c r="Q58" s="85">
        <f t="shared" si="4"/>
        <v>0</v>
      </c>
      <c r="R58" s="85">
        <f t="shared" si="5"/>
        <v>0</v>
      </c>
      <c r="S58" s="86">
        <f t="shared" si="6"/>
        <v>0</v>
      </c>
      <c r="U58" s="9">
        <f t="shared" si="7"/>
        <v>15.81</v>
      </c>
    </row>
    <row r="59">
      <c r="A59" s="88">
        <f>Comparacao!E60</f>
        <v>95680</v>
      </c>
      <c r="B59" s="6" t="s">
        <v>134</v>
      </c>
      <c r="C59" s="6" t="s">
        <v>177</v>
      </c>
      <c r="D59" s="6">
        <v>5.0</v>
      </c>
      <c r="E59" s="6">
        <v>95680.0</v>
      </c>
      <c r="F59" s="6">
        <v>96184.0</v>
      </c>
      <c r="G59" s="6">
        <v>96256.0</v>
      </c>
      <c r="H59" s="6">
        <v>96142.0</v>
      </c>
      <c r="I59" s="6">
        <v>95680.0</v>
      </c>
      <c r="J59" s="6">
        <v>95680.0</v>
      </c>
      <c r="K59" s="6">
        <v>95988.4</v>
      </c>
      <c r="L59" s="6">
        <v>87.229</v>
      </c>
      <c r="M59" s="6">
        <v>200.035</v>
      </c>
      <c r="N59" s="85">
        <f t="shared" si="1"/>
        <v>0</v>
      </c>
      <c r="O59" s="85">
        <f t="shared" si="2"/>
        <v>0.5267558528</v>
      </c>
      <c r="P59" s="85">
        <f t="shared" si="3"/>
        <v>0.602006689</v>
      </c>
      <c r="Q59" s="85">
        <f t="shared" si="4"/>
        <v>0.4828595318</v>
      </c>
      <c r="R59" s="85">
        <f t="shared" si="5"/>
        <v>0</v>
      </c>
      <c r="S59" s="86">
        <f t="shared" si="6"/>
        <v>0.3223244147</v>
      </c>
      <c r="U59" s="9">
        <f t="shared" si="7"/>
        <v>87.229</v>
      </c>
    </row>
    <row r="60">
      <c r="A60" s="88">
        <f>Comparacao!E61</f>
        <v>133168</v>
      </c>
      <c r="B60" s="6" t="s">
        <v>135</v>
      </c>
      <c r="C60" s="6" t="s">
        <v>177</v>
      </c>
      <c r="D60" s="6">
        <v>5.0</v>
      </c>
      <c r="E60" s="6">
        <v>133168.0</v>
      </c>
      <c r="F60" s="6">
        <v>133168.0</v>
      </c>
      <c r="G60" s="6">
        <v>133948.0</v>
      </c>
      <c r="H60" s="6">
        <v>133366.0</v>
      </c>
      <c r="I60" s="6">
        <v>133168.0</v>
      </c>
      <c r="J60" s="6">
        <v>133168.0</v>
      </c>
      <c r="K60" s="6">
        <v>133363.6</v>
      </c>
      <c r="L60" s="6">
        <v>108.862</v>
      </c>
      <c r="M60" s="6">
        <v>200.023</v>
      </c>
      <c r="N60" s="85">
        <f t="shared" si="1"/>
        <v>0</v>
      </c>
      <c r="O60" s="85">
        <f t="shared" si="2"/>
        <v>0</v>
      </c>
      <c r="P60" s="85">
        <f t="shared" si="3"/>
        <v>0.5857263006</v>
      </c>
      <c r="Q60" s="85">
        <f t="shared" si="4"/>
        <v>0.1486843686</v>
      </c>
      <c r="R60" s="85">
        <f t="shared" si="5"/>
        <v>0</v>
      </c>
      <c r="S60" s="86">
        <f t="shared" si="6"/>
        <v>0.1468821338</v>
      </c>
      <c r="U60" s="9">
        <f t="shared" si="7"/>
        <v>108.862</v>
      </c>
    </row>
    <row r="61">
      <c r="A61" s="88">
        <f>Comparacao!E62</f>
        <v>133778</v>
      </c>
      <c r="B61" s="6" t="s">
        <v>136</v>
      </c>
      <c r="C61" s="6" t="s">
        <v>177</v>
      </c>
      <c r="D61" s="6">
        <v>5.0</v>
      </c>
      <c r="E61" s="6">
        <v>134394.0</v>
      </c>
      <c r="F61" s="6">
        <v>134654.0</v>
      </c>
      <c r="G61" s="6">
        <v>134260.0</v>
      </c>
      <c r="H61" s="6">
        <v>134940.0</v>
      </c>
      <c r="I61" s="6">
        <v>135140.0</v>
      </c>
      <c r="J61" s="6">
        <v>134260.0</v>
      </c>
      <c r="K61" s="6">
        <v>134677.6</v>
      </c>
      <c r="L61" s="6">
        <v>130.159</v>
      </c>
      <c r="M61" s="6">
        <v>200.034</v>
      </c>
      <c r="N61" s="85">
        <f t="shared" si="1"/>
        <v>0.4604643514</v>
      </c>
      <c r="O61" s="85">
        <f t="shared" si="2"/>
        <v>0.654816188</v>
      </c>
      <c r="P61" s="85">
        <f t="shared" si="3"/>
        <v>0.3602984048</v>
      </c>
      <c r="Q61" s="85">
        <f t="shared" si="4"/>
        <v>0.8686032083</v>
      </c>
      <c r="R61" s="85">
        <f t="shared" si="5"/>
        <v>1.018104621</v>
      </c>
      <c r="S61" s="86">
        <f t="shared" si="6"/>
        <v>0.6724573547</v>
      </c>
      <c r="U61" s="9">
        <f t="shared" si="7"/>
        <v>130.159</v>
      </c>
    </row>
    <row r="62">
      <c r="A62" s="88">
        <f>Comparacao!E63</f>
        <v>136782</v>
      </c>
      <c r="B62" s="6" t="s">
        <v>137</v>
      </c>
      <c r="C62" s="6" t="s">
        <v>177</v>
      </c>
      <c r="D62" s="6">
        <v>5.0</v>
      </c>
      <c r="E62" s="6">
        <v>138244.0</v>
      </c>
      <c r="F62" s="6">
        <v>137566.0</v>
      </c>
      <c r="G62" s="6">
        <v>138088.0</v>
      </c>
      <c r="H62" s="6">
        <v>138190.0</v>
      </c>
      <c r="I62" s="6">
        <v>137018.0</v>
      </c>
      <c r="J62" s="6">
        <v>137018.0</v>
      </c>
      <c r="K62" s="6">
        <v>137821.2</v>
      </c>
      <c r="L62" s="6">
        <v>170.845</v>
      </c>
      <c r="M62" s="6">
        <v>200.031</v>
      </c>
      <c r="N62" s="85">
        <f t="shared" si="1"/>
        <v>1.068854089</v>
      </c>
      <c r="O62" s="85">
        <f t="shared" si="2"/>
        <v>0.5731748329</v>
      </c>
      <c r="P62" s="85">
        <f t="shared" si="3"/>
        <v>0.9548039947</v>
      </c>
      <c r="Q62" s="85">
        <f t="shared" si="4"/>
        <v>1.02937521</v>
      </c>
      <c r="R62" s="85">
        <f t="shared" si="5"/>
        <v>0.1725373222</v>
      </c>
      <c r="S62" s="86">
        <f t="shared" si="6"/>
        <v>0.7597490898</v>
      </c>
      <c r="U62" s="9">
        <f t="shared" si="7"/>
        <v>170.845</v>
      </c>
    </row>
    <row r="63">
      <c r="A63" s="88">
        <f>Comparacao!E64</f>
        <v>128246</v>
      </c>
      <c r="B63" s="6" t="s">
        <v>138</v>
      </c>
      <c r="C63" s="6" t="s">
        <v>177</v>
      </c>
      <c r="D63" s="6">
        <v>5.0</v>
      </c>
      <c r="E63" s="6">
        <v>128308.0</v>
      </c>
      <c r="F63" s="6">
        <v>128906.0</v>
      </c>
      <c r="G63" s="6">
        <v>128636.0</v>
      </c>
      <c r="H63" s="6">
        <v>128936.0</v>
      </c>
      <c r="I63" s="6">
        <v>130734.0</v>
      </c>
      <c r="J63" s="6">
        <v>128308.0</v>
      </c>
      <c r="K63" s="6">
        <v>129104.0</v>
      </c>
      <c r="L63" s="6">
        <v>110.001</v>
      </c>
      <c r="M63" s="6">
        <v>200.023</v>
      </c>
      <c r="N63" s="85">
        <f t="shared" si="1"/>
        <v>0.04834458775</v>
      </c>
      <c r="O63" s="85">
        <f t="shared" si="2"/>
        <v>0.5146359341</v>
      </c>
      <c r="P63" s="85">
        <f t="shared" si="3"/>
        <v>0.3041030519</v>
      </c>
      <c r="Q63" s="85">
        <f t="shared" si="4"/>
        <v>0.5380284765</v>
      </c>
      <c r="R63" s="85">
        <f t="shared" si="5"/>
        <v>1.940021521</v>
      </c>
      <c r="S63" s="86">
        <f t="shared" si="6"/>
        <v>0.6690267143</v>
      </c>
      <c r="U63" s="9">
        <f t="shared" si="7"/>
        <v>110.001</v>
      </c>
    </row>
    <row r="64">
      <c r="A64" s="88">
        <f>Comparacao!E65</f>
        <v>147844</v>
      </c>
      <c r="B64" s="6" t="s">
        <v>139</v>
      </c>
      <c r="C64" s="6" t="s">
        <v>177</v>
      </c>
      <c r="D64" s="6">
        <v>5.0</v>
      </c>
      <c r="E64" s="6">
        <v>149002.0</v>
      </c>
      <c r="F64" s="6">
        <v>147998.0</v>
      </c>
      <c r="G64" s="6">
        <v>148710.0</v>
      </c>
      <c r="H64" s="6">
        <v>148714.0</v>
      </c>
      <c r="I64" s="6">
        <v>149244.0</v>
      </c>
      <c r="J64" s="6">
        <v>147998.0</v>
      </c>
      <c r="K64" s="6">
        <v>148733.6</v>
      </c>
      <c r="L64" s="6">
        <v>80.351</v>
      </c>
      <c r="M64" s="6">
        <v>200.049</v>
      </c>
      <c r="N64" s="85">
        <f t="shared" si="1"/>
        <v>0.7832580287</v>
      </c>
      <c r="O64" s="85">
        <f t="shared" si="2"/>
        <v>0.1041638484</v>
      </c>
      <c r="P64" s="85">
        <f t="shared" si="3"/>
        <v>0.58575255</v>
      </c>
      <c r="Q64" s="85">
        <f t="shared" si="4"/>
        <v>0.5884581045</v>
      </c>
      <c r="R64" s="85">
        <f t="shared" si="5"/>
        <v>0.9469440762</v>
      </c>
      <c r="S64" s="86">
        <f t="shared" si="6"/>
        <v>0.6017153216</v>
      </c>
      <c r="U64" s="9">
        <f t="shared" si="7"/>
        <v>80.351</v>
      </c>
    </row>
    <row r="65">
      <c r="A65" s="88">
        <f>Comparacao!E66</f>
        <v>215388</v>
      </c>
      <c r="B65" s="6" t="s">
        <v>140</v>
      </c>
      <c r="C65" s="6" t="s">
        <v>177</v>
      </c>
      <c r="D65" s="6">
        <v>5.0</v>
      </c>
      <c r="E65" s="6">
        <v>216714.0</v>
      </c>
      <c r="F65" s="6">
        <v>216030.0</v>
      </c>
      <c r="G65" s="6">
        <v>216396.0</v>
      </c>
      <c r="H65" s="6">
        <v>216820.0</v>
      </c>
      <c r="I65" s="6">
        <v>216646.0</v>
      </c>
      <c r="J65" s="6">
        <v>216030.0</v>
      </c>
      <c r="K65" s="6">
        <v>216521.2</v>
      </c>
      <c r="L65" s="6">
        <v>151.678</v>
      </c>
      <c r="M65" s="6">
        <v>200.059</v>
      </c>
      <c r="N65" s="85">
        <f t="shared" si="1"/>
        <v>0.6156331829</v>
      </c>
      <c r="O65" s="85">
        <f t="shared" si="2"/>
        <v>0.2980667447</v>
      </c>
      <c r="P65" s="85">
        <f t="shared" si="3"/>
        <v>0.4679926458</v>
      </c>
      <c r="Q65" s="85">
        <f t="shared" si="4"/>
        <v>0.6648466953</v>
      </c>
      <c r="R65" s="85">
        <f t="shared" si="5"/>
        <v>0.5840622505</v>
      </c>
      <c r="S65" s="86">
        <f t="shared" si="6"/>
        <v>0.5261203038</v>
      </c>
      <c r="U65" s="9">
        <f t="shared" si="7"/>
        <v>151.678</v>
      </c>
    </row>
    <row r="66">
      <c r="A66" s="88">
        <f>Comparacao!E67</f>
        <v>212798</v>
      </c>
      <c r="B66" s="6" t="s">
        <v>141</v>
      </c>
      <c r="C66" s="6" t="s">
        <v>177</v>
      </c>
      <c r="D66" s="6">
        <v>5.0</v>
      </c>
      <c r="E66" s="6">
        <v>214954.0</v>
      </c>
      <c r="F66" s="6">
        <v>213338.0</v>
      </c>
      <c r="G66" s="6">
        <v>213614.0</v>
      </c>
      <c r="H66" s="6">
        <v>213496.0</v>
      </c>
      <c r="I66" s="6">
        <v>214160.0</v>
      </c>
      <c r="J66" s="6">
        <v>213338.0</v>
      </c>
      <c r="K66" s="6">
        <v>213912.4</v>
      </c>
      <c r="L66" s="6">
        <v>127.342</v>
      </c>
      <c r="M66" s="6">
        <v>200.054</v>
      </c>
      <c r="N66" s="85">
        <f t="shared" si="1"/>
        <v>1.013167417</v>
      </c>
      <c r="O66" s="85">
        <f t="shared" si="2"/>
        <v>0.2537617835</v>
      </c>
      <c r="P66" s="85">
        <f t="shared" si="3"/>
        <v>0.3834622506</v>
      </c>
      <c r="Q66" s="85">
        <f t="shared" si="4"/>
        <v>0.3280106016</v>
      </c>
      <c r="R66" s="85">
        <f t="shared" si="5"/>
        <v>0.6400436094</v>
      </c>
      <c r="S66" s="86">
        <f t="shared" si="6"/>
        <v>0.5236891324</v>
      </c>
      <c r="U66" s="9">
        <f t="shared" si="7"/>
        <v>127.342</v>
      </c>
    </row>
    <row r="67">
      <c r="A67" s="88">
        <f>Comparacao!E68</f>
        <v>214462</v>
      </c>
      <c r="B67" s="6" t="s">
        <v>142</v>
      </c>
      <c r="C67" s="6" t="s">
        <v>177</v>
      </c>
      <c r="D67" s="6">
        <v>5.0</v>
      </c>
      <c r="E67" s="6">
        <v>215818.0</v>
      </c>
      <c r="F67" s="6">
        <v>215822.0</v>
      </c>
      <c r="G67" s="6">
        <v>215284.0</v>
      </c>
      <c r="H67" s="6">
        <v>216410.0</v>
      </c>
      <c r="I67" s="6">
        <v>216544.0</v>
      </c>
      <c r="J67" s="6">
        <v>215284.0</v>
      </c>
      <c r="K67" s="6">
        <v>215975.6</v>
      </c>
      <c r="L67" s="6">
        <v>147.726</v>
      </c>
      <c r="M67" s="6">
        <v>200.044</v>
      </c>
      <c r="N67" s="85">
        <f t="shared" si="1"/>
        <v>0.6322798444</v>
      </c>
      <c r="O67" s="85">
        <f t="shared" si="2"/>
        <v>0.6341449767</v>
      </c>
      <c r="P67" s="85">
        <f t="shared" si="3"/>
        <v>0.3832846845</v>
      </c>
      <c r="Q67" s="85">
        <f t="shared" si="4"/>
        <v>0.9083194226</v>
      </c>
      <c r="R67" s="85">
        <f t="shared" si="5"/>
        <v>0.9708013541</v>
      </c>
      <c r="S67" s="86">
        <f t="shared" si="6"/>
        <v>0.7057660565</v>
      </c>
      <c r="U67" s="9">
        <f t="shared" si="7"/>
        <v>147.726</v>
      </c>
    </row>
    <row r="68">
      <c r="A68" s="88">
        <f>Comparacao!E69</f>
        <v>206488</v>
      </c>
      <c r="B68" s="6" t="s">
        <v>143</v>
      </c>
      <c r="C68" s="6" t="s">
        <v>177</v>
      </c>
      <c r="D68" s="6">
        <v>5.0</v>
      </c>
      <c r="E68" s="6">
        <v>207080.0</v>
      </c>
      <c r="F68" s="6">
        <v>206974.0</v>
      </c>
      <c r="G68" s="6">
        <v>206920.0</v>
      </c>
      <c r="H68" s="6">
        <v>206692.0</v>
      </c>
      <c r="I68" s="6">
        <v>207100.0</v>
      </c>
      <c r="J68" s="6">
        <v>206692.0</v>
      </c>
      <c r="K68" s="6">
        <v>206953.2</v>
      </c>
      <c r="L68" s="6">
        <v>144.904</v>
      </c>
      <c r="M68" s="6">
        <v>200.049</v>
      </c>
      <c r="N68" s="85">
        <f t="shared" si="1"/>
        <v>0.2866994692</v>
      </c>
      <c r="O68" s="85">
        <f t="shared" si="2"/>
        <v>0.235364767</v>
      </c>
      <c r="P68" s="85">
        <f t="shared" si="3"/>
        <v>0.2092131262</v>
      </c>
      <c r="Q68" s="85">
        <f t="shared" si="4"/>
        <v>0.09879508737</v>
      </c>
      <c r="R68" s="85">
        <f t="shared" si="5"/>
        <v>0.2963852621</v>
      </c>
      <c r="S68" s="86">
        <f t="shared" si="6"/>
        <v>0.2252915424</v>
      </c>
      <c r="U68" s="9">
        <f t="shared" si="7"/>
        <v>144.904</v>
      </c>
    </row>
    <row r="69">
      <c r="A69" s="88">
        <f>Comparacao!E70</f>
        <v>230044</v>
      </c>
      <c r="B69" s="6" t="s">
        <v>144</v>
      </c>
      <c r="C69" s="6" t="s">
        <v>177</v>
      </c>
      <c r="D69" s="6">
        <v>5.0</v>
      </c>
      <c r="E69" s="6">
        <v>230726.0</v>
      </c>
      <c r="F69" s="6">
        <v>230886.0</v>
      </c>
      <c r="G69" s="6">
        <v>230820.0</v>
      </c>
      <c r="H69" s="6">
        <v>231006.0</v>
      </c>
      <c r="I69" s="6">
        <v>231228.0</v>
      </c>
      <c r="J69" s="6">
        <v>230726.0</v>
      </c>
      <c r="K69" s="6">
        <v>230933.2</v>
      </c>
      <c r="L69" s="6">
        <v>135.583</v>
      </c>
      <c r="M69" s="6">
        <v>200.027</v>
      </c>
      <c r="N69" s="85">
        <f t="shared" si="1"/>
        <v>0.2964650241</v>
      </c>
      <c r="O69" s="85">
        <f t="shared" si="2"/>
        <v>0.3660169359</v>
      </c>
      <c r="P69" s="85">
        <f t="shared" si="3"/>
        <v>0.3373267723</v>
      </c>
      <c r="Q69" s="85">
        <f t="shared" si="4"/>
        <v>0.4181808697</v>
      </c>
      <c r="R69" s="85">
        <f t="shared" si="5"/>
        <v>0.5146841474</v>
      </c>
      <c r="S69" s="86">
        <f t="shared" si="6"/>
        <v>0.3865347499</v>
      </c>
      <c r="U69" s="9">
        <f t="shared" si="7"/>
        <v>135.583</v>
      </c>
    </row>
    <row r="70">
      <c r="A70" s="88">
        <f>Comparacao!E71</f>
        <v>369048</v>
      </c>
      <c r="B70" s="6" t="s">
        <v>145</v>
      </c>
      <c r="C70" s="6" t="s">
        <v>177</v>
      </c>
      <c r="D70" s="6">
        <v>5.0</v>
      </c>
      <c r="E70" s="6">
        <v>371570.0</v>
      </c>
      <c r="F70" s="6">
        <v>370494.0</v>
      </c>
      <c r="G70" s="6">
        <v>376158.0</v>
      </c>
      <c r="H70" s="6">
        <v>376498.0</v>
      </c>
      <c r="I70" s="6">
        <v>370072.0</v>
      </c>
      <c r="J70" s="6">
        <v>370072.0</v>
      </c>
      <c r="K70" s="6">
        <v>372958.4</v>
      </c>
      <c r="L70" s="6">
        <v>143.848</v>
      </c>
      <c r="M70" s="6">
        <v>400.077</v>
      </c>
      <c r="N70" s="85">
        <f t="shared" si="1"/>
        <v>0.6833799397</v>
      </c>
      <c r="O70" s="85">
        <f t="shared" si="2"/>
        <v>0.3918189504</v>
      </c>
      <c r="P70" s="85">
        <f t="shared" si="3"/>
        <v>1.926578656</v>
      </c>
      <c r="Q70" s="85">
        <f t="shared" si="4"/>
        <v>2.018707594</v>
      </c>
      <c r="R70" s="85">
        <f t="shared" si="5"/>
        <v>0.2774706813</v>
      </c>
      <c r="S70" s="86">
        <f t="shared" si="6"/>
        <v>1.059591164</v>
      </c>
      <c r="U70" s="9">
        <f t="shared" si="7"/>
        <v>143.848</v>
      </c>
    </row>
    <row r="71">
      <c r="A71" s="88">
        <f>Comparacao!E72</f>
        <v>366394</v>
      </c>
      <c r="B71" s="6" t="s">
        <v>146</v>
      </c>
      <c r="C71" s="6" t="s">
        <v>177</v>
      </c>
      <c r="D71" s="6">
        <v>5.0</v>
      </c>
      <c r="E71" s="6">
        <v>375874.0</v>
      </c>
      <c r="F71" s="6">
        <v>380938.0</v>
      </c>
      <c r="G71" s="6">
        <v>375810.0</v>
      </c>
      <c r="H71" s="6">
        <v>374036.0</v>
      </c>
      <c r="I71" s="6">
        <v>372704.0</v>
      </c>
      <c r="J71" s="6">
        <v>372704.0</v>
      </c>
      <c r="K71" s="6">
        <v>375872.4</v>
      </c>
      <c r="L71" s="6">
        <v>158.129</v>
      </c>
      <c r="M71" s="6">
        <v>400.155</v>
      </c>
      <c r="N71" s="85">
        <f t="shared" si="1"/>
        <v>2.587378614</v>
      </c>
      <c r="O71" s="85">
        <f t="shared" si="2"/>
        <v>3.969497317</v>
      </c>
      <c r="P71" s="85">
        <f t="shared" si="3"/>
        <v>2.569911079</v>
      </c>
      <c r="Q71" s="85">
        <f t="shared" si="4"/>
        <v>2.085732845</v>
      </c>
      <c r="R71" s="85">
        <f t="shared" si="5"/>
        <v>1.722189774</v>
      </c>
      <c r="S71" s="86">
        <f t="shared" si="6"/>
        <v>2.586941926</v>
      </c>
      <c r="U71" s="9" t="str">
        <f t="shared" si="7"/>
        <v>INF</v>
      </c>
    </row>
    <row r="72">
      <c r="A72" s="88">
        <f>Comparacao!E73</f>
        <v>352588</v>
      </c>
      <c r="B72" s="6" t="s">
        <v>147</v>
      </c>
      <c r="C72" s="6" t="s">
        <v>177</v>
      </c>
      <c r="D72" s="6">
        <v>5.0</v>
      </c>
      <c r="E72" s="6">
        <v>352588.0</v>
      </c>
      <c r="F72" s="6">
        <v>360114.0</v>
      </c>
      <c r="G72" s="6">
        <v>359192.0</v>
      </c>
      <c r="H72" s="6">
        <v>358720.0</v>
      </c>
      <c r="I72" s="6">
        <v>363460.0</v>
      </c>
      <c r="J72" s="6">
        <v>352588.0</v>
      </c>
      <c r="K72" s="6">
        <v>358814.8</v>
      </c>
      <c r="L72" s="6">
        <v>277.919</v>
      </c>
      <c r="M72" s="6">
        <v>400.066</v>
      </c>
      <c r="N72" s="85">
        <f t="shared" si="1"/>
        <v>0</v>
      </c>
      <c r="O72" s="85">
        <f t="shared" si="2"/>
        <v>2.134502592</v>
      </c>
      <c r="P72" s="85">
        <f t="shared" si="3"/>
        <v>1.87300759</v>
      </c>
      <c r="Q72" s="85">
        <f t="shared" si="4"/>
        <v>1.7391403</v>
      </c>
      <c r="R72" s="85">
        <f t="shared" si="5"/>
        <v>3.083485541</v>
      </c>
      <c r="S72" s="86">
        <f t="shared" si="6"/>
        <v>1.766027205</v>
      </c>
      <c r="U72" s="9">
        <f t="shared" si="7"/>
        <v>277.919</v>
      </c>
    </row>
    <row r="73">
      <c r="A73" s="88">
        <f>Comparacao!E74</f>
        <v>331888</v>
      </c>
      <c r="B73" s="6" t="s">
        <v>148</v>
      </c>
      <c r="C73" s="6" t="s">
        <v>177</v>
      </c>
      <c r="D73" s="6">
        <v>5.0</v>
      </c>
      <c r="E73" s="6">
        <v>335906.0</v>
      </c>
      <c r="F73" s="6">
        <v>339700.0</v>
      </c>
      <c r="G73" s="6">
        <v>336648.0</v>
      </c>
      <c r="H73" s="6">
        <v>337312.0</v>
      </c>
      <c r="I73" s="6">
        <v>341564.0</v>
      </c>
      <c r="J73" s="6">
        <v>335906.0</v>
      </c>
      <c r="K73" s="6">
        <v>338226.0</v>
      </c>
      <c r="L73" s="6">
        <v>228.624</v>
      </c>
      <c r="M73" s="6">
        <v>400.108</v>
      </c>
      <c r="N73" s="85">
        <f t="shared" si="1"/>
        <v>1.210649376</v>
      </c>
      <c r="O73" s="85">
        <f t="shared" si="2"/>
        <v>2.353806103</v>
      </c>
      <c r="P73" s="85">
        <f t="shared" si="3"/>
        <v>1.434218773</v>
      </c>
      <c r="Q73" s="85">
        <f t="shared" si="4"/>
        <v>1.634286265</v>
      </c>
      <c r="R73" s="85">
        <f t="shared" si="5"/>
        <v>2.915441354</v>
      </c>
      <c r="S73" s="86">
        <f t="shared" si="6"/>
        <v>1.909680374</v>
      </c>
      <c r="U73" s="9" t="str">
        <f t="shared" si="7"/>
        <v>INF</v>
      </c>
    </row>
    <row r="74">
      <c r="A74" s="88">
        <f>Comparacao!E75</f>
        <v>360560</v>
      </c>
      <c r="B74" s="6" t="s">
        <v>149</v>
      </c>
      <c r="C74" s="6" t="s">
        <v>177</v>
      </c>
      <c r="D74" s="6">
        <v>5.0</v>
      </c>
      <c r="E74" s="6">
        <v>365142.0</v>
      </c>
      <c r="F74" s="6">
        <v>364982.0</v>
      </c>
      <c r="G74" s="6">
        <v>364464.0</v>
      </c>
      <c r="H74" s="6">
        <v>367924.0</v>
      </c>
      <c r="I74" s="6">
        <v>366244.0</v>
      </c>
      <c r="J74" s="6">
        <v>364464.0</v>
      </c>
      <c r="K74" s="6">
        <v>365751.2</v>
      </c>
      <c r="L74" s="6">
        <v>212.346</v>
      </c>
      <c r="M74" s="6">
        <v>400.116</v>
      </c>
      <c r="N74" s="85">
        <f t="shared" si="1"/>
        <v>1.270800976</v>
      </c>
      <c r="O74" s="85">
        <f t="shared" si="2"/>
        <v>1.22642556</v>
      </c>
      <c r="P74" s="85">
        <f t="shared" si="3"/>
        <v>1.082760151</v>
      </c>
      <c r="Q74" s="85">
        <f t="shared" si="4"/>
        <v>2.042378522</v>
      </c>
      <c r="R74" s="85">
        <f t="shared" si="5"/>
        <v>1.576436654</v>
      </c>
      <c r="S74" s="86">
        <f t="shared" si="6"/>
        <v>1.439760373</v>
      </c>
      <c r="U74" s="9" t="str">
        <f t="shared" si="7"/>
        <v>INF</v>
      </c>
    </row>
    <row r="75">
      <c r="A75" s="88">
        <f>Comparacao!E76</f>
        <v>546794</v>
      </c>
      <c r="B75" s="6" t="s">
        <v>150</v>
      </c>
      <c r="C75" s="6" t="s">
        <v>177</v>
      </c>
      <c r="D75" s="6">
        <v>5.0</v>
      </c>
      <c r="E75" s="6">
        <v>549044.0</v>
      </c>
      <c r="F75" s="6">
        <v>552182.0</v>
      </c>
      <c r="G75" s="6">
        <v>550550.0</v>
      </c>
      <c r="H75" s="6">
        <v>550432.0</v>
      </c>
      <c r="I75" s="6">
        <v>550430.0</v>
      </c>
      <c r="J75" s="6">
        <v>549044.0</v>
      </c>
      <c r="K75" s="6">
        <v>550527.6</v>
      </c>
      <c r="L75" s="6">
        <v>314.866</v>
      </c>
      <c r="M75" s="6">
        <v>400.14</v>
      </c>
      <c r="N75" s="85">
        <f t="shared" si="1"/>
        <v>0.4114895189</v>
      </c>
      <c r="O75" s="85">
        <f t="shared" si="2"/>
        <v>0.9853802346</v>
      </c>
      <c r="P75" s="85">
        <f t="shared" si="3"/>
        <v>0.6869131702</v>
      </c>
      <c r="Q75" s="85">
        <f t="shared" si="4"/>
        <v>0.665332831</v>
      </c>
      <c r="R75" s="85">
        <f t="shared" si="5"/>
        <v>0.6649670626</v>
      </c>
      <c r="S75" s="86">
        <f t="shared" si="6"/>
        <v>0.6828165635</v>
      </c>
      <c r="U75" s="9">
        <f t="shared" si="7"/>
        <v>314.866</v>
      </c>
    </row>
    <row r="76">
      <c r="A76" s="88">
        <f>Comparacao!E77</f>
        <v>529104</v>
      </c>
      <c r="B76" s="6" t="s">
        <v>151</v>
      </c>
      <c r="C76" s="6" t="s">
        <v>177</v>
      </c>
      <c r="D76" s="6">
        <v>5.0</v>
      </c>
      <c r="E76" s="6">
        <v>531152.0</v>
      </c>
      <c r="F76" s="6">
        <v>532620.0</v>
      </c>
      <c r="G76" s="6">
        <v>532128.0</v>
      </c>
      <c r="H76" s="6">
        <v>531754.0</v>
      </c>
      <c r="I76" s="6">
        <v>534832.0</v>
      </c>
      <c r="J76" s="6">
        <v>531152.0</v>
      </c>
      <c r="K76" s="6">
        <v>532497.2</v>
      </c>
      <c r="L76" s="6">
        <v>277.621</v>
      </c>
      <c r="M76" s="6">
        <v>400.12</v>
      </c>
      <c r="N76" s="85">
        <f t="shared" si="1"/>
        <v>0.3870694608</v>
      </c>
      <c r="O76" s="85">
        <f t="shared" si="2"/>
        <v>0.6645196408</v>
      </c>
      <c r="P76" s="85">
        <f t="shared" si="3"/>
        <v>0.5715322507</v>
      </c>
      <c r="Q76" s="85">
        <f t="shared" si="4"/>
        <v>0.5008467144</v>
      </c>
      <c r="R76" s="85">
        <f t="shared" si="5"/>
        <v>1.082584898</v>
      </c>
      <c r="S76" s="86">
        <f t="shared" si="6"/>
        <v>0.641310593</v>
      </c>
      <c r="U76" s="9">
        <f t="shared" si="7"/>
        <v>277.621</v>
      </c>
    </row>
    <row r="77">
      <c r="A77" s="88">
        <f>Comparacao!E78</f>
        <v>525178</v>
      </c>
      <c r="B77" s="6" t="s">
        <v>152</v>
      </c>
      <c r="C77" s="6" t="s">
        <v>177</v>
      </c>
      <c r="D77" s="6">
        <v>5.0</v>
      </c>
      <c r="E77" s="6">
        <v>526958.0</v>
      </c>
      <c r="F77" s="6">
        <v>536094.0</v>
      </c>
      <c r="G77" s="6">
        <v>530734.0</v>
      </c>
      <c r="H77" s="6">
        <v>531308.0</v>
      </c>
      <c r="I77" s="6">
        <v>530386.0</v>
      </c>
      <c r="J77" s="6">
        <v>526958.0</v>
      </c>
      <c r="K77" s="6">
        <v>531096.0</v>
      </c>
      <c r="L77" s="6">
        <v>214.647</v>
      </c>
      <c r="M77" s="6">
        <v>400.116</v>
      </c>
      <c r="N77" s="85">
        <f t="shared" si="1"/>
        <v>0.3389327047</v>
      </c>
      <c r="O77" s="85">
        <f t="shared" si="2"/>
        <v>2.078533373</v>
      </c>
      <c r="P77" s="85">
        <f t="shared" si="3"/>
        <v>1.057927027</v>
      </c>
      <c r="Q77" s="85">
        <f t="shared" si="4"/>
        <v>1.167223303</v>
      </c>
      <c r="R77" s="85">
        <f t="shared" si="5"/>
        <v>0.9916637788</v>
      </c>
      <c r="S77" s="86">
        <f t="shared" si="6"/>
        <v>1.126856037</v>
      </c>
      <c r="U77" s="9">
        <f t="shared" si="7"/>
        <v>214.647</v>
      </c>
    </row>
    <row r="78">
      <c r="A78" s="88">
        <f>Comparacao!E79</f>
        <v>481880</v>
      </c>
      <c r="B78" s="6" t="s">
        <v>153</v>
      </c>
      <c r="C78" s="6" t="s">
        <v>177</v>
      </c>
      <c r="D78" s="6">
        <v>5.0</v>
      </c>
      <c r="E78" s="6">
        <v>488938.0</v>
      </c>
      <c r="F78" s="6">
        <v>481966.0</v>
      </c>
      <c r="G78" s="6">
        <v>483072.0</v>
      </c>
      <c r="H78" s="6">
        <v>483558.0</v>
      </c>
      <c r="I78" s="6">
        <v>484794.0</v>
      </c>
      <c r="J78" s="6">
        <v>481966.0</v>
      </c>
      <c r="K78" s="6">
        <v>484465.6</v>
      </c>
      <c r="L78" s="6">
        <v>254.546</v>
      </c>
      <c r="M78" s="6">
        <v>400.18</v>
      </c>
      <c r="N78" s="85">
        <f t="shared" si="1"/>
        <v>1.464680003</v>
      </c>
      <c r="O78" s="85">
        <f t="shared" si="2"/>
        <v>0.01784676683</v>
      </c>
      <c r="P78" s="85">
        <f t="shared" si="3"/>
        <v>0.2473644891</v>
      </c>
      <c r="Q78" s="85">
        <f t="shared" si="4"/>
        <v>0.3482194737</v>
      </c>
      <c r="R78" s="85">
        <f t="shared" si="5"/>
        <v>0.6047148668</v>
      </c>
      <c r="S78" s="86">
        <f t="shared" si="6"/>
        <v>0.5365651199</v>
      </c>
      <c r="U78" s="9">
        <f t="shared" si="7"/>
        <v>254.546</v>
      </c>
    </row>
    <row r="79">
      <c r="A79" s="88">
        <f>Comparacao!E80</f>
        <v>549338</v>
      </c>
      <c r="B79" s="6" t="s">
        <v>154</v>
      </c>
      <c r="C79" s="6" t="s">
        <v>177</v>
      </c>
      <c r="D79" s="6">
        <v>5.0</v>
      </c>
      <c r="E79" s="6">
        <v>553920.0</v>
      </c>
      <c r="F79" s="6">
        <v>557176.0</v>
      </c>
      <c r="G79" s="6">
        <v>555722.0</v>
      </c>
      <c r="H79" s="6">
        <v>555266.0</v>
      </c>
      <c r="I79" s="6">
        <v>553342.0</v>
      </c>
      <c r="J79" s="6">
        <v>553342.0</v>
      </c>
      <c r="K79" s="6">
        <v>555085.2</v>
      </c>
      <c r="L79" s="6">
        <v>247.071</v>
      </c>
      <c r="M79" s="6">
        <v>400.145</v>
      </c>
      <c r="N79" s="85">
        <f t="shared" si="1"/>
        <v>0.834094856</v>
      </c>
      <c r="O79" s="85">
        <f t="shared" si="2"/>
        <v>1.426808267</v>
      </c>
      <c r="P79" s="85">
        <f t="shared" si="3"/>
        <v>1.16212605</v>
      </c>
      <c r="Q79" s="85">
        <f t="shared" si="4"/>
        <v>1.079117046</v>
      </c>
      <c r="R79" s="85">
        <f t="shared" si="5"/>
        <v>0.7288773032</v>
      </c>
      <c r="S79" s="86">
        <f t="shared" si="6"/>
        <v>1.046204705</v>
      </c>
      <c r="U79" s="9">
        <f t="shared" si="7"/>
        <v>247.071</v>
      </c>
    </row>
    <row r="80">
      <c r="A80" s="88">
        <f>Comparacao!E81</f>
        <v>830724</v>
      </c>
      <c r="B80" s="6" t="s">
        <v>155</v>
      </c>
      <c r="C80" s="6" t="s">
        <v>177</v>
      </c>
      <c r="D80" s="6">
        <v>5.0</v>
      </c>
      <c r="E80" s="6">
        <v>836738.0</v>
      </c>
      <c r="F80" s="6">
        <v>834732.0</v>
      </c>
      <c r="G80" s="6">
        <v>837838.0</v>
      </c>
      <c r="H80" s="6">
        <v>836458.0</v>
      </c>
      <c r="I80" s="6">
        <v>835358.0</v>
      </c>
      <c r="J80" s="6">
        <v>834732.0</v>
      </c>
      <c r="K80" s="6">
        <v>836224.8</v>
      </c>
      <c r="L80" s="6">
        <v>370.173</v>
      </c>
      <c r="M80" s="6">
        <v>400.278</v>
      </c>
      <c r="N80" s="85">
        <f t="shared" si="1"/>
        <v>0.7239468223</v>
      </c>
      <c r="O80" s="85">
        <f t="shared" si="2"/>
        <v>0.4824707123</v>
      </c>
      <c r="P80" s="85">
        <f t="shared" si="3"/>
        <v>0.8563614389</v>
      </c>
      <c r="Q80" s="85">
        <f t="shared" si="4"/>
        <v>0.6902412835</v>
      </c>
      <c r="R80" s="85">
        <f t="shared" si="5"/>
        <v>0.5578266669</v>
      </c>
      <c r="S80" s="86">
        <f t="shared" si="6"/>
        <v>0.6621693848</v>
      </c>
      <c r="U80" s="9">
        <f t="shared" si="7"/>
        <v>370.173</v>
      </c>
    </row>
    <row r="81">
      <c r="A81" s="88">
        <f>Comparacao!E82</f>
        <v>829834</v>
      </c>
      <c r="B81" s="6" t="s">
        <v>156</v>
      </c>
      <c r="C81" s="6" t="s">
        <v>177</v>
      </c>
      <c r="D81" s="6">
        <v>5.0</v>
      </c>
      <c r="E81" s="6">
        <v>837808.0</v>
      </c>
      <c r="F81" s="6">
        <v>836222.0</v>
      </c>
      <c r="G81" s="6">
        <v>839360.0</v>
      </c>
      <c r="H81" s="6">
        <v>838772.0</v>
      </c>
      <c r="I81" s="6">
        <v>840434.0</v>
      </c>
      <c r="J81" s="6">
        <v>836222.0</v>
      </c>
      <c r="K81" s="6">
        <v>838519.2</v>
      </c>
      <c r="L81" s="6">
        <v>341.625</v>
      </c>
      <c r="M81" s="6">
        <v>400.167</v>
      </c>
      <c r="N81" s="85">
        <f t="shared" si="1"/>
        <v>0.9609150746</v>
      </c>
      <c r="O81" s="85">
        <f t="shared" si="2"/>
        <v>0.7697925127</v>
      </c>
      <c r="P81" s="85">
        <f t="shared" si="3"/>
        <v>1.147940431</v>
      </c>
      <c r="Q81" s="85">
        <f t="shared" si="4"/>
        <v>1.077082886</v>
      </c>
      <c r="R81" s="85">
        <f t="shared" si="5"/>
        <v>1.277363907</v>
      </c>
      <c r="S81" s="86">
        <f t="shared" si="6"/>
        <v>1.046618962</v>
      </c>
      <c r="U81" s="9">
        <f t="shared" si="7"/>
        <v>341.625</v>
      </c>
    </row>
    <row r="82">
      <c r="A82" s="88">
        <f>Comparacao!E83</f>
        <v>811232</v>
      </c>
      <c r="B82" s="6" t="s">
        <v>157</v>
      </c>
      <c r="C82" s="6" t="s">
        <v>177</v>
      </c>
      <c r="D82" s="6">
        <v>5.0</v>
      </c>
      <c r="E82" s="6">
        <v>813226.0</v>
      </c>
      <c r="F82" s="6">
        <v>817436.0</v>
      </c>
      <c r="G82" s="6">
        <v>819802.0</v>
      </c>
      <c r="H82" s="6">
        <v>813904.0</v>
      </c>
      <c r="I82" s="6">
        <v>813916.0</v>
      </c>
      <c r="J82" s="6">
        <v>813226.0</v>
      </c>
      <c r="K82" s="6">
        <v>815656.8</v>
      </c>
      <c r="L82" s="6">
        <v>374.959</v>
      </c>
      <c r="M82" s="6">
        <v>400.179</v>
      </c>
      <c r="N82" s="85">
        <f t="shared" si="1"/>
        <v>0.2457989823</v>
      </c>
      <c r="O82" s="85">
        <f t="shared" si="2"/>
        <v>0.7647627313</v>
      </c>
      <c r="P82" s="85">
        <f t="shared" si="3"/>
        <v>1.056417893</v>
      </c>
      <c r="Q82" s="85">
        <f t="shared" si="4"/>
        <v>0.329375567</v>
      </c>
      <c r="R82" s="85">
        <f t="shared" si="5"/>
        <v>0.3308547986</v>
      </c>
      <c r="S82" s="86">
        <f t="shared" si="6"/>
        <v>0.5454419944</v>
      </c>
      <c r="U82" s="9">
        <f t="shared" si="7"/>
        <v>374.959</v>
      </c>
    </row>
    <row r="83">
      <c r="A83" s="88">
        <f>Comparacao!E84</f>
        <v>767718</v>
      </c>
      <c r="B83" s="6" t="s">
        <v>158</v>
      </c>
      <c r="C83" s="6" t="s">
        <v>177</v>
      </c>
      <c r="D83" s="6">
        <v>5.0</v>
      </c>
      <c r="E83" s="6">
        <v>775178.0</v>
      </c>
      <c r="F83" s="6">
        <v>774904.0</v>
      </c>
      <c r="G83" s="6">
        <v>777238.0</v>
      </c>
      <c r="H83" s="6">
        <v>773366.0</v>
      </c>
      <c r="I83" s="6">
        <v>776034.0</v>
      </c>
      <c r="J83" s="6">
        <v>773366.0</v>
      </c>
      <c r="K83" s="6">
        <v>775344.0</v>
      </c>
      <c r="L83" s="6">
        <v>335.481</v>
      </c>
      <c r="M83" s="6">
        <v>400.267</v>
      </c>
      <c r="N83" s="85">
        <f t="shared" si="1"/>
        <v>0.9717109668</v>
      </c>
      <c r="O83" s="85">
        <f t="shared" si="2"/>
        <v>0.9360207785</v>
      </c>
      <c r="P83" s="85">
        <f t="shared" si="3"/>
        <v>1.24003866</v>
      </c>
      <c r="Q83" s="85">
        <f t="shared" si="4"/>
        <v>0.7356868017</v>
      </c>
      <c r="R83" s="85">
        <f t="shared" si="5"/>
        <v>1.083210241</v>
      </c>
      <c r="S83" s="86">
        <f t="shared" si="6"/>
        <v>0.9933334896</v>
      </c>
      <c r="U83" s="9">
        <f t="shared" si="7"/>
        <v>335.481</v>
      </c>
    </row>
    <row r="84">
      <c r="A84" s="88">
        <f>Comparacao!E85</f>
        <v>835870</v>
      </c>
      <c r="B84" s="6" t="s">
        <v>159</v>
      </c>
      <c r="C84" s="6" t="s">
        <v>177</v>
      </c>
      <c r="D84" s="6">
        <v>5.0</v>
      </c>
      <c r="E84" s="6">
        <v>839564.0</v>
      </c>
      <c r="F84" s="6">
        <v>840316.0</v>
      </c>
      <c r="G84" s="6">
        <v>838692.0</v>
      </c>
      <c r="H84" s="6">
        <v>839300.0</v>
      </c>
      <c r="I84" s="6">
        <v>842296.0</v>
      </c>
      <c r="J84" s="6">
        <v>838692.0</v>
      </c>
      <c r="K84" s="6">
        <v>840033.6</v>
      </c>
      <c r="L84" s="6">
        <v>367.85</v>
      </c>
      <c r="M84" s="6">
        <v>400.222</v>
      </c>
      <c r="N84" s="85">
        <f t="shared" si="1"/>
        <v>0.4419347506</v>
      </c>
      <c r="O84" s="85">
        <f t="shared" si="2"/>
        <v>0.5319008937</v>
      </c>
      <c r="P84" s="85">
        <f t="shared" si="3"/>
        <v>0.3376123081</v>
      </c>
      <c r="Q84" s="85">
        <f t="shared" si="4"/>
        <v>0.4103508919</v>
      </c>
      <c r="R84" s="85">
        <f t="shared" si="5"/>
        <v>0.7687798342</v>
      </c>
      <c r="S84" s="86">
        <f t="shared" si="6"/>
        <v>0.4981157357</v>
      </c>
      <c r="U84" s="9">
        <f t="shared" si="7"/>
        <v>367.85</v>
      </c>
    </row>
    <row r="85">
      <c r="A85" s="8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85"/>
      <c r="O85" s="85"/>
      <c r="P85" s="85"/>
      <c r="Q85" s="85"/>
      <c r="R85" s="85"/>
      <c r="S85" s="86"/>
      <c r="U85" s="9"/>
    </row>
    <row r="86">
      <c r="U86" s="9"/>
    </row>
    <row r="87">
      <c r="U87" s="9"/>
    </row>
    <row r="88">
      <c r="U88" s="9"/>
    </row>
    <row r="89">
      <c r="U89" s="9"/>
    </row>
    <row r="90">
      <c r="U90" s="9"/>
    </row>
    <row r="91">
      <c r="U91" s="9"/>
    </row>
    <row r="92">
      <c r="U92" s="9"/>
    </row>
    <row r="93">
      <c r="U93" s="9"/>
    </row>
    <row r="94">
      <c r="U94" s="9"/>
    </row>
    <row r="95">
      <c r="U95" s="9"/>
    </row>
    <row r="96">
      <c r="U96" s="9"/>
    </row>
    <row r="97">
      <c r="U97" s="9"/>
    </row>
    <row r="98">
      <c r="U98" s="9"/>
    </row>
    <row r="99">
      <c r="U99" s="9"/>
    </row>
    <row r="100">
      <c r="U100" s="9"/>
    </row>
    <row r="101">
      <c r="U101" s="9"/>
    </row>
    <row r="102">
      <c r="U102" s="9"/>
    </row>
    <row r="103">
      <c r="U103" s="9"/>
    </row>
    <row r="104">
      <c r="U104" s="9"/>
    </row>
    <row r="105">
      <c r="U105" s="9"/>
    </row>
    <row r="106">
      <c r="U106" s="9"/>
    </row>
    <row r="107">
      <c r="U107" s="9"/>
    </row>
    <row r="108">
      <c r="U108" s="9"/>
    </row>
    <row r="109">
      <c r="U109" s="9"/>
    </row>
    <row r="110">
      <c r="U110" s="9"/>
    </row>
    <row r="111">
      <c r="U111" s="9"/>
    </row>
    <row r="112">
      <c r="U112" s="9"/>
    </row>
    <row r="113">
      <c r="U113" s="9"/>
    </row>
    <row r="114">
      <c r="U114" s="9"/>
    </row>
    <row r="115">
      <c r="U115" s="9"/>
    </row>
    <row r="116">
      <c r="U116" s="9"/>
    </row>
    <row r="117">
      <c r="U117" s="9"/>
    </row>
    <row r="118">
      <c r="U118" s="9"/>
    </row>
    <row r="119">
      <c r="U119" s="9"/>
    </row>
    <row r="120">
      <c r="U120" s="9"/>
    </row>
    <row r="121">
      <c r="U121" s="9"/>
    </row>
    <row r="122">
      <c r="U122" s="9"/>
    </row>
    <row r="123">
      <c r="U123" s="9"/>
    </row>
    <row r="124">
      <c r="U124" s="9"/>
    </row>
    <row r="125">
      <c r="U125" s="9"/>
    </row>
    <row r="126">
      <c r="U126" s="9"/>
    </row>
    <row r="127">
      <c r="U127" s="9"/>
    </row>
    <row r="128">
      <c r="U128" s="9"/>
    </row>
    <row r="129">
      <c r="U129" s="9"/>
    </row>
    <row r="130">
      <c r="U130" s="9"/>
    </row>
    <row r="131">
      <c r="U131" s="9"/>
    </row>
    <row r="132">
      <c r="U132" s="9"/>
    </row>
    <row r="133">
      <c r="U133" s="9"/>
    </row>
    <row r="134">
      <c r="U134" s="9"/>
    </row>
    <row r="135">
      <c r="U135" s="9"/>
    </row>
    <row r="136">
      <c r="U136" s="9"/>
    </row>
    <row r="137">
      <c r="U137" s="9"/>
    </row>
    <row r="138">
      <c r="U138" s="9"/>
    </row>
    <row r="139">
      <c r="U139" s="9"/>
    </row>
    <row r="140">
      <c r="U140" s="9"/>
    </row>
    <row r="141">
      <c r="U141" s="9"/>
    </row>
    <row r="142">
      <c r="U142" s="9"/>
    </row>
    <row r="143">
      <c r="U143" s="9"/>
    </row>
    <row r="144">
      <c r="U144" s="9"/>
    </row>
    <row r="145">
      <c r="U145" s="9"/>
    </row>
    <row r="146">
      <c r="U146" s="9"/>
    </row>
    <row r="147">
      <c r="U147" s="9"/>
    </row>
    <row r="148">
      <c r="U148" s="9"/>
    </row>
    <row r="149">
      <c r="U149" s="9"/>
    </row>
    <row r="150">
      <c r="U150" s="9"/>
    </row>
    <row r="151">
      <c r="U151" s="9"/>
    </row>
    <row r="152">
      <c r="U152" s="9"/>
    </row>
    <row r="153">
      <c r="U153" s="9"/>
    </row>
    <row r="154">
      <c r="U154" s="9"/>
    </row>
    <row r="155">
      <c r="U155" s="9"/>
    </row>
    <row r="156">
      <c r="U156" s="9"/>
    </row>
    <row r="157">
      <c r="U157" s="9"/>
    </row>
    <row r="158">
      <c r="U158" s="9"/>
    </row>
    <row r="159">
      <c r="U159" s="9"/>
    </row>
    <row r="160">
      <c r="U160" s="9"/>
    </row>
    <row r="161">
      <c r="U161" s="9"/>
    </row>
    <row r="162">
      <c r="U162" s="9"/>
    </row>
    <row r="163">
      <c r="U163" s="9"/>
    </row>
    <row r="164">
      <c r="U164" s="9"/>
    </row>
    <row r="165">
      <c r="U165" s="9"/>
    </row>
    <row r="166">
      <c r="U166" s="9"/>
    </row>
    <row r="167">
      <c r="U167" s="9"/>
    </row>
    <row r="168">
      <c r="U168" s="9"/>
    </row>
    <row r="169">
      <c r="U169" s="9"/>
    </row>
    <row r="170">
      <c r="U170" s="9"/>
    </row>
    <row r="171">
      <c r="U171" s="9"/>
    </row>
    <row r="172">
      <c r="U172" s="9"/>
    </row>
    <row r="173">
      <c r="U173" s="9"/>
    </row>
    <row r="174">
      <c r="U174" s="9"/>
    </row>
    <row r="175">
      <c r="U175" s="9"/>
    </row>
    <row r="176">
      <c r="U176" s="9"/>
    </row>
    <row r="177">
      <c r="U177" s="9"/>
    </row>
    <row r="178">
      <c r="U178" s="9"/>
    </row>
    <row r="179">
      <c r="U179" s="9"/>
    </row>
    <row r="180">
      <c r="U180" s="9"/>
    </row>
    <row r="181">
      <c r="U181" s="9"/>
    </row>
    <row r="182">
      <c r="U182" s="9"/>
    </row>
    <row r="183">
      <c r="U183" s="9"/>
    </row>
    <row r="184">
      <c r="U184" s="9"/>
    </row>
    <row r="185">
      <c r="U185" s="9"/>
    </row>
    <row r="186">
      <c r="U186" s="9"/>
    </row>
    <row r="187">
      <c r="U187" s="9"/>
    </row>
    <row r="188">
      <c r="U188" s="9"/>
    </row>
    <row r="189">
      <c r="U189" s="9"/>
    </row>
    <row r="190">
      <c r="U190" s="9"/>
    </row>
    <row r="191">
      <c r="U191" s="9"/>
    </row>
    <row r="192">
      <c r="U192" s="9"/>
    </row>
    <row r="193">
      <c r="U193" s="9"/>
    </row>
    <row r="194">
      <c r="U194" s="9"/>
    </row>
    <row r="195">
      <c r="U195" s="9"/>
    </row>
    <row r="196">
      <c r="U196" s="9"/>
    </row>
    <row r="197">
      <c r="U197" s="9"/>
    </row>
    <row r="198">
      <c r="U198" s="9"/>
    </row>
    <row r="199">
      <c r="U199" s="9"/>
    </row>
    <row r="200">
      <c r="U200" s="9"/>
    </row>
    <row r="201">
      <c r="U201" s="9"/>
    </row>
    <row r="202">
      <c r="U202" s="9"/>
    </row>
    <row r="203">
      <c r="U203" s="9"/>
    </row>
    <row r="204">
      <c r="U204" s="9"/>
    </row>
    <row r="205">
      <c r="U205" s="9"/>
    </row>
    <row r="206">
      <c r="U206" s="9"/>
    </row>
    <row r="207">
      <c r="U207" s="9"/>
    </row>
    <row r="208">
      <c r="U208" s="9"/>
    </row>
    <row r="209">
      <c r="U209" s="9"/>
    </row>
    <row r="210">
      <c r="U210" s="9"/>
    </row>
    <row r="211">
      <c r="U211" s="9"/>
    </row>
    <row r="212">
      <c r="U212" s="9"/>
    </row>
    <row r="213">
      <c r="U213" s="9"/>
    </row>
    <row r="214">
      <c r="U214" s="9"/>
    </row>
    <row r="215">
      <c r="U215" s="9"/>
    </row>
    <row r="216">
      <c r="U216" s="9"/>
    </row>
    <row r="217">
      <c r="U217" s="9"/>
    </row>
    <row r="218">
      <c r="U218" s="9"/>
    </row>
    <row r="219">
      <c r="U219" s="9"/>
    </row>
    <row r="220">
      <c r="U220" s="9"/>
    </row>
    <row r="221">
      <c r="U221" s="9"/>
    </row>
    <row r="222">
      <c r="U222" s="9"/>
    </row>
    <row r="223">
      <c r="U223" s="9"/>
    </row>
    <row r="224">
      <c r="U224" s="9"/>
    </row>
    <row r="225">
      <c r="U225" s="9"/>
    </row>
    <row r="226">
      <c r="U226" s="9"/>
    </row>
    <row r="227">
      <c r="U227" s="9"/>
    </row>
    <row r="228">
      <c r="U228" s="9"/>
    </row>
    <row r="229">
      <c r="U229" s="9"/>
    </row>
    <row r="230">
      <c r="U230" s="9"/>
    </row>
    <row r="231">
      <c r="U231" s="9"/>
    </row>
    <row r="232">
      <c r="U232" s="9"/>
    </row>
    <row r="233">
      <c r="U233" s="9"/>
    </row>
    <row r="234">
      <c r="U234" s="9"/>
    </row>
    <row r="235">
      <c r="U235" s="9"/>
    </row>
    <row r="236">
      <c r="U236" s="9"/>
    </row>
    <row r="237">
      <c r="U237" s="9"/>
    </row>
    <row r="238">
      <c r="U238" s="9"/>
    </row>
    <row r="239">
      <c r="U239" s="9"/>
    </row>
    <row r="240">
      <c r="U240" s="9"/>
    </row>
    <row r="241">
      <c r="U241" s="9"/>
    </row>
    <row r="242">
      <c r="U242" s="9"/>
    </row>
    <row r="243">
      <c r="U243" s="9"/>
    </row>
    <row r="244">
      <c r="U244" s="9"/>
    </row>
    <row r="245">
      <c r="U245" s="9"/>
    </row>
    <row r="246">
      <c r="U246" s="9"/>
    </row>
    <row r="247">
      <c r="U247" s="9"/>
    </row>
    <row r="248">
      <c r="U248" s="9"/>
    </row>
    <row r="249">
      <c r="U249" s="9"/>
    </row>
    <row r="250">
      <c r="U250" s="9"/>
    </row>
    <row r="251">
      <c r="U251" s="9"/>
    </row>
    <row r="252">
      <c r="U252" s="9"/>
    </row>
    <row r="253">
      <c r="U253" s="9"/>
    </row>
    <row r="254">
      <c r="U254" s="9"/>
    </row>
    <row r="255">
      <c r="U255" s="9"/>
    </row>
    <row r="256">
      <c r="U256" s="9"/>
    </row>
    <row r="257">
      <c r="U257" s="9"/>
    </row>
    <row r="258">
      <c r="U258" s="9"/>
    </row>
    <row r="259">
      <c r="U259" s="9"/>
    </row>
    <row r="260">
      <c r="U260" s="9"/>
    </row>
    <row r="261">
      <c r="U261" s="9"/>
    </row>
    <row r="262">
      <c r="U262" s="9"/>
    </row>
    <row r="263">
      <c r="U263" s="9"/>
    </row>
    <row r="264">
      <c r="U264" s="9"/>
    </row>
    <row r="265">
      <c r="U265" s="9"/>
    </row>
    <row r="266">
      <c r="U266" s="9"/>
    </row>
    <row r="267">
      <c r="U267" s="9"/>
    </row>
    <row r="268">
      <c r="U268" s="9"/>
    </row>
    <row r="269">
      <c r="U269" s="9"/>
    </row>
    <row r="270">
      <c r="U270" s="9"/>
    </row>
    <row r="271">
      <c r="U271" s="9"/>
    </row>
    <row r="272">
      <c r="U272" s="9"/>
    </row>
    <row r="273">
      <c r="U273" s="9"/>
    </row>
    <row r="274">
      <c r="U274" s="9"/>
    </row>
    <row r="275">
      <c r="U275" s="9"/>
    </row>
    <row r="276">
      <c r="U276" s="9"/>
    </row>
    <row r="277">
      <c r="U277" s="9"/>
    </row>
    <row r="278">
      <c r="U278" s="9"/>
    </row>
    <row r="279">
      <c r="U279" s="9"/>
    </row>
    <row r="280">
      <c r="U280" s="9"/>
    </row>
    <row r="281">
      <c r="U281" s="9"/>
    </row>
    <row r="282">
      <c r="U282" s="9"/>
    </row>
    <row r="283">
      <c r="U283" s="9"/>
    </row>
    <row r="284">
      <c r="U284" s="9"/>
    </row>
    <row r="285">
      <c r="U285" s="9"/>
    </row>
    <row r="286">
      <c r="U286" s="9"/>
    </row>
    <row r="287">
      <c r="U287" s="9"/>
    </row>
    <row r="288">
      <c r="U288" s="9"/>
    </row>
    <row r="289">
      <c r="U289" s="9"/>
    </row>
    <row r="290">
      <c r="U290" s="9"/>
    </row>
    <row r="291">
      <c r="U291" s="9"/>
    </row>
    <row r="292">
      <c r="U292" s="9"/>
    </row>
    <row r="293">
      <c r="U293" s="9"/>
    </row>
    <row r="294">
      <c r="U294" s="9"/>
    </row>
    <row r="295">
      <c r="U295" s="9"/>
    </row>
    <row r="296">
      <c r="U296" s="9"/>
    </row>
    <row r="297">
      <c r="U297" s="9"/>
    </row>
    <row r="298">
      <c r="U298" s="9"/>
    </row>
    <row r="299">
      <c r="U299" s="9"/>
    </row>
    <row r="300">
      <c r="U300" s="9"/>
    </row>
    <row r="301">
      <c r="U301" s="9"/>
    </row>
    <row r="302">
      <c r="U302" s="9"/>
    </row>
    <row r="303">
      <c r="U303" s="9"/>
    </row>
    <row r="304">
      <c r="U304" s="9"/>
    </row>
    <row r="305">
      <c r="U305" s="9"/>
    </row>
    <row r="306">
      <c r="U306" s="9"/>
    </row>
    <row r="307">
      <c r="U307" s="9"/>
    </row>
    <row r="308">
      <c r="U308" s="9"/>
    </row>
    <row r="309">
      <c r="U309" s="9"/>
    </row>
    <row r="310">
      <c r="U310" s="9"/>
    </row>
    <row r="311">
      <c r="U311" s="9"/>
    </row>
    <row r="312">
      <c r="U312" s="9"/>
    </row>
    <row r="313">
      <c r="U313" s="9"/>
    </row>
    <row r="314">
      <c r="U314" s="9"/>
    </row>
    <row r="315">
      <c r="U315" s="9"/>
    </row>
    <row r="316">
      <c r="U316" s="9"/>
    </row>
    <row r="317">
      <c r="U317" s="9"/>
    </row>
    <row r="318">
      <c r="U318" s="9"/>
    </row>
    <row r="319">
      <c r="U319" s="9"/>
    </row>
    <row r="320">
      <c r="U320" s="9"/>
    </row>
    <row r="321">
      <c r="U321" s="9"/>
    </row>
    <row r="322">
      <c r="U322" s="9"/>
    </row>
    <row r="323">
      <c r="U323" s="9"/>
    </row>
    <row r="324">
      <c r="U324" s="9"/>
    </row>
    <row r="325">
      <c r="U325" s="9"/>
    </row>
    <row r="326">
      <c r="U326" s="9"/>
    </row>
    <row r="327">
      <c r="U327" s="9"/>
    </row>
    <row r="328">
      <c r="U328" s="9"/>
    </row>
    <row r="329">
      <c r="U329" s="9"/>
    </row>
    <row r="330">
      <c r="U330" s="9"/>
    </row>
    <row r="331">
      <c r="U331" s="9"/>
    </row>
    <row r="332">
      <c r="U332" s="9"/>
    </row>
    <row r="333">
      <c r="U333" s="9"/>
    </row>
    <row r="334">
      <c r="U334" s="9"/>
    </row>
    <row r="335">
      <c r="U335" s="9"/>
    </row>
    <row r="336">
      <c r="U336" s="9"/>
    </row>
    <row r="337">
      <c r="U337" s="9"/>
    </row>
    <row r="338">
      <c r="U338" s="9"/>
    </row>
    <row r="339">
      <c r="U339" s="9"/>
    </row>
    <row r="340">
      <c r="U340" s="9"/>
    </row>
    <row r="341">
      <c r="U341" s="9"/>
    </row>
    <row r="342">
      <c r="U342" s="9"/>
    </row>
    <row r="343">
      <c r="U343" s="9"/>
    </row>
    <row r="344">
      <c r="U344" s="9"/>
    </row>
    <row r="345">
      <c r="U345" s="9"/>
    </row>
    <row r="346">
      <c r="U346" s="9"/>
    </row>
    <row r="347">
      <c r="U347" s="9"/>
    </row>
    <row r="348">
      <c r="U348" s="9"/>
    </row>
    <row r="349">
      <c r="U349" s="9"/>
    </row>
    <row r="350">
      <c r="U350" s="9"/>
    </row>
    <row r="351">
      <c r="U351" s="9"/>
    </row>
    <row r="352">
      <c r="U352" s="9"/>
    </row>
    <row r="353">
      <c r="U353" s="9"/>
    </row>
    <row r="354">
      <c r="U354" s="9"/>
    </row>
    <row r="355">
      <c r="U355" s="9"/>
    </row>
    <row r="356">
      <c r="U356" s="9"/>
    </row>
    <row r="357">
      <c r="U357" s="9"/>
    </row>
    <row r="358">
      <c r="U358" s="9"/>
    </row>
    <row r="359">
      <c r="U359" s="9"/>
    </row>
    <row r="360">
      <c r="U360" s="9"/>
    </row>
    <row r="361">
      <c r="U361" s="9"/>
    </row>
    <row r="362">
      <c r="U362" s="9"/>
    </row>
    <row r="363">
      <c r="U363" s="9"/>
    </row>
    <row r="364">
      <c r="U364" s="9"/>
    </row>
    <row r="365">
      <c r="U365" s="9"/>
    </row>
    <row r="366">
      <c r="U366" s="9"/>
    </row>
    <row r="367">
      <c r="U367" s="9"/>
    </row>
    <row r="368">
      <c r="U368" s="9"/>
    </row>
    <row r="369">
      <c r="U369" s="9"/>
    </row>
    <row r="370">
      <c r="U370" s="9"/>
    </row>
    <row r="371">
      <c r="U371" s="9"/>
    </row>
    <row r="372">
      <c r="U372" s="9"/>
    </row>
    <row r="373">
      <c r="U373" s="9"/>
    </row>
    <row r="374">
      <c r="U374" s="9"/>
    </row>
    <row r="375">
      <c r="U375" s="9"/>
    </row>
    <row r="376">
      <c r="U376" s="9"/>
    </row>
    <row r="377">
      <c r="U377" s="9"/>
    </row>
    <row r="378">
      <c r="U378" s="9"/>
    </row>
    <row r="379">
      <c r="U379" s="9"/>
    </row>
    <row r="380">
      <c r="U380" s="9"/>
    </row>
    <row r="381">
      <c r="U381" s="9"/>
    </row>
    <row r="382">
      <c r="U382" s="9"/>
    </row>
    <row r="383">
      <c r="U383" s="9"/>
    </row>
    <row r="384">
      <c r="U384" s="9"/>
    </row>
    <row r="385">
      <c r="U385" s="9"/>
    </row>
    <row r="386">
      <c r="U386" s="9"/>
    </row>
    <row r="387">
      <c r="U387" s="9"/>
    </row>
    <row r="388">
      <c r="U388" s="9"/>
    </row>
    <row r="389">
      <c r="U389" s="9"/>
    </row>
    <row r="390">
      <c r="U390" s="9"/>
    </row>
    <row r="391">
      <c r="U391" s="9"/>
    </row>
    <row r="392">
      <c r="U392" s="9"/>
    </row>
    <row r="393">
      <c r="U393" s="9"/>
    </row>
    <row r="394">
      <c r="U394" s="9"/>
    </row>
    <row r="395">
      <c r="U395" s="9"/>
    </row>
    <row r="396">
      <c r="U396" s="9"/>
    </row>
    <row r="397">
      <c r="U397" s="9"/>
    </row>
    <row r="398">
      <c r="U398" s="9"/>
    </row>
    <row r="399">
      <c r="U399" s="9"/>
    </row>
    <row r="400">
      <c r="U400" s="9"/>
    </row>
    <row r="401">
      <c r="U401" s="9"/>
    </row>
    <row r="402">
      <c r="U402" s="9"/>
    </row>
    <row r="403">
      <c r="U403" s="9"/>
    </row>
    <row r="404">
      <c r="U404" s="9"/>
    </row>
    <row r="405">
      <c r="U405" s="9"/>
    </row>
    <row r="406">
      <c r="U406" s="9"/>
    </row>
    <row r="407">
      <c r="U407" s="9"/>
    </row>
    <row r="408">
      <c r="U408" s="9"/>
    </row>
    <row r="409">
      <c r="U409" s="9"/>
    </row>
    <row r="410">
      <c r="U410" s="9"/>
    </row>
    <row r="411">
      <c r="U411" s="9"/>
    </row>
    <row r="412">
      <c r="U412" s="9"/>
    </row>
    <row r="413">
      <c r="U413" s="9"/>
    </row>
    <row r="414">
      <c r="U414" s="9"/>
    </row>
    <row r="415">
      <c r="U415" s="9"/>
    </row>
    <row r="416">
      <c r="U416" s="9"/>
    </row>
    <row r="417">
      <c r="U417" s="9"/>
    </row>
    <row r="418">
      <c r="U418" s="9"/>
    </row>
    <row r="419">
      <c r="U419" s="9"/>
    </row>
    <row r="420">
      <c r="U420" s="9"/>
    </row>
    <row r="421">
      <c r="U421" s="9"/>
    </row>
    <row r="422">
      <c r="U422" s="9"/>
    </row>
    <row r="423">
      <c r="U423" s="9"/>
    </row>
    <row r="424">
      <c r="U424" s="9"/>
    </row>
    <row r="425">
      <c r="U425" s="9"/>
    </row>
    <row r="426">
      <c r="U426" s="9"/>
    </row>
    <row r="427">
      <c r="U427" s="9"/>
    </row>
    <row r="428">
      <c r="U428" s="9"/>
    </row>
    <row r="429">
      <c r="U429" s="9"/>
    </row>
    <row r="430">
      <c r="U430" s="9"/>
    </row>
    <row r="431">
      <c r="U431" s="9"/>
    </row>
    <row r="432">
      <c r="U432" s="9"/>
    </row>
    <row r="433">
      <c r="U433" s="9"/>
    </row>
    <row r="434">
      <c r="U434" s="9"/>
    </row>
    <row r="435">
      <c r="U435" s="9"/>
    </row>
    <row r="436">
      <c r="U436" s="9"/>
    </row>
    <row r="437">
      <c r="U437" s="9"/>
    </row>
    <row r="438">
      <c r="U438" s="9"/>
    </row>
    <row r="439">
      <c r="U439" s="9"/>
    </row>
    <row r="440">
      <c r="U440" s="9"/>
    </row>
    <row r="441">
      <c r="U441" s="9"/>
    </row>
    <row r="442">
      <c r="U442" s="9"/>
    </row>
    <row r="443">
      <c r="U443" s="9"/>
    </row>
    <row r="444">
      <c r="U444" s="9"/>
    </row>
    <row r="445">
      <c r="U445" s="9"/>
    </row>
    <row r="446">
      <c r="U446" s="9"/>
    </row>
    <row r="447">
      <c r="U447" s="9"/>
    </row>
    <row r="448">
      <c r="U448" s="9"/>
    </row>
    <row r="449">
      <c r="U449" s="9"/>
    </row>
    <row r="450">
      <c r="U450" s="9"/>
    </row>
    <row r="451">
      <c r="U451" s="9"/>
    </row>
    <row r="452">
      <c r="U452" s="9"/>
    </row>
    <row r="453">
      <c r="U453" s="9"/>
    </row>
    <row r="454">
      <c r="U454" s="9"/>
    </row>
    <row r="455">
      <c r="U455" s="9"/>
    </row>
    <row r="456">
      <c r="U456" s="9"/>
    </row>
    <row r="457">
      <c r="U457" s="9"/>
    </row>
    <row r="458">
      <c r="U458" s="9"/>
    </row>
    <row r="459">
      <c r="U459" s="9"/>
    </row>
    <row r="460">
      <c r="U460" s="9"/>
    </row>
    <row r="461">
      <c r="U461" s="9"/>
    </row>
    <row r="462">
      <c r="U462" s="9"/>
    </row>
    <row r="463">
      <c r="U463" s="9"/>
    </row>
    <row r="464">
      <c r="U464" s="9"/>
    </row>
    <row r="465">
      <c r="U465" s="9"/>
    </row>
    <row r="466">
      <c r="U466" s="9"/>
    </row>
    <row r="467">
      <c r="U467" s="9"/>
    </row>
    <row r="468">
      <c r="U468" s="9"/>
    </row>
    <row r="469">
      <c r="U469" s="9"/>
    </row>
    <row r="470">
      <c r="U470" s="9"/>
    </row>
    <row r="471">
      <c r="U471" s="9"/>
    </row>
    <row r="472">
      <c r="U472" s="9"/>
    </row>
    <row r="473">
      <c r="U473" s="9"/>
    </row>
    <row r="474">
      <c r="U474" s="9"/>
    </row>
    <row r="475">
      <c r="U475" s="9"/>
    </row>
    <row r="476">
      <c r="U476" s="9"/>
    </row>
    <row r="477">
      <c r="U477" s="9"/>
    </row>
    <row r="478">
      <c r="U478" s="9"/>
    </row>
    <row r="479">
      <c r="U479" s="9"/>
    </row>
    <row r="480">
      <c r="U480" s="9"/>
    </row>
    <row r="481">
      <c r="U481" s="9"/>
    </row>
    <row r="482">
      <c r="U482" s="9"/>
    </row>
    <row r="483">
      <c r="U483" s="9"/>
    </row>
    <row r="484">
      <c r="U484" s="9"/>
    </row>
    <row r="485">
      <c r="U485" s="9"/>
    </row>
    <row r="486">
      <c r="U486" s="9"/>
    </row>
    <row r="487">
      <c r="U487" s="9"/>
    </row>
    <row r="488">
      <c r="U488" s="9"/>
    </row>
    <row r="489">
      <c r="U489" s="9"/>
    </row>
    <row r="490">
      <c r="U490" s="9"/>
    </row>
    <row r="491">
      <c r="U491" s="9"/>
    </row>
    <row r="492">
      <c r="U492" s="9"/>
    </row>
    <row r="493">
      <c r="U493" s="9"/>
    </row>
    <row r="494">
      <c r="U494" s="9"/>
    </row>
    <row r="495">
      <c r="U495" s="9"/>
    </row>
    <row r="496">
      <c r="U496" s="9"/>
    </row>
    <row r="497">
      <c r="U497" s="9"/>
    </row>
    <row r="498">
      <c r="U498" s="9"/>
    </row>
    <row r="499">
      <c r="U499" s="9"/>
    </row>
    <row r="500">
      <c r="U500" s="9"/>
    </row>
    <row r="501">
      <c r="U501" s="9"/>
    </row>
    <row r="502">
      <c r="U502" s="9"/>
    </row>
    <row r="503">
      <c r="U503" s="9"/>
    </row>
    <row r="504">
      <c r="U504" s="9"/>
    </row>
    <row r="505">
      <c r="U505" s="9"/>
    </row>
    <row r="506">
      <c r="U506" s="9"/>
    </row>
    <row r="507">
      <c r="U507" s="9"/>
    </row>
    <row r="508">
      <c r="U508" s="9"/>
    </row>
    <row r="509">
      <c r="U509" s="9"/>
    </row>
    <row r="510">
      <c r="U510" s="9"/>
    </row>
    <row r="511">
      <c r="U511" s="9"/>
    </row>
    <row r="512">
      <c r="U512" s="9"/>
    </row>
    <row r="513">
      <c r="U513" s="9"/>
    </row>
    <row r="514">
      <c r="U514" s="9"/>
    </row>
    <row r="515">
      <c r="U515" s="9"/>
    </row>
    <row r="516">
      <c r="U516" s="9"/>
    </row>
    <row r="517">
      <c r="U517" s="9"/>
    </row>
    <row r="518">
      <c r="U518" s="9"/>
    </row>
    <row r="519">
      <c r="U519" s="9"/>
    </row>
    <row r="520">
      <c r="U520" s="9"/>
    </row>
    <row r="521">
      <c r="U521" s="9"/>
    </row>
    <row r="522">
      <c r="U522" s="9"/>
    </row>
    <row r="523">
      <c r="U523" s="9"/>
    </row>
    <row r="524">
      <c r="U524" s="9"/>
    </row>
    <row r="525">
      <c r="U525" s="9"/>
    </row>
    <row r="526">
      <c r="U526" s="9"/>
    </row>
    <row r="527">
      <c r="U527" s="9"/>
    </row>
    <row r="528">
      <c r="U528" s="9"/>
    </row>
    <row r="529">
      <c r="U529" s="9"/>
    </row>
    <row r="530">
      <c r="U530" s="9"/>
    </row>
    <row r="531">
      <c r="U531" s="9"/>
    </row>
    <row r="532">
      <c r="U532" s="9"/>
    </row>
    <row r="533">
      <c r="U533" s="9"/>
    </row>
    <row r="534">
      <c r="U534" s="9"/>
    </row>
    <row r="535">
      <c r="U535" s="9"/>
    </row>
    <row r="536">
      <c r="U536" s="9"/>
    </row>
    <row r="537">
      <c r="U537" s="9"/>
    </row>
    <row r="538">
      <c r="U538" s="9"/>
    </row>
    <row r="539">
      <c r="U539" s="9"/>
    </row>
    <row r="540">
      <c r="U540" s="9"/>
    </row>
    <row r="541">
      <c r="U541" s="9"/>
    </row>
    <row r="542">
      <c r="U542" s="9"/>
    </row>
    <row r="543">
      <c r="U543" s="9"/>
    </row>
    <row r="544">
      <c r="U544" s="9"/>
    </row>
    <row r="545">
      <c r="U545" s="9"/>
    </row>
    <row r="546">
      <c r="U546" s="9"/>
    </row>
    <row r="547">
      <c r="U547" s="9"/>
    </row>
    <row r="548">
      <c r="U548" s="9"/>
    </row>
    <row r="549">
      <c r="U549" s="9"/>
    </row>
    <row r="550">
      <c r="U550" s="9"/>
    </row>
    <row r="551">
      <c r="U551" s="9"/>
    </row>
    <row r="552">
      <c r="U552" s="9"/>
    </row>
    <row r="553">
      <c r="U553" s="9"/>
    </row>
    <row r="554">
      <c r="U554" s="9"/>
    </row>
    <row r="555">
      <c r="U555" s="9"/>
    </row>
    <row r="556">
      <c r="U556" s="9"/>
    </row>
    <row r="557">
      <c r="U557" s="9"/>
    </row>
    <row r="558">
      <c r="U558" s="9"/>
    </row>
    <row r="559">
      <c r="U559" s="9"/>
    </row>
    <row r="560">
      <c r="U560" s="9"/>
    </row>
    <row r="561">
      <c r="U561" s="9"/>
    </row>
    <row r="562">
      <c r="U562" s="9"/>
    </row>
    <row r="563">
      <c r="U563" s="9"/>
    </row>
    <row r="564">
      <c r="U564" s="9"/>
    </row>
    <row r="565">
      <c r="U565" s="9"/>
    </row>
    <row r="566">
      <c r="U566" s="9"/>
    </row>
    <row r="567">
      <c r="U567" s="9"/>
    </row>
    <row r="568">
      <c r="U568" s="9"/>
    </row>
    <row r="569">
      <c r="U569" s="9"/>
    </row>
    <row r="570">
      <c r="U570" s="9"/>
    </row>
    <row r="571">
      <c r="U571" s="9"/>
    </row>
    <row r="572">
      <c r="U572" s="9"/>
    </row>
    <row r="573">
      <c r="U573" s="9"/>
    </row>
    <row r="574">
      <c r="U574" s="9"/>
    </row>
    <row r="575">
      <c r="U575" s="9"/>
    </row>
    <row r="576">
      <c r="U576" s="9"/>
    </row>
    <row r="577">
      <c r="U577" s="9"/>
    </row>
    <row r="578">
      <c r="U578" s="9"/>
    </row>
    <row r="579">
      <c r="U579" s="9"/>
    </row>
    <row r="580">
      <c r="U580" s="9"/>
    </row>
    <row r="581">
      <c r="U581" s="9"/>
    </row>
    <row r="582">
      <c r="U582" s="9"/>
    </row>
    <row r="583">
      <c r="U583" s="9"/>
    </row>
    <row r="584">
      <c r="U584" s="9"/>
    </row>
    <row r="585">
      <c r="U585" s="9"/>
    </row>
    <row r="586">
      <c r="U586" s="9"/>
    </row>
    <row r="587">
      <c r="U587" s="9"/>
    </row>
    <row r="588">
      <c r="U588" s="9"/>
    </row>
    <row r="589">
      <c r="U589" s="9"/>
    </row>
    <row r="590">
      <c r="U590" s="9"/>
    </row>
    <row r="591">
      <c r="U591" s="9"/>
    </row>
    <row r="592">
      <c r="U592" s="9"/>
    </row>
    <row r="593">
      <c r="U593" s="9"/>
    </row>
    <row r="594">
      <c r="U594" s="9"/>
    </row>
    <row r="595">
      <c r="U595" s="9"/>
    </row>
    <row r="596">
      <c r="U596" s="9"/>
    </row>
    <row r="597">
      <c r="U597" s="9"/>
    </row>
    <row r="598">
      <c r="U598" s="9"/>
    </row>
    <row r="599">
      <c r="U599" s="9"/>
    </row>
    <row r="600">
      <c r="U600" s="9"/>
    </row>
    <row r="601">
      <c r="U601" s="9"/>
    </row>
    <row r="602">
      <c r="U602" s="9"/>
    </row>
    <row r="603">
      <c r="U603" s="9"/>
    </row>
    <row r="604">
      <c r="U604" s="9"/>
    </row>
    <row r="605">
      <c r="U605" s="9"/>
    </row>
    <row r="606">
      <c r="U606" s="9"/>
    </row>
    <row r="607">
      <c r="U607" s="9"/>
    </row>
    <row r="608">
      <c r="U608" s="9"/>
    </row>
    <row r="609">
      <c r="U609" s="9"/>
    </row>
    <row r="610">
      <c r="U610" s="9"/>
    </row>
    <row r="611">
      <c r="U611" s="9"/>
    </row>
    <row r="612">
      <c r="U612" s="9"/>
    </row>
    <row r="613">
      <c r="U613" s="9"/>
    </row>
    <row r="614">
      <c r="U614" s="9"/>
    </row>
    <row r="615">
      <c r="U615" s="9"/>
    </row>
    <row r="616">
      <c r="U616" s="9"/>
    </row>
    <row r="617">
      <c r="U617" s="9"/>
    </row>
    <row r="618">
      <c r="U618" s="9"/>
    </row>
    <row r="619">
      <c r="U619" s="9"/>
    </row>
    <row r="620">
      <c r="U620" s="9"/>
    </row>
    <row r="621">
      <c r="U621" s="9"/>
    </row>
    <row r="622">
      <c r="U622" s="9"/>
    </row>
    <row r="623">
      <c r="U623" s="9"/>
    </row>
    <row r="624">
      <c r="U624" s="9"/>
    </row>
    <row r="625">
      <c r="U625" s="9"/>
    </row>
    <row r="626">
      <c r="U626" s="9"/>
    </row>
    <row r="627">
      <c r="U627" s="9"/>
    </row>
    <row r="628">
      <c r="U628" s="9"/>
    </row>
    <row r="629">
      <c r="U629" s="9"/>
    </row>
    <row r="630">
      <c r="U630" s="9"/>
    </row>
    <row r="631">
      <c r="U631" s="9"/>
    </row>
    <row r="632">
      <c r="U632" s="9"/>
    </row>
    <row r="633">
      <c r="U633" s="9"/>
    </row>
    <row r="634">
      <c r="U634" s="9"/>
    </row>
    <row r="635">
      <c r="U635" s="9"/>
    </row>
    <row r="636">
      <c r="U636" s="9"/>
    </row>
    <row r="637">
      <c r="U637" s="9"/>
    </row>
    <row r="638">
      <c r="U638" s="9"/>
    </row>
    <row r="639">
      <c r="U639" s="9"/>
    </row>
    <row r="640">
      <c r="U640" s="9"/>
    </row>
    <row r="641">
      <c r="U641" s="9"/>
    </row>
    <row r="642">
      <c r="U642" s="9"/>
    </row>
    <row r="643">
      <c r="U643" s="9"/>
    </row>
    <row r="644">
      <c r="U644" s="9"/>
    </row>
    <row r="645">
      <c r="U645" s="9"/>
    </row>
    <row r="646">
      <c r="U646" s="9"/>
    </row>
    <row r="647">
      <c r="U647" s="9"/>
    </row>
    <row r="648">
      <c r="U648" s="9"/>
    </row>
    <row r="649">
      <c r="U649" s="9"/>
    </row>
    <row r="650">
      <c r="U650" s="9"/>
    </row>
    <row r="651">
      <c r="U651" s="9"/>
    </row>
    <row r="652">
      <c r="U652" s="9"/>
    </row>
    <row r="653">
      <c r="U653" s="9"/>
    </row>
    <row r="654">
      <c r="U654" s="9"/>
    </row>
    <row r="655">
      <c r="U655" s="9"/>
    </row>
    <row r="656">
      <c r="U656" s="9"/>
    </row>
    <row r="657">
      <c r="U657" s="9"/>
    </row>
    <row r="658">
      <c r="U658" s="9"/>
    </row>
    <row r="659">
      <c r="U659" s="9"/>
    </row>
    <row r="660">
      <c r="U660" s="9"/>
    </row>
    <row r="661">
      <c r="U661" s="9"/>
    </row>
    <row r="662">
      <c r="U662" s="9"/>
    </row>
    <row r="663">
      <c r="U663" s="9"/>
    </row>
    <row r="664">
      <c r="U664" s="9"/>
    </row>
    <row r="665">
      <c r="U665" s="9"/>
    </row>
    <row r="666">
      <c r="U666" s="9"/>
    </row>
    <row r="667">
      <c r="U667" s="9"/>
    </row>
    <row r="668">
      <c r="U668" s="9"/>
    </row>
    <row r="669">
      <c r="U669" s="9"/>
    </row>
    <row r="670">
      <c r="U670" s="9"/>
    </row>
    <row r="671">
      <c r="U671" s="9"/>
    </row>
    <row r="672">
      <c r="U672" s="9"/>
    </row>
    <row r="673">
      <c r="U673" s="9"/>
    </row>
    <row r="674">
      <c r="U674" s="9"/>
    </row>
    <row r="675">
      <c r="U675" s="9"/>
    </row>
    <row r="676">
      <c r="U676" s="9"/>
    </row>
    <row r="677">
      <c r="U677" s="9"/>
    </row>
    <row r="678">
      <c r="U678" s="9"/>
    </row>
    <row r="679">
      <c r="U679" s="9"/>
    </row>
    <row r="680">
      <c r="U680" s="9"/>
    </row>
    <row r="681">
      <c r="U681" s="9"/>
    </row>
    <row r="682">
      <c r="U682" s="9"/>
    </row>
    <row r="683">
      <c r="U683" s="9"/>
    </row>
    <row r="684">
      <c r="U684" s="9"/>
    </row>
    <row r="685">
      <c r="U685" s="9"/>
    </row>
    <row r="686">
      <c r="U686" s="9"/>
    </row>
    <row r="687">
      <c r="U687" s="9"/>
    </row>
    <row r="688">
      <c r="U688" s="9"/>
    </row>
    <row r="689">
      <c r="U689" s="9"/>
    </row>
    <row r="690">
      <c r="U690" s="9"/>
    </row>
    <row r="691">
      <c r="U691" s="9"/>
    </row>
    <row r="692">
      <c r="U692" s="9"/>
    </row>
    <row r="693">
      <c r="U693" s="9"/>
    </row>
    <row r="694">
      <c r="U694" s="9"/>
    </row>
    <row r="695">
      <c r="U695" s="9"/>
    </row>
    <row r="696">
      <c r="U696" s="9"/>
    </row>
    <row r="697">
      <c r="U697" s="9"/>
    </row>
    <row r="698">
      <c r="U698" s="9"/>
    </row>
    <row r="699">
      <c r="U699" s="9"/>
    </row>
    <row r="700">
      <c r="U700" s="9"/>
    </row>
    <row r="701">
      <c r="U701" s="9"/>
    </row>
    <row r="702">
      <c r="U702" s="9"/>
    </row>
    <row r="703">
      <c r="U703" s="9"/>
    </row>
    <row r="704">
      <c r="U704" s="9"/>
    </row>
    <row r="705">
      <c r="U705" s="9"/>
    </row>
    <row r="706">
      <c r="U706" s="9"/>
    </row>
    <row r="707">
      <c r="U707" s="9"/>
    </row>
    <row r="708">
      <c r="U708" s="9"/>
    </row>
    <row r="709">
      <c r="U709" s="9"/>
    </row>
    <row r="710">
      <c r="U710" s="9"/>
    </row>
    <row r="711">
      <c r="U711" s="9"/>
    </row>
    <row r="712">
      <c r="U712" s="9"/>
    </row>
    <row r="713">
      <c r="U713" s="9"/>
    </row>
    <row r="714">
      <c r="U714" s="9"/>
    </row>
    <row r="715">
      <c r="U715" s="9"/>
    </row>
    <row r="716">
      <c r="U716" s="9"/>
    </row>
    <row r="717">
      <c r="U717" s="9"/>
    </row>
    <row r="718">
      <c r="U718" s="9"/>
    </row>
    <row r="719">
      <c r="U719" s="9"/>
    </row>
    <row r="720">
      <c r="U720" s="9"/>
    </row>
    <row r="721">
      <c r="U721" s="9"/>
    </row>
    <row r="722">
      <c r="U722" s="9"/>
    </row>
    <row r="723">
      <c r="U723" s="9"/>
    </row>
    <row r="724">
      <c r="U724" s="9"/>
    </row>
    <row r="725">
      <c r="U725" s="9"/>
    </row>
    <row r="726">
      <c r="U726" s="9"/>
    </row>
    <row r="727">
      <c r="U727" s="9"/>
    </row>
    <row r="728">
      <c r="U728" s="9"/>
    </row>
    <row r="729">
      <c r="U729" s="9"/>
    </row>
    <row r="730">
      <c r="U730" s="9"/>
    </row>
    <row r="731">
      <c r="U731" s="9"/>
    </row>
    <row r="732">
      <c r="U732" s="9"/>
    </row>
    <row r="733">
      <c r="U733" s="9"/>
    </row>
    <row r="734">
      <c r="U734" s="9"/>
    </row>
    <row r="735">
      <c r="U735" s="9"/>
    </row>
    <row r="736">
      <c r="U736" s="9"/>
    </row>
    <row r="737">
      <c r="U737" s="9"/>
    </row>
    <row r="738">
      <c r="U738" s="9"/>
    </row>
    <row r="739">
      <c r="U739" s="9"/>
    </row>
    <row r="740">
      <c r="U740" s="9"/>
    </row>
    <row r="741">
      <c r="U741" s="9"/>
    </row>
    <row r="742">
      <c r="U742" s="9"/>
    </row>
    <row r="743">
      <c r="U743" s="9"/>
    </row>
    <row r="744">
      <c r="U744" s="9"/>
    </row>
    <row r="745">
      <c r="U745" s="9"/>
    </row>
    <row r="746">
      <c r="U746" s="9"/>
    </row>
    <row r="747">
      <c r="U747" s="9"/>
    </row>
    <row r="748">
      <c r="U748" s="9"/>
    </row>
    <row r="749">
      <c r="U749" s="9"/>
    </row>
    <row r="750">
      <c r="U750" s="9"/>
    </row>
    <row r="751">
      <c r="U751" s="9"/>
    </row>
    <row r="752">
      <c r="U752" s="9"/>
    </row>
    <row r="753">
      <c r="U753" s="9"/>
    </row>
    <row r="754">
      <c r="U754" s="9"/>
    </row>
    <row r="755">
      <c r="U755" s="9"/>
    </row>
    <row r="756">
      <c r="U756" s="9"/>
    </row>
    <row r="757">
      <c r="U757" s="9"/>
    </row>
    <row r="758">
      <c r="U758" s="9"/>
    </row>
    <row r="759">
      <c r="U759" s="9"/>
    </row>
    <row r="760">
      <c r="U760" s="9"/>
    </row>
    <row r="761">
      <c r="U761" s="9"/>
    </row>
    <row r="762">
      <c r="U762" s="9"/>
    </row>
    <row r="763">
      <c r="U763" s="9"/>
    </row>
    <row r="764">
      <c r="U764" s="9"/>
    </row>
    <row r="765">
      <c r="U765" s="9"/>
    </row>
    <row r="766">
      <c r="U766" s="9"/>
    </row>
    <row r="767">
      <c r="U767" s="9"/>
    </row>
    <row r="768">
      <c r="U768" s="9"/>
    </row>
    <row r="769">
      <c r="U769" s="9"/>
    </row>
    <row r="770">
      <c r="U770" s="9"/>
    </row>
    <row r="771">
      <c r="U771" s="9"/>
    </row>
    <row r="772">
      <c r="U772" s="9"/>
    </row>
    <row r="773">
      <c r="U773" s="9"/>
    </row>
    <row r="774">
      <c r="U774" s="9"/>
    </row>
    <row r="775">
      <c r="U775" s="9"/>
    </row>
    <row r="776">
      <c r="U776" s="9"/>
    </row>
    <row r="777">
      <c r="U777" s="9"/>
    </row>
    <row r="778">
      <c r="U778" s="9"/>
    </row>
    <row r="779">
      <c r="U779" s="9"/>
    </row>
    <row r="780">
      <c r="U780" s="9"/>
    </row>
    <row r="781">
      <c r="U781" s="9"/>
    </row>
    <row r="782">
      <c r="U782" s="9"/>
    </row>
    <row r="783">
      <c r="U783" s="9"/>
    </row>
    <row r="784">
      <c r="U784" s="9"/>
    </row>
    <row r="785">
      <c r="U785" s="9"/>
    </row>
    <row r="786">
      <c r="U786" s="9"/>
    </row>
    <row r="787">
      <c r="U787" s="9"/>
    </row>
    <row r="788">
      <c r="U788" s="9"/>
    </row>
    <row r="789">
      <c r="U789" s="9"/>
    </row>
    <row r="790">
      <c r="U790" s="9"/>
    </row>
    <row r="791">
      <c r="U791" s="9"/>
    </row>
    <row r="792">
      <c r="U792" s="9"/>
    </row>
    <row r="793">
      <c r="U793" s="9"/>
    </row>
    <row r="794">
      <c r="U794" s="9"/>
    </row>
    <row r="795">
      <c r="U795" s="9"/>
    </row>
    <row r="796">
      <c r="U796" s="9"/>
    </row>
    <row r="797">
      <c r="U797" s="9"/>
    </row>
    <row r="798">
      <c r="U798" s="9"/>
    </row>
    <row r="799">
      <c r="U799" s="9"/>
    </row>
    <row r="800">
      <c r="U800" s="9"/>
    </row>
    <row r="801">
      <c r="U801" s="9"/>
    </row>
    <row r="802">
      <c r="U802" s="9"/>
    </row>
    <row r="803">
      <c r="U803" s="9"/>
    </row>
    <row r="804">
      <c r="U804" s="9"/>
    </row>
    <row r="805">
      <c r="U805" s="9"/>
    </row>
    <row r="806">
      <c r="U806" s="9"/>
    </row>
    <row r="807">
      <c r="U807" s="9"/>
    </row>
    <row r="808">
      <c r="U808" s="9"/>
    </row>
    <row r="809">
      <c r="U809" s="9"/>
    </row>
    <row r="810">
      <c r="U810" s="9"/>
    </row>
    <row r="811">
      <c r="U811" s="9"/>
    </row>
    <row r="812">
      <c r="U812" s="9"/>
    </row>
    <row r="813">
      <c r="U813" s="9"/>
    </row>
    <row r="814">
      <c r="U814" s="9"/>
    </row>
    <row r="815">
      <c r="U815" s="9"/>
    </row>
    <row r="816">
      <c r="U816" s="9"/>
    </row>
    <row r="817">
      <c r="U817" s="9"/>
    </row>
    <row r="818">
      <c r="U818" s="9"/>
    </row>
    <row r="819">
      <c r="U819" s="9"/>
    </row>
    <row r="820">
      <c r="U820" s="9"/>
    </row>
    <row r="821">
      <c r="U821" s="9"/>
    </row>
    <row r="822">
      <c r="U822" s="9"/>
    </row>
    <row r="823">
      <c r="U823" s="9"/>
    </row>
    <row r="824">
      <c r="U824" s="9"/>
    </row>
    <row r="825">
      <c r="U825" s="9"/>
    </row>
    <row r="826">
      <c r="U826" s="9"/>
    </row>
    <row r="827">
      <c r="U827" s="9"/>
    </row>
    <row r="828">
      <c r="U828" s="9"/>
    </row>
    <row r="829">
      <c r="U829" s="9"/>
    </row>
    <row r="830">
      <c r="U830" s="9"/>
    </row>
    <row r="831">
      <c r="U831" s="9"/>
    </row>
    <row r="832">
      <c r="U832" s="9"/>
    </row>
    <row r="833">
      <c r="U833" s="9"/>
    </row>
    <row r="834">
      <c r="U834" s="9"/>
    </row>
    <row r="835">
      <c r="U835" s="9"/>
    </row>
    <row r="836">
      <c r="U836" s="9"/>
    </row>
    <row r="837">
      <c r="U837" s="9"/>
    </row>
    <row r="838">
      <c r="U838" s="9"/>
    </row>
    <row r="839">
      <c r="U839" s="9"/>
    </row>
    <row r="840">
      <c r="U840" s="9"/>
    </row>
    <row r="841">
      <c r="U841" s="9"/>
    </row>
    <row r="842">
      <c r="U842" s="9"/>
    </row>
    <row r="843">
      <c r="U843" s="9"/>
    </row>
    <row r="844">
      <c r="U844" s="9"/>
    </row>
    <row r="845">
      <c r="U845" s="9"/>
    </row>
    <row r="846">
      <c r="U846" s="9"/>
    </row>
    <row r="847">
      <c r="U847" s="9"/>
    </row>
    <row r="848">
      <c r="U848" s="9"/>
    </row>
    <row r="849">
      <c r="U849" s="9"/>
    </row>
    <row r="850">
      <c r="U850" s="9"/>
    </row>
    <row r="851">
      <c r="U851" s="9"/>
    </row>
    <row r="852">
      <c r="U852" s="9"/>
    </row>
    <row r="853">
      <c r="U853" s="9"/>
    </row>
    <row r="854">
      <c r="U854" s="9"/>
    </row>
    <row r="855">
      <c r="U855" s="9"/>
    </row>
    <row r="856">
      <c r="U856" s="9"/>
    </row>
    <row r="857">
      <c r="U857" s="9"/>
    </row>
    <row r="858">
      <c r="U858" s="9"/>
    </row>
    <row r="859">
      <c r="U859" s="9"/>
    </row>
    <row r="860">
      <c r="U860" s="9"/>
    </row>
    <row r="861">
      <c r="U861" s="9"/>
    </row>
    <row r="862">
      <c r="U862" s="9"/>
    </row>
    <row r="863">
      <c r="U863" s="9"/>
    </row>
    <row r="864">
      <c r="U864" s="9"/>
    </row>
    <row r="865">
      <c r="U865" s="9"/>
    </row>
    <row r="866">
      <c r="U866" s="9"/>
    </row>
    <row r="867">
      <c r="U867" s="9"/>
    </row>
    <row r="868">
      <c r="U868" s="9"/>
    </row>
    <row r="869">
      <c r="U869" s="9"/>
    </row>
    <row r="870">
      <c r="U870" s="9"/>
    </row>
    <row r="871">
      <c r="U871" s="9"/>
    </row>
    <row r="872">
      <c r="U872" s="9"/>
    </row>
    <row r="873">
      <c r="U873" s="9"/>
    </row>
    <row r="874">
      <c r="U874" s="9"/>
    </row>
    <row r="875">
      <c r="U875" s="9"/>
    </row>
    <row r="876">
      <c r="U876" s="9"/>
    </row>
    <row r="877">
      <c r="U877" s="9"/>
    </row>
    <row r="878">
      <c r="U878" s="9"/>
    </row>
    <row r="879">
      <c r="U879" s="9"/>
    </row>
    <row r="880">
      <c r="U880" s="9"/>
    </row>
    <row r="881">
      <c r="U881" s="9"/>
    </row>
    <row r="882">
      <c r="U882" s="9"/>
    </row>
    <row r="883">
      <c r="U883" s="9"/>
    </row>
    <row r="884">
      <c r="U884" s="9"/>
    </row>
    <row r="885">
      <c r="U885" s="9"/>
    </row>
    <row r="886">
      <c r="U886" s="9"/>
    </row>
    <row r="887">
      <c r="U887" s="9"/>
    </row>
    <row r="888">
      <c r="U888" s="9"/>
    </row>
    <row r="889">
      <c r="U889" s="9"/>
    </row>
    <row r="890">
      <c r="U890" s="9"/>
    </row>
    <row r="891">
      <c r="U891" s="9"/>
    </row>
    <row r="892">
      <c r="U892" s="9"/>
    </row>
    <row r="893">
      <c r="U893" s="9"/>
    </row>
    <row r="894">
      <c r="U894" s="9"/>
    </row>
    <row r="895">
      <c r="U895" s="9"/>
    </row>
    <row r="896">
      <c r="U896" s="9"/>
    </row>
    <row r="897">
      <c r="U897" s="9"/>
    </row>
    <row r="898">
      <c r="U898" s="9"/>
    </row>
    <row r="899">
      <c r="U899" s="9"/>
    </row>
    <row r="900">
      <c r="U900" s="9"/>
    </row>
    <row r="901">
      <c r="U901" s="9"/>
    </row>
    <row r="902">
      <c r="U902" s="9"/>
    </row>
    <row r="903">
      <c r="U903" s="9"/>
    </row>
    <row r="904">
      <c r="U904" s="9"/>
    </row>
    <row r="905">
      <c r="U905" s="9"/>
    </row>
    <row r="906">
      <c r="U906" s="9"/>
    </row>
    <row r="907">
      <c r="U907" s="9"/>
    </row>
    <row r="908">
      <c r="U908" s="9"/>
    </row>
    <row r="909">
      <c r="U909" s="9"/>
    </row>
    <row r="910">
      <c r="U910" s="9"/>
    </row>
    <row r="911">
      <c r="U911" s="9"/>
    </row>
    <row r="912">
      <c r="U912" s="9"/>
    </row>
    <row r="913">
      <c r="U913" s="9"/>
    </row>
    <row r="914">
      <c r="U914" s="9"/>
    </row>
    <row r="915">
      <c r="U915" s="9"/>
    </row>
    <row r="916">
      <c r="U916" s="9"/>
    </row>
    <row r="917">
      <c r="U917" s="9"/>
    </row>
    <row r="918">
      <c r="U918" s="9"/>
    </row>
    <row r="919">
      <c r="U919" s="9"/>
    </row>
    <row r="920">
      <c r="U920" s="9"/>
    </row>
    <row r="921">
      <c r="U921" s="9"/>
    </row>
    <row r="922">
      <c r="U922" s="9"/>
    </row>
    <row r="923">
      <c r="U923" s="9"/>
    </row>
    <row r="924">
      <c r="U924" s="9"/>
    </row>
    <row r="925">
      <c r="U925" s="9"/>
    </row>
    <row r="926">
      <c r="U926" s="9"/>
    </row>
    <row r="927">
      <c r="U927" s="9"/>
    </row>
    <row r="928">
      <c r="U928" s="9"/>
    </row>
    <row r="929">
      <c r="U929" s="9"/>
    </row>
    <row r="930">
      <c r="U930" s="9"/>
    </row>
    <row r="931">
      <c r="U931" s="9"/>
    </row>
    <row r="932">
      <c r="U932" s="9"/>
    </row>
    <row r="933">
      <c r="U933" s="9"/>
    </row>
    <row r="934">
      <c r="U934" s="9"/>
    </row>
    <row r="935">
      <c r="U935" s="9"/>
    </row>
    <row r="936">
      <c r="U936" s="9"/>
    </row>
    <row r="937">
      <c r="U937" s="9"/>
    </row>
    <row r="938">
      <c r="U938" s="9"/>
    </row>
    <row r="939">
      <c r="U939" s="9"/>
    </row>
    <row r="940">
      <c r="U940" s="9"/>
    </row>
    <row r="941">
      <c r="U941" s="9"/>
    </row>
    <row r="942">
      <c r="U942" s="9"/>
    </row>
    <row r="943">
      <c r="U943" s="9"/>
    </row>
    <row r="944">
      <c r="U944" s="9"/>
    </row>
    <row r="945">
      <c r="U945" s="9"/>
    </row>
    <row r="946">
      <c r="U946" s="9"/>
    </row>
    <row r="947">
      <c r="U947" s="9"/>
    </row>
    <row r="948">
      <c r="U948" s="9"/>
    </row>
    <row r="949">
      <c r="U949" s="9"/>
    </row>
    <row r="950">
      <c r="U950" s="9"/>
    </row>
    <row r="951">
      <c r="U951" s="9"/>
    </row>
    <row r="952">
      <c r="U952" s="9"/>
    </row>
    <row r="953">
      <c r="U953" s="9"/>
    </row>
    <row r="954">
      <c r="U954" s="9"/>
    </row>
    <row r="955">
      <c r="U955" s="9"/>
    </row>
    <row r="956">
      <c r="U956" s="9"/>
    </row>
    <row r="957">
      <c r="U957" s="9"/>
    </row>
    <row r="958">
      <c r="U958" s="9"/>
    </row>
    <row r="959">
      <c r="U959" s="9"/>
    </row>
    <row r="960">
      <c r="U960" s="9"/>
    </row>
    <row r="961">
      <c r="U961" s="9"/>
    </row>
    <row r="962">
      <c r="U962" s="9"/>
    </row>
    <row r="963">
      <c r="U963" s="9"/>
    </row>
    <row r="964">
      <c r="U964" s="9"/>
    </row>
    <row r="965">
      <c r="U965" s="9"/>
    </row>
    <row r="966">
      <c r="U966" s="9"/>
    </row>
    <row r="967">
      <c r="U967" s="9"/>
    </row>
    <row r="968">
      <c r="U968" s="9"/>
    </row>
    <row r="969">
      <c r="U969" s="9"/>
    </row>
    <row r="970">
      <c r="U970" s="9"/>
    </row>
    <row r="971">
      <c r="U971" s="9"/>
    </row>
    <row r="972">
      <c r="U972" s="9"/>
    </row>
    <row r="973">
      <c r="U973" s="9"/>
    </row>
    <row r="974">
      <c r="U974" s="9"/>
    </row>
    <row r="975">
      <c r="U975" s="9"/>
    </row>
    <row r="976">
      <c r="U976" s="9"/>
    </row>
    <row r="977">
      <c r="U977" s="9"/>
    </row>
    <row r="978">
      <c r="U978" s="9"/>
    </row>
    <row r="979">
      <c r="U979" s="9"/>
    </row>
    <row r="980">
      <c r="U980" s="9"/>
    </row>
    <row r="981">
      <c r="U981" s="9"/>
    </row>
    <row r="982">
      <c r="U982" s="9"/>
    </row>
    <row r="983">
      <c r="U983" s="9"/>
    </row>
    <row r="984">
      <c r="U984" s="9"/>
    </row>
    <row r="985">
      <c r="U985" s="9"/>
    </row>
    <row r="986">
      <c r="U986" s="9"/>
    </row>
    <row r="987">
      <c r="U987" s="9"/>
    </row>
    <row r="988">
      <c r="U988" s="9"/>
    </row>
    <row r="989">
      <c r="U989" s="9"/>
    </row>
    <row r="990">
      <c r="U990" s="9"/>
    </row>
    <row r="991">
      <c r="U991" s="9"/>
    </row>
    <row r="992">
      <c r="U992" s="9"/>
    </row>
    <row r="993">
      <c r="U993" s="9"/>
    </row>
    <row r="994">
      <c r="U994" s="9"/>
    </row>
    <row r="995">
      <c r="U995" s="9"/>
    </row>
    <row r="996">
      <c r="U996" s="9"/>
    </row>
    <row r="997">
      <c r="U997" s="9"/>
    </row>
    <row r="998">
      <c r="U998" s="9"/>
    </row>
    <row r="999">
      <c r="U999" s="9"/>
    </row>
    <row r="1000">
      <c r="U1000" s="9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13" width="8.38"/>
    <col customWidth="1" min="14" max="19" width="6.63"/>
  </cols>
  <sheetData>
    <row r="1">
      <c r="A1" s="81" t="s">
        <v>69</v>
      </c>
      <c r="B1" s="82" t="s">
        <v>66</v>
      </c>
      <c r="C1" s="82" t="s">
        <v>160</v>
      </c>
      <c r="D1" s="81" t="s">
        <v>161</v>
      </c>
      <c r="E1" s="81" t="s">
        <v>162</v>
      </c>
      <c r="F1" s="81" t="s">
        <v>163</v>
      </c>
      <c r="G1" s="81" t="s">
        <v>164</v>
      </c>
      <c r="H1" s="81" t="s">
        <v>165</v>
      </c>
      <c r="I1" s="81" t="s">
        <v>166</v>
      </c>
      <c r="J1" s="81" t="s">
        <v>167</v>
      </c>
      <c r="K1" s="81" t="s">
        <v>168</v>
      </c>
      <c r="L1" s="81" t="s">
        <v>169</v>
      </c>
      <c r="M1" s="81" t="s">
        <v>170</v>
      </c>
      <c r="N1" s="81" t="s">
        <v>171</v>
      </c>
      <c r="O1" s="81" t="s">
        <v>172</v>
      </c>
      <c r="P1" s="81" t="s">
        <v>173</v>
      </c>
      <c r="Q1" s="81" t="s">
        <v>174</v>
      </c>
      <c r="R1" s="81" t="s">
        <v>175</v>
      </c>
      <c r="S1" s="83" t="s">
        <v>4</v>
      </c>
      <c r="U1" s="9" t="s">
        <v>176</v>
      </c>
    </row>
    <row r="2">
      <c r="A2" s="84">
        <f>Comparacao!E3</f>
        <v>540</v>
      </c>
      <c r="B2" s="43" t="s">
        <v>77</v>
      </c>
      <c r="C2" s="43" t="s">
        <v>17</v>
      </c>
      <c r="D2" s="84">
        <v>5.0</v>
      </c>
      <c r="E2" s="84">
        <v>540.0</v>
      </c>
      <c r="F2" s="84">
        <v>540.0</v>
      </c>
      <c r="G2" s="84">
        <v>540.0</v>
      </c>
      <c r="H2" s="84">
        <v>540.0</v>
      </c>
      <c r="I2" s="84">
        <v>540.0</v>
      </c>
      <c r="J2" s="84">
        <v>540.0</v>
      </c>
      <c r="K2" s="84">
        <v>540.0</v>
      </c>
      <c r="L2" s="84">
        <v>0.027</v>
      </c>
      <c r="M2" s="84">
        <v>20.002</v>
      </c>
      <c r="N2" s="85">
        <f t="shared" ref="N2:N84" si="1">((E2-A2)/A2)*100</f>
        <v>0</v>
      </c>
      <c r="O2" s="85">
        <f t="shared" ref="O2:O84" si="2">((F2-A2)/A2)*100</f>
        <v>0</v>
      </c>
      <c r="P2" s="85">
        <f t="shared" ref="P2:P84" si="3">((G2-A2)/A2)*100</f>
        <v>0</v>
      </c>
      <c r="Q2" s="85">
        <f t="shared" ref="Q2:Q84" si="4">((H2-A2)/A2)*100</f>
        <v>0</v>
      </c>
      <c r="R2" s="85">
        <f t="shared" ref="R2:R84" si="5">((I2-A2)/A2)*100</f>
        <v>0</v>
      </c>
      <c r="S2" s="86">
        <f t="shared" ref="S2:S84" si="6">AVERAGE(N2:R2)</f>
        <v>0</v>
      </c>
      <c r="U2" s="9">
        <f t="shared" ref="U2:U84" si="7">(IF(((J2-A2)/A2)*100 &lt; 1,L2,"INF"))</f>
        <v>0.027</v>
      </c>
    </row>
    <row r="3">
      <c r="A3" s="84">
        <f>Comparacao!E4</f>
        <v>54</v>
      </c>
      <c r="B3" s="6" t="s">
        <v>78</v>
      </c>
      <c r="C3" s="6" t="s">
        <v>17</v>
      </c>
      <c r="D3" s="6">
        <v>5.0</v>
      </c>
      <c r="E3" s="6">
        <v>54.0</v>
      </c>
      <c r="F3" s="6">
        <v>54.0</v>
      </c>
      <c r="G3" s="6">
        <v>54.0</v>
      </c>
      <c r="H3" s="6">
        <v>54.0</v>
      </c>
      <c r="I3" s="6">
        <v>54.0</v>
      </c>
      <c r="J3" s="6">
        <v>54.0</v>
      </c>
      <c r="K3" s="6">
        <v>54.0</v>
      </c>
      <c r="L3" s="6">
        <v>0.002</v>
      </c>
      <c r="M3" s="6">
        <v>20.001</v>
      </c>
      <c r="N3" s="85">
        <f t="shared" si="1"/>
        <v>0</v>
      </c>
      <c r="O3" s="85">
        <f t="shared" si="2"/>
        <v>0</v>
      </c>
      <c r="P3" s="85">
        <f t="shared" si="3"/>
        <v>0</v>
      </c>
      <c r="Q3" s="85">
        <f t="shared" si="4"/>
        <v>0</v>
      </c>
      <c r="R3" s="85">
        <f t="shared" si="5"/>
        <v>0</v>
      </c>
      <c r="S3" s="86">
        <f t="shared" si="6"/>
        <v>0</v>
      </c>
      <c r="U3" s="9">
        <f t="shared" si="7"/>
        <v>0.002</v>
      </c>
    </row>
    <row r="4">
      <c r="A4" s="84">
        <f>Comparacao!E5</f>
        <v>816</v>
      </c>
      <c r="B4" s="6" t="s">
        <v>79</v>
      </c>
      <c r="C4" s="6" t="s">
        <v>17</v>
      </c>
      <c r="D4" s="6">
        <v>5.0</v>
      </c>
      <c r="E4" s="6">
        <v>816.0</v>
      </c>
      <c r="F4" s="6">
        <v>816.0</v>
      </c>
      <c r="G4" s="6">
        <v>816.0</v>
      </c>
      <c r="H4" s="6">
        <v>816.0</v>
      </c>
      <c r="I4" s="6">
        <v>816.0</v>
      </c>
      <c r="J4" s="6">
        <v>816.0</v>
      </c>
      <c r="K4" s="6">
        <v>816.0</v>
      </c>
      <c r="L4" s="6">
        <v>0.005</v>
      </c>
      <c r="M4" s="6">
        <v>20.001</v>
      </c>
      <c r="N4" s="85">
        <f t="shared" si="1"/>
        <v>0</v>
      </c>
      <c r="O4" s="85">
        <f t="shared" si="2"/>
        <v>0</v>
      </c>
      <c r="P4" s="85">
        <f t="shared" si="3"/>
        <v>0</v>
      </c>
      <c r="Q4" s="85">
        <f t="shared" si="4"/>
        <v>0</v>
      </c>
      <c r="R4" s="85">
        <f t="shared" si="5"/>
        <v>0</v>
      </c>
      <c r="S4" s="86">
        <f t="shared" si="6"/>
        <v>0</v>
      </c>
      <c r="U4" s="9">
        <f t="shared" si="7"/>
        <v>0.005</v>
      </c>
    </row>
    <row r="5">
      <c r="A5" s="84">
        <f>Comparacao!E6</f>
        <v>126</v>
      </c>
      <c r="B5" s="6" t="s">
        <v>80</v>
      </c>
      <c r="C5" s="6" t="s">
        <v>17</v>
      </c>
      <c r="D5" s="6">
        <v>5.0</v>
      </c>
      <c r="E5" s="6">
        <v>126.0</v>
      </c>
      <c r="F5" s="6">
        <v>126.0</v>
      </c>
      <c r="G5" s="6">
        <v>126.0</v>
      </c>
      <c r="H5" s="6">
        <v>126.0</v>
      </c>
      <c r="I5" s="6">
        <v>126.0</v>
      </c>
      <c r="J5" s="6">
        <v>126.0</v>
      </c>
      <c r="K5" s="6">
        <v>126.0</v>
      </c>
      <c r="L5" s="6">
        <v>0.017</v>
      </c>
      <c r="M5" s="6">
        <v>20.001</v>
      </c>
      <c r="N5" s="85">
        <f t="shared" si="1"/>
        <v>0</v>
      </c>
      <c r="O5" s="85">
        <f t="shared" si="2"/>
        <v>0</v>
      </c>
      <c r="P5" s="85">
        <f t="shared" si="3"/>
        <v>0</v>
      </c>
      <c r="Q5" s="85">
        <f t="shared" si="4"/>
        <v>0</v>
      </c>
      <c r="R5" s="85">
        <f t="shared" si="5"/>
        <v>0</v>
      </c>
      <c r="S5" s="86">
        <f t="shared" si="6"/>
        <v>0</v>
      </c>
      <c r="U5" s="9">
        <f t="shared" si="7"/>
        <v>0.017</v>
      </c>
    </row>
    <row r="6">
      <c r="A6" s="84">
        <f>Comparacao!E7</f>
        <v>372</v>
      </c>
      <c r="B6" s="6" t="s">
        <v>81</v>
      </c>
      <c r="C6" s="6" t="s">
        <v>17</v>
      </c>
      <c r="D6" s="6">
        <v>5.0</v>
      </c>
      <c r="E6" s="6">
        <v>372.0</v>
      </c>
      <c r="F6" s="6">
        <v>372.0</v>
      </c>
      <c r="G6" s="6">
        <v>372.0</v>
      </c>
      <c r="H6" s="6">
        <v>372.0</v>
      </c>
      <c r="I6" s="6">
        <v>372.0</v>
      </c>
      <c r="J6" s="6">
        <v>372.0</v>
      </c>
      <c r="K6" s="6">
        <v>372.0</v>
      </c>
      <c r="L6" s="6">
        <v>0.001</v>
      </c>
      <c r="M6" s="6">
        <v>20.001</v>
      </c>
      <c r="N6" s="85">
        <f t="shared" si="1"/>
        <v>0</v>
      </c>
      <c r="O6" s="85">
        <f t="shared" si="2"/>
        <v>0</v>
      </c>
      <c r="P6" s="85">
        <f t="shared" si="3"/>
        <v>0</v>
      </c>
      <c r="Q6" s="85">
        <f t="shared" si="4"/>
        <v>0</v>
      </c>
      <c r="R6" s="85">
        <f t="shared" si="5"/>
        <v>0</v>
      </c>
      <c r="S6" s="86">
        <f t="shared" si="6"/>
        <v>0</v>
      </c>
      <c r="U6" s="9">
        <f t="shared" si="7"/>
        <v>0.001</v>
      </c>
    </row>
    <row r="7">
      <c r="A7" s="84">
        <f>Comparacao!E8</f>
        <v>2148</v>
      </c>
      <c r="B7" s="6" t="s">
        <v>82</v>
      </c>
      <c r="C7" s="6" t="s">
        <v>17</v>
      </c>
      <c r="D7" s="6">
        <v>5.0</v>
      </c>
      <c r="E7" s="6">
        <v>2148.0</v>
      </c>
      <c r="F7" s="6">
        <v>2148.0</v>
      </c>
      <c r="G7" s="6">
        <v>2148.0</v>
      </c>
      <c r="H7" s="6">
        <v>2148.0</v>
      </c>
      <c r="I7" s="6">
        <v>2148.0</v>
      </c>
      <c r="J7" s="6">
        <v>2148.0</v>
      </c>
      <c r="K7" s="6">
        <v>2148.0</v>
      </c>
      <c r="L7" s="6">
        <v>1.096</v>
      </c>
      <c r="M7" s="6">
        <v>20.001</v>
      </c>
      <c r="N7" s="85">
        <f t="shared" si="1"/>
        <v>0</v>
      </c>
      <c r="O7" s="85">
        <f t="shared" si="2"/>
        <v>0</v>
      </c>
      <c r="P7" s="85">
        <f t="shared" si="3"/>
        <v>0</v>
      </c>
      <c r="Q7" s="85">
        <f t="shared" si="4"/>
        <v>0</v>
      </c>
      <c r="R7" s="85">
        <f t="shared" si="5"/>
        <v>0</v>
      </c>
      <c r="S7" s="86">
        <f t="shared" si="6"/>
        <v>0</v>
      </c>
      <c r="U7" s="9">
        <f t="shared" si="7"/>
        <v>1.096</v>
      </c>
    </row>
    <row r="8">
      <c r="A8" s="84">
        <f>Comparacao!E9</f>
        <v>1426</v>
      </c>
      <c r="B8" s="6" t="s">
        <v>83</v>
      </c>
      <c r="C8" s="6" t="s">
        <v>17</v>
      </c>
      <c r="D8" s="6">
        <v>5.0</v>
      </c>
      <c r="E8" s="6">
        <v>1426.0</v>
      </c>
      <c r="F8" s="6">
        <v>1426.0</v>
      </c>
      <c r="G8" s="6">
        <v>1426.0</v>
      </c>
      <c r="H8" s="6">
        <v>1426.0</v>
      </c>
      <c r="I8" s="6">
        <v>1426.0</v>
      </c>
      <c r="J8" s="6">
        <v>1426.0</v>
      </c>
      <c r="K8" s="6">
        <v>1426.0</v>
      </c>
      <c r="L8" s="6">
        <v>0.002</v>
      </c>
      <c r="M8" s="6">
        <v>20.001</v>
      </c>
      <c r="N8" s="85">
        <f t="shared" si="1"/>
        <v>0</v>
      </c>
      <c r="O8" s="85">
        <f t="shared" si="2"/>
        <v>0</v>
      </c>
      <c r="P8" s="85">
        <f t="shared" si="3"/>
        <v>0</v>
      </c>
      <c r="Q8" s="85">
        <f t="shared" si="4"/>
        <v>0</v>
      </c>
      <c r="R8" s="85">
        <f t="shared" si="5"/>
        <v>0</v>
      </c>
      <c r="S8" s="86">
        <f t="shared" si="6"/>
        <v>0</v>
      </c>
      <c r="U8" s="9">
        <f t="shared" si="7"/>
        <v>0.002</v>
      </c>
    </row>
    <row r="9">
      <c r="A9" s="84">
        <f>Comparacao!E10</f>
        <v>2458</v>
      </c>
      <c r="B9" s="6" t="s">
        <v>84</v>
      </c>
      <c r="C9" s="6" t="s">
        <v>17</v>
      </c>
      <c r="D9" s="6">
        <v>5.0</v>
      </c>
      <c r="E9" s="6">
        <v>2458.0</v>
      </c>
      <c r="F9" s="6">
        <v>2458.0</v>
      </c>
      <c r="G9" s="6">
        <v>2458.0</v>
      </c>
      <c r="H9" s="6">
        <v>2458.0</v>
      </c>
      <c r="I9" s="6">
        <v>2458.0</v>
      </c>
      <c r="J9" s="6">
        <v>2458.0</v>
      </c>
      <c r="K9" s="6">
        <v>2458.0</v>
      </c>
      <c r="L9" s="6">
        <v>0.01</v>
      </c>
      <c r="M9" s="6">
        <v>20.002</v>
      </c>
      <c r="N9" s="85">
        <f t="shared" si="1"/>
        <v>0</v>
      </c>
      <c r="O9" s="85">
        <f t="shared" si="2"/>
        <v>0</v>
      </c>
      <c r="P9" s="85">
        <f t="shared" si="3"/>
        <v>0</v>
      </c>
      <c r="Q9" s="85">
        <f t="shared" si="4"/>
        <v>0</v>
      </c>
      <c r="R9" s="85">
        <f t="shared" si="5"/>
        <v>0</v>
      </c>
      <c r="S9" s="86">
        <f t="shared" si="6"/>
        <v>0</v>
      </c>
      <c r="U9" s="9">
        <f t="shared" si="7"/>
        <v>0.01</v>
      </c>
    </row>
    <row r="10">
      <c r="A10" s="84">
        <f>Comparacao!E11</f>
        <v>1570</v>
      </c>
      <c r="B10" s="6" t="s">
        <v>85</v>
      </c>
      <c r="C10" s="6" t="s">
        <v>17</v>
      </c>
      <c r="D10" s="6">
        <v>5.0</v>
      </c>
      <c r="E10" s="6">
        <v>1570.0</v>
      </c>
      <c r="F10" s="6">
        <v>1570.0</v>
      </c>
      <c r="G10" s="6">
        <v>1570.0</v>
      </c>
      <c r="H10" s="6">
        <v>1570.0</v>
      </c>
      <c r="I10" s="6">
        <v>1570.0</v>
      </c>
      <c r="J10" s="6">
        <v>1570.0</v>
      </c>
      <c r="K10" s="6">
        <v>1570.0</v>
      </c>
      <c r="L10" s="6">
        <v>0.026</v>
      </c>
      <c r="M10" s="6">
        <v>20.002</v>
      </c>
      <c r="N10" s="85">
        <f t="shared" si="1"/>
        <v>0</v>
      </c>
      <c r="O10" s="85">
        <f t="shared" si="2"/>
        <v>0</v>
      </c>
      <c r="P10" s="85">
        <f t="shared" si="3"/>
        <v>0</v>
      </c>
      <c r="Q10" s="85">
        <f t="shared" si="4"/>
        <v>0</v>
      </c>
      <c r="R10" s="85">
        <f t="shared" si="5"/>
        <v>0</v>
      </c>
      <c r="S10" s="86">
        <f t="shared" si="6"/>
        <v>0</v>
      </c>
      <c r="U10" s="9">
        <f t="shared" si="7"/>
        <v>0.026</v>
      </c>
    </row>
    <row r="11">
      <c r="A11" s="84">
        <f>Comparacao!E12</f>
        <v>772</v>
      </c>
      <c r="B11" s="6" t="s">
        <v>86</v>
      </c>
      <c r="C11" s="6" t="s">
        <v>17</v>
      </c>
      <c r="D11" s="6">
        <v>5.0</v>
      </c>
      <c r="E11" s="6">
        <v>772.0</v>
      </c>
      <c r="F11" s="6">
        <v>772.0</v>
      </c>
      <c r="G11" s="6">
        <v>772.0</v>
      </c>
      <c r="H11" s="6">
        <v>772.0</v>
      </c>
      <c r="I11" s="6">
        <v>772.0</v>
      </c>
      <c r="J11" s="6">
        <v>772.0</v>
      </c>
      <c r="K11" s="6">
        <v>772.0</v>
      </c>
      <c r="L11" s="6">
        <v>0.055</v>
      </c>
      <c r="M11" s="6">
        <v>30.002</v>
      </c>
      <c r="N11" s="85">
        <f t="shared" si="1"/>
        <v>0</v>
      </c>
      <c r="O11" s="85">
        <f t="shared" si="2"/>
        <v>0</v>
      </c>
      <c r="P11" s="85">
        <f t="shared" si="3"/>
        <v>0</v>
      </c>
      <c r="Q11" s="85">
        <f t="shared" si="4"/>
        <v>0</v>
      </c>
      <c r="R11" s="85">
        <f t="shared" si="5"/>
        <v>0</v>
      </c>
      <c r="S11" s="86">
        <f t="shared" si="6"/>
        <v>0</v>
      </c>
      <c r="U11" s="9">
        <f t="shared" si="7"/>
        <v>0.055</v>
      </c>
    </row>
    <row r="12">
      <c r="A12" s="84">
        <f>Comparacao!E13</f>
        <v>136</v>
      </c>
      <c r="B12" s="6" t="s">
        <v>87</v>
      </c>
      <c r="C12" s="6" t="s">
        <v>17</v>
      </c>
      <c r="D12" s="6">
        <v>5.0</v>
      </c>
      <c r="E12" s="6">
        <v>136.0</v>
      </c>
      <c r="F12" s="6">
        <v>136.0</v>
      </c>
      <c r="G12" s="6">
        <v>136.0</v>
      </c>
      <c r="H12" s="6">
        <v>136.0</v>
      </c>
      <c r="I12" s="6">
        <v>136.0</v>
      </c>
      <c r="J12" s="6">
        <v>136.0</v>
      </c>
      <c r="K12" s="6">
        <v>136.0</v>
      </c>
      <c r="L12" s="6">
        <v>0.031</v>
      </c>
      <c r="M12" s="6">
        <v>30.002</v>
      </c>
      <c r="N12" s="85">
        <f t="shared" si="1"/>
        <v>0</v>
      </c>
      <c r="O12" s="85">
        <f t="shared" si="2"/>
        <v>0</v>
      </c>
      <c r="P12" s="85">
        <f t="shared" si="3"/>
        <v>0</v>
      </c>
      <c r="Q12" s="85">
        <f t="shared" si="4"/>
        <v>0</v>
      </c>
      <c r="R12" s="85">
        <f t="shared" si="5"/>
        <v>0</v>
      </c>
      <c r="S12" s="86">
        <f t="shared" si="6"/>
        <v>0</v>
      </c>
      <c r="U12" s="9">
        <f t="shared" si="7"/>
        <v>0.031</v>
      </c>
    </row>
    <row r="13">
      <c r="A13" s="84">
        <f>Comparacao!E14</f>
        <v>920</v>
      </c>
      <c r="B13" s="6" t="s">
        <v>88</v>
      </c>
      <c r="C13" s="6" t="s">
        <v>17</v>
      </c>
      <c r="D13" s="6">
        <v>5.0</v>
      </c>
      <c r="E13" s="6">
        <v>920.0</v>
      </c>
      <c r="F13" s="6">
        <v>920.0</v>
      </c>
      <c r="G13" s="6">
        <v>920.0</v>
      </c>
      <c r="H13" s="6">
        <v>920.0</v>
      </c>
      <c r="I13" s="6">
        <v>920.0</v>
      </c>
      <c r="J13" s="6">
        <v>920.0</v>
      </c>
      <c r="K13" s="6">
        <v>920.0</v>
      </c>
      <c r="L13" s="6">
        <v>0.016</v>
      </c>
      <c r="M13" s="6">
        <v>30.002</v>
      </c>
      <c r="N13" s="85">
        <f t="shared" si="1"/>
        <v>0</v>
      </c>
      <c r="O13" s="85">
        <f t="shared" si="2"/>
        <v>0</v>
      </c>
      <c r="P13" s="85">
        <f t="shared" si="3"/>
        <v>0</v>
      </c>
      <c r="Q13" s="85">
        <f t="shared" si="4"/>
        <v>0</v>
      </c>
      <c r="R13" s="85">
        <f t="shared" si="5"/>
        <v>0</v>
      </c>
      <c r="S13" s="86">
        <f t="shared" si="6"/>
        <v>0</v>
      </c>
      <c r="U13" s="9">
        <f t="shared" si="7"/>
        <v>0.016</v>
      </c>
    </row>
    <row r="14">
      <c r="A14" s="84">
        <f>Comparacao!E15</f>
        <v>52</v>
      </c>
      <c r="B14" s="6" t="s">
        <v>89</v>
      </c>
      <c r="C14" s="6" t="s">
        <v>17</v>
      </c>
      <c r="D14" s="6">
        <v>5.0</v>
      </c>
      <c r="E14" s="6">
        <v>52.0</v>
      </c>
      <c r="F14" s="6">
        <v>52.0</v>
      </c>
      <c r="G14" s="6">
        <v>52.0</v>
      </c>
      <c r="H14" s="6">
        <v>52.0</v>
      </c>
      <c r="I14" s="6">
        <v>52.0</v>
      </c>
      <c r="J14" s="6">
        <v>52.0</v>
      </c>
      <c r="K14" s="6">
        <v>52.0</v>
      </c>
      <c r="L14" s="6">
        <v>0.012</v>
      </c>
      <c r="M14" s="6">
        <v>30.002</v>
      </c>
      <c r="N14" s="85">
        <f t="shared" si="1"/>
        <v>0</v>
      </c>
      <c r="O14" s="85">
        <f t="shared" si="2"/>
        <v>0</v>
      </c>
      <c r="P14" s="85">
        <f t="shared" si="3"/>
        <v>0</v>
      </c>
      <c r="Q14" s="85">
        <f t="shared" si="4"/>
        <v>0</v>
      </c>
      <c r="R14" s="85">
        <f t="shared" si="5"/>
        <v>0</v>
      </c>
      <c r="S14" s="86">
        <f t="shared" si="6"/>
        <v>0</v>
      </c>
      <c r="U14" s="9">
        <f t="shared" si="7"/>
        <v>0.012</v>
      </c>
    </row>
    <row r="15">
      <c r="A15" s="84">
        <f>Comparacao!E16</f>
        <v>410</v>
      </c>
      <c r="B15" s="6" t="s">
        <v>90</v>
      </c>
      <c r="C15" s="6" t="s">
        <v>17</v>
      </c>
      <c r="D15" s="6">
        <v>5.0</v>
      </c>
      <c r="E15" s="6">
        <v>410.0</v>
      </c>
      <c r="F15" s="6">
        <v>410.0</v>
      </c>
      <c r="G15" s="6">
        <v>410.0</v>
      </c>
      <c r="H15" s="6">
        <v>410.0</v>
      </c>
      <c r="I15" s="6">
        <v>410.0</v>
      </c>
      <c r="J15" s="6">
        <v>410.0</v>
      </c>
      <c r="K15" s="6">
        <v>410.0</v>
      </c>
      <c r="L15" s="6">
        <v>0.015</v>
      </c>
      <c r="M15" s="6">
        <v>30.002</v>
      </c>
      <c r="N15" s="85">
        <f t="shared" si="1"/>
        <v>0</v>
      </c>
      <c r="O15" s="85">
        <f t="shared" si="2"/>
        <v>0</v>
      </c>
      <c r="P15" s="85">
        <f t="shared" si="3"/>
        <v>0</v>
      </c>
      <c r="Q15" s="85">
        <f t="shared" si="4"/>
        <v>0</v>
      </c>
      <c r="R15" s="85">
        <f t="shared" si="5"/>
        <v>0</v>
      </c>
      <c r="S15" s="86">
        <f t="shared" si="6"/>
        <v>0</v>
      </c>
      <c r="U15" s="9">
        <f t="shared" si="7"/>
        <v>0.015</v>
      </c>
    </row>
    <row r="16">
      <c r="A16" s="84">
        <f>Comparacao!E17</f>
        <v>3276</v>
      </c>
      <c r="B16" s="6" t="s">
        <v>91</v>
      </c>
      <c r="C16" s="6" t="s">
        <v>17</v>
      </c>
      <c r="D16" s="6">
        <v>5.0</v>
      </c>
      <c r="E16" s="6">
        <v>3276.0</v>
      </c>
      <c r="F16" s="6">
        <v>3276.0</v>
      </c>
      <c r="G16" s="6">
        <v>3276.0</v>
      </c>
      <c r="H16" s="6">
        <v>3276.0</v>
      </c>
      <c r="I16" s="6">
        <v>3276.0</v>
      </c>
      <c r="J16" s="6">
        <v>3276.0</v>
      </c>
      <c r="K16" s="6">
        <v>3276.0</v>
      </c>
      <c r="L16" s="6">
        <v>0.341</v>
      </c>
      <c r="M16" s="6">
        <v>30.003</v>
      </c>
      <c r="N16" s="85">
        <f t="shared" si="1"/>
        <v>0</v>
      </c>
      <c r="O16" s="85">
        <f t="shared" si="2"/>
        <v>0</v>
      </c>
      <c r="P16" s="85">
        <f t="shared" si="3"/>
        <v>0</v>
      </c>
      <c r="Q16" s="85">
        <f t="shared" si="4"/>
        <v>0</v>
      </c>
      <c r="R16" s="85">
        <f t="shared" si="5"/>
        <v>0</v>
      </c>
      <c r="S16" s="86">
        <f t="shared" si="6"/>
        <v>0</v>
      </c>
      <c r="U16" s="9">
        <f t="shared" si="7"/>
        <v>0.341</v>
      </c>
    </row>
    <row r="17">
      <c r="A17" s="84">
        <f>Comparacao!E18</f>
        <v>1404</v>
      </c>
      <c r="B17" s="6" t="s">
        <v>92</v>
      </c>
      <c r="C17" s="6" t="s">
        <v>17</v>
      </c>
      <c r="D17" s="6">
        <v>5.0</v>
      </c>
      <c r="E17" s="6">
        <v>1404.0</v>
      </c>
      <c r="F17" s="6">
        <v>1404.0</v>
      </c>
      <c r="G17" s="6">
        <v>1404.0</v>
      </c>
      <c r="H17" s="6">
        <v>1404.0</v>
      </c>
      <c r="I17" s="6">
        <v>1404.0</v>
      </c>
      <c r="J17" s="6">
        <v>1404.0</v>
      </c>
      <c r="K17" s="6">
        <v>1404.0</v>
      </c>
      <c r="L17" s="6">
        <v>0.37</v>
      </c>
      <c r="M17" s="6">
        <v>30.003</v>
      </c>
      <c r="N17" s="85">
        <f t="shared" si="1"/>
        <v>0</v>
      </c>
      <c r="O17" s="85">
        <f t="shared" si="2"/>
        <v>0</v>
      </c>
      <c r="P17" s="85">
        <f t="shared" si="3"/>
        <v>0</v>
      </c>
      <c r="Q17" s="85">
        <f t="shared" si="4"/>
        <v>0</v>
      </c>
      <c r="R17" s="85">
        <f t="shared" si="5"/>
        <v>0</v>
      </c>
      <c r="S17" s="86">
        <f t="shared" si="6"/>
        <v>0</v>
      </c>
      <c r="U17" s="9">
        <f t="shared" si="7"/>
        <v>0.37</v>
      </c>
    </row>
    <row r="18">
      <c r="A18" s="84">
        <f>Comparacao!E19</f>
        <v>2214</v>
      </c>
      <c r="B18" s="6" t="s">
        <v>93</v>
      </c>
      <c r="C18" s="6" t="s">
        <v>17</v>
      </c>
      <c r="D18" s="6">
        <v>5.0</v>
      </c>
      <c r="E18" s="6">
        <v>2214.0</v>
      </c>
      <c r="F18" s="6">
        <v>2214.0</v>
      </c>
      <c r="G18" s="6">
        <v>2214.0</v>
      </c>
      <c r="H18" s="6">
        <v>2214.0</v>
      </c>
      <c r="I18" s="6">
        <v>2214.0</v>
      </c>
      <c r="J18" s="6">
        <v>2214.0</v>
      </c>
      <c r="K18" s="6">
        <v>2214.0</v>
      </c>
      <c r="L18" s="6">
        <v>0.019</v>
      </c>
      <c r="M18" s="6">
        <v>30.002</v>
      </c>
      <c r="N18" s="85">
        <f t="shared" si="1"/>
        <v>0</v>
      </c>
      <c r="O18" s="85">
        <f t="shared" si="2"/>
        <v>0</v>
      </c>
      <c r="P18" s="85">
        <f t="shared" si="3"/>
        <v>0</v>
      </c>
      <c r="Q18" s="85">
        <f t="shared" si="4"/>
        <v>0</v>
      </c>
      <c r="R18" s="85">
        <f t="shared" si="5"/>
        <v>0</v>
      </c>
      <c r="S18" s="86">
        <f t="shared" si="6"/>
        <v>0</v>
      </c>
      <c r="U18" s="9">
        <f t="shared" si="7"/>
        <v>0.019</v>
      </c>
    </row>
    <row r="19">
      <c r="A19" s="84">
        <f>Comparacao!E20</f>
        <v>2150</v>
      </c>
      <c r="B19" s="6" t="s">
        <v>94</v>
      </c>
      <c r="C19" s="6" t="s">
        <v>17</v>
      </c>
      <c r="D19" s="6">
        <v>5.0</v>
      </c>
      <c r="E19" s="6">
        <v>2150.0</v>
      </c>
      <c r="F19" s="6">
        <v>2150.0</v>
      </c>
      <c r="G19" s="6">
        <v>2150.0</v>
      </c>
      <c r="H19" s="6">
        <v>2150.0</v>
      </c>
      <c r="I19" s="6">
        <v>2150.0</v>
      </c>
      <c r="J19" s="6">
        <v>2150.0</v>
      </c>
      <c r="K19" s="6">
        <v>2150.0</v>
      </c>
      <c r="L19" s="6">
        <v>0.24</v>
      </c>
      <c r="M19" s="6">
        <v>30.002</v>
      </c>
      <c r="N19" s="85">
        <f t="shared" si="1"/>
        <v>0</v>
      </c>
      <c r="O19" s="85">
        <f t="shared" si="2"/>
        <v>0</v>
      </c>
      <c r="P19" s="85">
        <f t="shared" si="3"/>
        <v>0</v>
      </c>
      <c r="Q19" s="85">
        <f t="shared" si="4"/>
        <v>0</v>
      </c>
      <c r="R19" s="85">
        <f t="shared" si="5"/>
        <v>0</v>
      </c>
      <c r="S19" s="86">
        <f t="shared" si="6"/>
        <v>0</v>
      </c>
      <c r="U19" s="9">
        <f t="shared" si="7"/>
        <v>0.24</v>
      </c>
    </row>
    <row r="20">
      <c r="A20" s="84">
        <f>Comparacao!E21</f>
        <v>2540</v>
      </c>
      <c r="B20" s="6" t="s">
        <v>95</v>
      </c>
      <c r="C20" s="6" t="s">
        <v>17</v>
      </c>
      <c r="D20" s="6">
        <v>5.0</v>
      </c>
      <c r="E20" s="6">
        <v>2540.0</v>
      </c>
      <c r="F20" s="6">
        <v>2540.0</v>
      </c>
      <c r="G20" s="6">
        <v>2540.0</v>
      </c>
      <c r="H20" s="6">
        <v>2540.0</v>
      </c>
      <c r="I20" s="6">
        <v>2540.0</v>
      </c>
      <c r="J20" s="6">
        <v>2540.0</v>
      </c>
      <c r="K20" s="6">
        <v>2540.0</v>
      </c>
      <c r="L20" s="6">
        <v>0.037</v>
      </c>
      <c r="M20" s="6">
        <v>30.002</v>
      </c>
      <c r="N20" s="85">
        <f t="shared" si="1"/>
        <v>0</v>
      </c>
      <c r="O20" s="85">
        <f t="shared" si="2"/>
        <v>0</v>
      </c>
      <c r="P20" s="85">
        <f t="shared" si="3"/>
        <v>0</v>
      </c>
      <c r="Q20" s="85">
        <f t="shared" si="4"/>
        <v>0</v>
      </c>
      <c r="R20" s="85">
        <f t="shared" si="5"/>
        <v>0</v>
      </c>
      <c r="S20" s="86">
        <f t="shared" si="6"/>
        <v>0</v>
      </c>
      <c r="U20" s="9">
        <f t="shared" si="7"/>
        <v>0.037</v>
      </c>
    </row>
    <row r="21">
      <c r="A21" s="84">
        <f>Comparacao!E22</f>
        <v>6178</v>
      </c>
      <c r="B21" s="6" t="s">
        <v>96</v>
      </c>
      <c r="C21" s="6" t="s">
        <v>17</v>
      </c>
      <c r="D21" s="6">
        <v>5.0</v>
      </c>
      <c r="E21" s="6">
        <v>6178.0</v>
      </c>
      <c r="F21" s="6">
        <v>6178.0</v>
      </c>
      <c r="G21" s="6">
        <v>6178.0</v>
      </c>
      <c r="H21" s="6">
        <v>6178.0</v>
      </c>
      <c r="I21" s="6">
        <v>6178.0</v>
      </c>
      <c r="J21" s="6">
        <v>6178.0</v>
      </c>
      <c r="K21" s="6">
        <v>6178.0</v>
      </c>
      <c r="L21" s="6">
        <v>0.018</v>
      </c>
      <c r="M21" s="6">
        <v>30.002</v>
      </c>
      <c r="N21" s="85">
        <f t="shared" si="1"/>
        <v>0</v>
      </c>
      <c r="O21" s="85">
        <f t="shared" si="2"/>
        <v>0</v>
      </c>
      <c r="P21" s="85">
        <f t="shared" si="3"/>
        <v>0</v>
      </c>
      <c r="Q21" s="85">
        <f t="shared" si="4"/>
        <v>0</v>
      </c>
      <c r="R21" s="85">
        <f t="shared" si="5"/>
        <v>0</v>
      </c>
      <c r="S21" s="86">
        <f t="shared" si="6"/>
        <v>0</v>
      </c>
      <c r="U21" s="9">
        <f t="shared" si="7"/>
        <v>0.018</v>
      </c>
    </row>
    <row r="22">
      <c r="A22" s="84">
        <f>Comparacao!E23</f>
        <v>4042</v>
      </c>
      <c r="B22" s="6" t="s">
        <v>97</v>
      </c>
      <c r="C22" s="6" t="s">
        <v>17</v>
      </c>
      <c r="D22" s="6">
        <v>5.0</v>
      </c>
      <c r="E22" s="6">
        <v>4042.0</v>
      </c>
      <c r="F22" s="6">
        <v>4042.0</v>
      </c>
      <c r="G22" s="6">
        <v>4042.0</v>
      </c>
      <c r="H22" s="6">
        <v>4042.0</v>
      </c>
      <c r="I22" s="6">
        <v>4042.0</v>
      </c>
      <c r="J22" s="6">
        <v>4042.0</v>
      </c>
      <c r="K22" s="6">
        <v>4042.0</v>
      </c>
      <c r="L22" s="6">
        <v>0.078</v>
      </c>
      <c r="M22" s="6">
        <v>30.003</v>
      </c>
      <c r="N22" s="85">
        <f t="shared" si="1"/>
        <v>0</v>
      </c>
      <c r="O22" s="85">
        <f t="shared" si="2"/>
        <v>0</v>
      </c>
      <c r="P22" s="85">
        <f t="shared" si="3"/>
        <v>0</v>
      </c>
      <c r="Q22" s="85">
        <f t="shared" si="4"/>
        <v>0</v>
      </c>
      <c r="R22" s="85">
        <f t="shared" si="5"/>
        <v>0</v>
      </c>
      <c r="S22" s="86">
        <f t="shared" si="6"/>
        <v>0</v>
      </c>
      <c r="U22" s="9">
        <f t="shared" si="7"/>
        <v>0.078</v>
      </c>
    </row>
    <row r="23">
      <c r="A23" s="84">
        <f>Comparacao!E24</f>
        <v>4126</v>
      </c>
      <c r="B23" s="6" t="s">
        <v>98</v>
      </c>
      <c r="C23" s="6" t="s">
        <v>17</v>
      </c>
      <c r="D23" s="6">
        <v>5.0</v>
      </c>
      <c r="E23" s="6">
        <v>4126.0</v>
      </c>
      <c r="F23" s="6">
        <v>4126.0</v>
      </c>
      <c r="G23" s="6">
        <v>4126.0</v>
      </c>
      <c r="H23" s="6">
        <v>4126.0</v>
      </c>
      <c r="I23" s="6">
        <v>4126.0</v>
      </c>
      <c r="J23" s="6">
        <v>4126.0</v>
      </c>
      <c r="K23" s="6">
        <v>4126.0</v>
      </c>
      <c r="L23" s="6">
        <v>0.024</v>
      </c>
      <c r="M23" s="6">
        <v>30.003</v>
      </c>
      <c r="N23" s="85">
        <f t="shared" si="1"/>
        <v>0</v>
      </c>
      <c r="O23" s="85">
        <f t="shared" si="2"/>
        <v>0</v>
      </c>
      <c r="P23" s="85">
        <f t="shared" si="3"/>
        <v>0</v>
      </c>
      <c r="Q23" s="85">
        <f t="shared" si="4"/>
        <v>0</v>
      </c>
      <c r="R23" s="85">
        <f t="shared" si="5"/>
        <v>0</v>
      </c>
      <c r="S23" s="86">
        <f t="shared" si="6"/>
        <v>0</v>
      </c>
      <c r="U23" s="9">
        <f t="shared" si="7"/>
        <v>0.024</v>
      </c>
    </row>
    <row r="24">
      <c r="A24" s="84">
        <f>Comparacao!E25</f>
        <v>3920</v>
      </c>
      <c r="B24" s="6" t="s">
        <v>99</v>
      </c>
      <c r="C24" s="6" t="s">
        <v>17</v>
      </c>
      <c r="D24" s="6">
        <v>5.0</v>
      </c>
      <c r="E24" s="6">
        <v>3920.0</v>
      </c>
      <c r="F24" s="6">
        <v>3920.0</v>
      </c>
      <c r="G24" s="6">
        <v>3920.0</v>
      </c>
      <c r="H24" s="6">
        <v>3920.0</v>
      </c>
      <c r="I24" s="6">
        <v>3920.0</v>
      </c>
      <c r="J24" s="6">
        <v>3920.0</v>
      </c>
      <c r="K24" s="6">
        <v>3920.0</v>
      </c>
      <c r="L24" s="6">
        <v>0.022</v>
      </c>
      <c r="M24" s="6">
        <v>30.003</v>
      </c>
      <c r="N24" s="85">
        <f t="shared" si="1"/>
        <v>0</v>
      </c>
      <c r="O24" s="85">
        <f t="shared" si="2"/>
        <v>0</v>
      </c>
      <c r="P24" s="85">
        <f t="shared" si="3"/>
        <v>0</v>
      </c>
      <c r="Q24" s="85">
        <f t="shared" si="4"/>
        <v>0</v>
      </c>
      <c r="R24" s="85">
        <f t="shared" si="5"/>
        <v>0</v>
      </c>
      <c r="S24" s="86">
        <f t="shared" si="6"/>
        <v>0</v>
      </c>
      <c r="U24" s="9">
        <f t="shared" si="7"/>
        <v>0.022</v>
      </c>
    </row>
    <row r="25">
      <c r="A25" s="84">
        <f>Comparacao!E26</f>
        <v>610</v>
      </c>
      <c r="B25" s="6" t="s">
        <v>100</v>
      </c>
      <c r="C25" s="6" t="s">
        <v>17</v>
      </c>
      <c r="D25" s="6">
        <v>5.0</v>
      </c>
      <c r="E25" s="6">
        <v>610.0</v>
      </c>
      <c r="F25" s="6">
        <v>610.0</v>
      </c>
      <c r="G25" s="6">
        <v>610.0</v>
      </c>
      <c r="H25" s="6">
        <v>610.0</v>
      </c>
      <c r="I25" s="6">
        <v>610.0</v>
      </c>
      <c r="J25" s="6">
        <v>610.0</v>
      </c>
      <c r="K25" s="6">
        <v>610.0</v>
      </c>
      <c r="L25" s="6">
        <v>0.027</v>
      </c>
      <c r="M25" s="6">
        <v>40.003</v>
      </c>
      <c r="N25" s="85">
        <f t="shared" si="1"/>
        <v>0</v>
      </c>
      <c r="O25" s="85">
        <f t="shared" si="2"/>
        <v>0</v>
      </c>
      <c r="P25" s="85">
        <f t="shared" si="3"/>
        <v>0</v>
      </c>
      <c r="Q25" s="85">
        <f t="shared" si="4"/>
        <v>0</v>
      </c>
      <c r="R25" s="85">
        <f t="shared" si="5"/>
        <v>0</v>
      </c>
      <c r="S25" s="86">
        <f t="shared" si="6"/>
        <v>0</v>
      </c>
      <c r="U25" s="9">
        <f t="shared" si="7"/>
        <v>0.027</v>
      </c>
    </row>
    <row r="26">
      <c r="A26" s="84">
        <f>Comparacao!E27</f>
        <v>136</v>
      </c>
      <c r="B26" s="6" t="s">
        <v>101</v>
      </c>
      <c r="C26" s="6" t="s">
        <v>17</v>
      </c>
      <c r="D26" s="6">
        <v>5.0</v>
      </c>
      <c r="E26" s="6">
        <v>136.0</v>
      </c>
      <c r="F26" s="6">
        <v>136.0</v>
      </c>
      <c r="G26" s="6">
        <v>136.0</v>
      </c>
      <c r="H26" s="6">
        <v>136.0</v>
      </c>
      <c r="I26" s="6">
        <v>136.0</v>
      </c>
      <c r="J26" s="6">
        <v>136.0</v>
      </c>
      <c r="K26" s="6">
        <v>136.0</v>
      </c>
      <c r="L26" s="6">
        <v>0.21</v>
      </c>
      <c r="M26" s="6">
        <v>40.004</v>
      </c>
      <c r="N26" s="85">
        <f t="shared" si="1"/>
        <v>0</v>
      </c>
      <c r="O26" s="85">
        <f t="shared" si="2"/>
        <v>0</v>
      </c>
      <c r="P26" s="85">
        <f t="shared" si="3"/>
        <v>0</v>
      </c>
      <c r="Q26" s="85">
        <f t="shared" si="4"/>
        <v>0</v>
      </c>
      <c r="R26" s="85">
        <f t="shared" si="5"/>
        <v>0</v>
      </c>
      <c r="S26" s="86">
        <f t="shared" si="6"/>
        <v>0</v>
      </c>
      <c r="U26" s="9">
        <f t="shared" si="7"/>
        <v>0.21</v>
      </c>
    </row>
    <row r="27">
      <c r="A27" s="84">
        <f>Comparacao!E28</f>
        <v>234</v>
      </c>
      <c r="B27" s="6" t="s">
        <v>102</v>
      </c>
      <c r="C27" s="6" t="s">
        <v>17</v>
      </c>
      <c r="D27" s="6">
        <v>5.0</v>
      </c>
      <c r="E27" s="6">
        <v>234.0</v>
      </c>
      <c r="F27" s="6">
        <v>234.0</v>
      </c>
      <c r="G27" s="6">
        <v>234.0</v>
      </c>
      <c r="H27" s="6">
        <v>234.0</v>
      </c>
      <c r="I27" s="6">
        <v>234.0</v>
      </c>
      <c r="J27" s="6">
        <v>234.0</v>
      </c>
      <c r="K27" s="6">
        <v>234.0</v>
      </c>
      <c r="L27" s="6">
        <v>0.044</v>
      </c>
      <c r="M27" s="6">
        <v>40.004</v>
      </c>
      <c r="N27" s="85">
        <f t="shared" si="1"/>
        <v>0</v>
      </c>
      <c r="O27" s="85">
        <f t="shared" si="2"/>
        <v>0</v>
      </c>
      <c r="P27" s="85">
        <f t="shared" si="3"/>
        <v>0</v>
      </c>
      <c r="Q27" s="85">
        <f t="shared" si="4"/>
        <v>0</v>
      </c>
      <c r="R27" s="85">
        <f t="shared" si="5"/>
        <v>0</v>
      </c>
      <c r="S27" s="86">
        <f t="shared" si="6"/>
        <v>0</v>
      </c>
      <c r="U27" s="9">
        <f t="shared" si="7"/>
        <v>0.044</v>
      </c>
    </row>
    <row r="28">
      <c r="A28" s="84">
        <f>Comparacao!E29</f>
        <v>232</v>
      </c>
      <c r="B28" s="6" t="s">
        <v>103</v>
      </c>
      <c r="C28" s="6" t="s">
        <v>17</v>
      </c>
      <c r="D28" s="6">
        <v>5.0</v>
      </c>
      <c r="E28" s="6">
        <v>232.0</v>
      </c>
      <c r="F28" s="6">
        <v>232.0</v>
      </c>
      <c r="G28" s="6">
        <v>232.0</v>
      </c>
      <c r="H28" s="6">
        <v>232.0</v>
      </c>
      <c r="I28" s="6">
        <v>232.0</v>
      </c>
      <c r="J28" s="6">
        <v>232.0</v>
      </c>
      <c r="K28" s="6">
        <v>232.0</v>
      </c>
      <c r="L28" s="6">
        <v>1.549</v>
      </c>
      <c r="M28" s="6">
        <v>40.004</v>
      </c>
      <c r="N28" s="85">
        <f t="shared" si="1"/>
        <v>0</v>
      </c>
      <c r="O28" s="85">
        <f t="shared" si="2"/>
        <v>0</v>
      </c>
      <c r="P28" s="85">
        <f t="shared" si="3"/>
        <v>0</v>
      </c>
      <c r="Q28" s="85">
        <f t="shared" si="4"/>
        <v>0</v>
      </c>
      <c r="R28" s="85">
        <f t="shared" si="5"/>
        <v>0</v>
      </c>
      <c r="S28" s="86">
        <f t="shared" si="6"/>
        <v>0</v>
      </c>
      <c r="U28" s="9">
        <f t="shared" si="7"/>
        <v>1.549</v>
      </c>
    </row>
    <row r="29">
      <c r="A29" s="84">
        <f>Comparacao!E30</f>
        <v>774</v>
      </c>
      <c r="B29" s="6" t="s">
        <v>104</v>
      </c>
      <c r="C29" s="6" t="s">
        <v>17</v>
      </c>
      <c r="D29" s="6">
        <v>5.0</v>
      </c>
      <c r="E29" s="6">
        <v>774.0</v>
      </c>
      <c r="F29" s="6">
        <v>774.0</v>
      </c>
      <c r="G29" s="6">
        <v>774.0</v>
      </c>
      <c r="H29" s="6">
        <v>774.0</v>
      </c>
      <c r="I29" s="6">
        <v>774.0</v>
      </c>
      <c r="J29" s="6">
        <v>774.0</v>
      </c>
      <c r="K29" s="6">
        <v>774.0</v>
      </c>
      <c r="L29" s="6">
        <v>0.015</v>
      </c>
      <c r="M29" s="6">
        <v>40.004</v>
      </c>
      <c r="N29" s="85">
        <f t="shared" si="1"/>
        <v>0</v>
      </c>
      <c r="O29" s="85">
        <f t="shared" si="2"/>
        <v>0</v>
      </c>
      <c r="P29" s="85">
        <f t="shared" si="3"/>
        <v>0</v>
      </c>
      <c r="Q29" s="85">
        <f t="shared" si="4"/>
        <v>0</v>
      </c>
      <c r="R29" s="85">
        <f t="shared" si="5"/>
        <v>0</v>
      </c>
      <c r="S29" s="86">
        <f t="shared" si="6"/>
        <v>0</v>
      </c>
      <c r="U29" s="9">
        <f t="shared" si="7"/>
        <v>0.015</v>
      </c>
    </row>
    <row r="30">
      <c r="A30" s="84">
        <f>Comparacao!E31</f>
        <v>4544</v>
      </c>
      <c r="B30" s="6" t="s">
        <v>105</v>
      </c>
      <c r="C30" s="6" t="s">
        <v>17</v>
      </c>
      <c r="D30" s="6">
        <v>5.0</v>
      </c>
      <c r="E30" s="6">
        <v>4544.0</v>
      </c>
      <c r="F30" s="6">
        <v>4544.0</v>
      </c>
      <c r="G30" s="6">
        <v>4544.0</v>
      </c>
      <c r="H30" s="6">
        <v>4544.0</v>
      </c>
      <c r="I30" s="6">
        <v>4544.0</v>
      </c>
      <c r="J30" s="6">
        <v>4544.0</v>
      </c>
      <c r="K30" s="6">
        <v>4544.0</v>
      </c>
      <c r="L30" s="6">
        <v>0.031</v>
      </c>
      <c r="M30" s="6">
        <v>40.003</v>
      </c>
      <c r="N30" s="85">
        <f t="shared" si="1"/>
        <v>0</v>
      </c>
      <c r="O30" s="85">
        <f t="shared" si="2"/>
        <v>0</v>
      </c>
      <c r="P30" s="85">
        <f t="shared" si="3"/>
        <v>0</v>
      </c>
      <c r="Q30" s="85">
        <f t="shared" si="4"/>
        <v>0</v>
      </c>
      <c r="R30" s="85">
        <f t="shared" si="5"/>
        <v>0</v>
      </c>
      <c r="S30" s="86">
        <f t="shared" si="6"/>
        <v>0</v>
      </c>
      <c r="U30" s="9">
        <f t="shared" si="7"/>
        <v>0.031</v>
      </c>
    </row>
    <row r="31">
      <c r="A31" s="84">
        <f>Comparacao!E32</f>
        <v>2068</v>
      </c>
      <c r="B31" s="6" t="s">
        <v>106</v>
      </c>
      <c r="C31" s="6" t="s">
        <v>17</v>
      </c>
      <c r="D31" s="6">
        <v>5.0</v>
      </c>
      <c r="E31" s="6">
        <v>2068.0</v>
      </c>
      <c r="F31" s="6">
        <v>2068.0</v>
      </c>
      <c r="G31" s="6">
        <v>2068.0</v>
      </c>
      <c r="H31" s="6">
        <v>2068.0</v>
      </c>
      <c r="I31" s="6">
        <v>2068.0</v>
      </c>
      <c r="J31" s="6">
        <v>2068.0</v>
      </c>
      <c r="K31" s="6">
        <v>2068.0</v>
      </c>
      <c r="L31" s="6">
        <v>0.067</v>
      </c>
      <c r="M31" s="6">
        <v>40.004</v>
      </c>
      <c r="N31" s="85">
        <f t="shared" si="1"/>
        <v>0</v>
      </c>
      <c r="O31" s="85">
        <f t="shared" si="2"/>
        <v>0</v>
      </c>
      <c r="P31" s="85">
        <f t="shared" si="3"/>
        <v>0</v>
      </c>
      <c r="Q31" s="85">
        <f t="shared" si="4"/>
        <v>0</v>
      </c>
      <c r="R31" s="85">
        <f t="shared" si="5"/>
        <v>0</v>
      </c>
      <c r="S31" s="86">
        <f t="shared" si="6"/>
        <v>0</v>
      </c>
      <c r="U31" s="9">
        <f t="shared" si="7"/>
        <v>0.067</v>
      </c>
    </row>
    <row r="32">
      <c r="A32" s="84">
        <f>Comparacao!E33</f>
        <v>2090</v>
      </c>
      <c r="B32" s="6" t="s">
        <v>107</v>
      </c>
      <c r="C32" s="6" t="s">
        <v>17</v>
      </c>
      <c r="D32" s="6">
        <v>5.0</v>
      </c>
      <c r="E32" s="6">
        <v>2090.0</v>
      </c>
      <c r="F32" s="6">
        <v>2090.0</v>
      </c>
      <c r="G32" s="6">
        <v>2090.0</v>
      </c>
      <c r="H32" s="6">
        <v>2090.0</v>
      </c>
      <c r="I32" s="6">
        <v>2090.0</v>
      </c>
      <c r="J32" s="6">
        <v>2090.0</v>
      </c>
      <c r="K32" s="6">
        <v>2090.0</v>
      </c>
      <c r="L32" s="6">
        <v>0.067</v>
      </c>
      <c r="M32" s="6">
        <v>40.004</v>
      </c>
      <c r="N32" s="85">
        <f t="shared" si="1"/>
        <v>0</v>
      </c>
      <c r="O32" s="85">
        <f t="shared" si="2"/>
        <v>0</v>
      </c>
      <c r="P32" s="85">
        <f t="shared" si="3"/>
        <v>0</v>
      </c>
      <c r="Q32" s="85">
        <f t="shared" si="4"/>
        <v>0</v>
      </c>
      <c r="R32" s="85">
        <f t="shared" si="5"/>
        <v>0</v>
      </c>
      <c r="S32" s="86">
        <f t="shared" si="6"/>
        <v>0</v>
      </c>
      <c r="U32" s="9">
        <f t="shared" si="7"/>
        <v>0.067</v>
      </c>
    </row>
    <row r="33">
      <c r="A33" s="84">
        <f>Comparacao!E34</f>
        <v>1650</v>
      </c>
      <c r="B33" s="6" t="s">
        <v>108</v>
      </c>
      <c r="C33" s="6" t="s">
        <v>17</v>
      </c>
      <c r="D33" s="6">
        <v>5.0</v>
      </c>
      <c r="E33" s="6">
        <v>1650.0</v>
      </c>
      <c r="F33" s="6">
        <v>1650.0</v>
      </c>
      <c r="G33" s="6">
        <v>1650.0</v>
      </c>
      <c r="H33" s="6">
        <v>1650.0</v>
      </c>
      <c r="I33" s="6">
        <v>1650.0</v>
      </c>
      <c r="J33" s="6">
        <v>1650.0</v>
      </c>
      <c r="K33" s="6">
        <v>1650.0</v>
      </c>
      <c r="L33" s="6">
        <v>1.204</v>
      </c>
      <c r="M33" s="6">
        <v>40.004</v>
      </c>
      <c r="N33" s="85">
        <f t="shared" si="1"/>
        <v>0</v>
      </c>
      <c r="O33" s="85">
        <f t="shared" si="2"/>
        <v>0</v>
      </c>
      <c r="P33" s="85">
        <f t="shared" si="3"/>
        <v>0</v>
      </c>
      <c r="Q33" s="85">
        <f t="shared" si="4"/>
        <v>0</v>
      </c>
      <c r="R33" s="85">
        <f t="shared" si="5"/>
        <v>0</v>
      </c>
      <c r="S33" s="86">
        <f t="shared" si="6"/>
        <v>0</v>
      </c>
      <c r="U33" s="9">
        <f t="shared" si="7"/>
        <v>1.204</v>
      </c>
    </row>
    <row r="34">
      <c r="A34" s="84">
        <f>Comparacao!E35</f>
        <v>4316</v>
      </c>
      <c r="B34" s="6" t="s">
        <v>109</v>
      </c>
      <c r="C34" s="6" t="s">
        <v>17</v>
      </c>
      <c r="D34" s="6">
        <v>5.0</v>
      </c>
      <c r="E34" s="6">
        <v>4316.0</v>
      </c>
      <c r="F34" s="6">
        <v>4316.0</v>
      </c>
      <c r="G34" s="6">
        <v>4316.0</v>
      </c>
      <c r="H34" s="6">
        <v>4316.0</v>
      </c>
      <c r="I34" s="6">
        <v>4316.0</v>
      </c>
      <c r="J34" s="6">
        <v>4316.0</v>
      </c>
      <c r="K34" s="6">
        <v>4316.0</v>
      </c>
      <c r="L34" s="6">
        <v>0.095</v>
      </c>
      <c r="M34" s="6">
        <v>40.004</v>
      </c>
      <c r="N34" s="85">
        <f t="shared" si="1"/>
        <v>0</v>
      </c>
      <c r="O34" s="85">
        <f t="shared" si="2"/>
        <v>0</v>
      </c>
      <c r="P34" s="85">
        <f t="shared" si="3"/>
        <v>0</v>
      </c>
      <c r="Q34" s="85">
        <f t="shared" si="4"/>
        <v>0</v>
      </c>
      <c r="R34" s="85">
        <f t="shared" si="5"/>
        <v>0</v>
      </c>
      <c r="S34" s="86">
        <f t="shared" si="6"/>
        <v>0</v>
      </c>
      <c r="U34" s="9">
        <f t="shared" si="7"/>
        <v>0.095</v>
      </c>
    </row>
    <row r="35">
      <c r="A35" s="84">
        <f>Comparacao!E36</f>
        <v>8646</v>
      </c>
      <c r="B35" s="6" t="s">
        <v>110</v>
      </c>
      <c r="C35" s="6" t="s">
        <v>17</v>
      </c>
      <c r="D35" s="6">
        <v>5.0</v>
      </c>
      <c r="E35" s="6">
        <v>8646.0</v>
      </c>
      <c r="F35" s="6">
        <v>8646.0</v>
      </c>
      <c r="G35" s="6">
        <v>8646.0</v>
      </c>
      <c r="H35" s="6">
        <v>8646.0</v>
      </c>
      <c r="I35" s="6">
        <v>8646.0</v>
      </c>
      <c r="J35" s="6">
        <v>8646.0</v>
      </c>
      <c r="K35" s="6">
        <v>8646.0</v>
      </c>
      <c r="L35" s="6">
        <v>0.116</v>
      </c>
      <c r="M35" s="6">
        <v>40.007</v>
      </c>
      <c r="N35" s="85">
        <f t="shared" si="1"/>
        <v>0</v>
      </c>
      <c r="O35" s="85">
        <f t="shared" si="2"/>
        <v>0</v>
      </c>
      <c r="P35" s="85">
        <f t="shared" si="3"/>
        <v>0</v>
      </c>
      <c r="Q35" s="85">
        <f t="shared" si="4"/>
        <v>0</v>
      </c>
      <c r="R35" s="85">
        <f t="shared" si="5"/>
        <v>0</v>
      </c>
      <c r="S35" s="86">
        <f t="shared" si="6"/>
        <v>0</v>
      </c>
      <c r="U35" s="9">
        <f t="shared" si="7"/>
        <v>0.116</v>
      </c>
    </row>
    <row r="36">
      <c r="A36" s="84">
        <f>Comparacao!E37</f>
        <v>4586</v>
      </c>
      <c r="B36" s="6" t="s">
        <v>111</v>
      </c>
      <c r="C36" s="6" t="s">
        <v>17</v>
      </c>
      <c r="D36" s="6">
        <v>5.0</v>
      </c>
      <c r="E36" s="6">
        <v>4586.0</v>
      </c>
      <c r="F36" s="6">
        <v>4586.0</v>
      </c>
      <c r="G36" s="6">
        <v>4586.0</v>
      </c>
      <c r="H36" s="6">
        <v>4586.0</v>
      </c>
      <c r="I36" s="6">
        <v>4586.0</v>
      </c>
      <c r="J36" s="6">
        <v>4586.0</v>
      </c>
      <c r="K36" s="6">
        <v>4586.0</v>
      </c>
      <c r="L36" s="6">
        <v>0.15</v>
      </c>
      <c r="M36" s="6">
        <v>40.005</v>
      </c>
      <c r="N36" s="85">
        <f t="shared" si="1"/>
        <v>0</v>
      </c>
      <c r="O36" s="85">
        <f t="shared" si="2"/>
        <v>0</v>
      </c>
      <c r="P36" s="85">
        <f t="shared" si="3"/>
        <v>0</v>
      </c>
      <c r="Q36" s="85">
        <f t="shared" si="4"/>
        <v>0</v>
      </c>
      <c r="R36" s="85">
        <f t="shared" si="5"/>
        <v>0</v>
      </c>
      <c r="S36" s="86">
        <f t="shared" si="6"/>
        <v>0</v>
      </c>
      <c r="U36" s="9">
        <f t="shared" si="7"/>
        <v>0.15</v>
      </c>
    </row>
    <row r="37">
      <c r="A37" s="84">
        <f>Comparacao!E38</f>
        <v>5396</v>
      </c>
      <c r="B37" s="6" t="s">
        <v>112</v>
      </c>
      <c r="C37" s="6" t="s">
        <v>17</v>
      </c>
      <c r="D37" s="6">
        <v>5.0</v>
      </c>
      <c r="E37" s="6">
        <v>5396.0</v>
      </c>
      <c r="F37" s="6">
        <v>5396.0</v>
      </c>
      <c r="G37" s="6">
        <v>5396.0</v>
      </c>
      <c r="H37" s="6">
        <v>5396.0</v>
      </c>
      <c r="I37" s="6">
        <v>5396.0</v>
      </c>
      <c r="J37" s="6">
        <v>5396.0</v>
      </c>
      <c r="K37" s="6">
        <v>5396.0</v>
      </c>
      <c r="L37" s="6">
        <v>0.633</v>
      </c>
      <c r="M37" s="6">
        <v>40.009</v>
      </c>
      <c r="N37" s="85">
        <f t="shared" si="1"/>
        <v>0</v>
      </c>
      <c r="O37" s="85">
        <f t="shared" si="2"/>
        <v>0</v>
      </c>
      <c r="P37" s="85">
        <f t="shared" si="3"/>
        <v>0</v>
      </c>
      <c r="Q37" s="85">
        <f t="shared" si="4"/>
        <v>0</v>
      </c>
      <c r="R37" s="85">
        <f t="shared" si="5"/>
        <v>0</v>
      </c>
      <c r="S37" s="86">
        <f t="shared" si="6"/>
        <v>0</v>
      </c>
      <c r="U37" s="9">
        <f t="shared" si="7"/>
        <v>0.633</v>
      </c>
    </row>
    <row r="38">
      <c r="A38" s="84">
        <f>Comparacao!E39</f>
        <v>4800</v>
      </c>
      <c r="B38" s="6" t="s">
        <v>113</v>
      </c>
      <c r="C38" s="6" t="s">
        <v>17</v>
      </c>
      <c r="D38" s="6">
        <v>5.0</v>
      </c>
      <c r="E38" s="6">
        <v>4800.0</v>
      </c>
      <c r="F38" s="6">
        <v>4800.0</v>
      </c>
      <c r="G38" s="6">
        <v>4800.0</v>
      </c>
      <c r="H38" s="6">
        <v>4800.0</v>
      </c>
      <c r="I38" s="6">
        <v>4800.0</v>
      </c>
      <c r="J38" s="6">
        <v>4800.0</v>
      </c>
      <c r="K38" s="6">
        <v>4800.0</v>
      </c>
      <c r="L38" s="6">
        <v>2.894</v>
      </c>
      <c r="M38" s="6">
        <v>40.006</v>
      </c>
      <c r="N38" s="85">
        <f t="shared" si="1"/>
        <v>0</v>
      </c>
      <c r="O38" s="85">
        <f t="shared" si="2"/>
        <v>0</v>
      </c>
      <c r="P38" s="85">
        <f t="shared" si="3"/>
        <v>0</v>
      </c>
      <c r="Q38" s="85">
        <f t="shared" si="4"/>
        <v>0</v>
      </c>
      <c r="R38" s="85">
        <f t="shared" si="5"/>
        <v>0</v>
      </c>
      <c r="S38" s="86">
        <f t="shared" si="6"/>
        <v>0</v>
      </c>
      <c r="U38" s="9">
        <f t="shared" si="7"/>
        <v>2.894</v>
      </c>
    </row>
    <row r="39">
      <c r="A39" s="84">
        <f>Comparacao!E40</f>
        <v>6272</v>
      </c>
      <c r="B39" s="6" t="s">
        <v>114</v>
      </c>
      <c r="C39" s="6" t="s">
        <v>17</v>
      </c>
      <c r="D39" s="6">
        <v>5.0</v>
      </c>
      <c r="E39" s="6">
        <v>6272.0</v>
      </c>
      <c r="F39" s="6">
        <v>6272.0</v>
      </c>
      <c r="G39" s="6">
        <v>6272.0</v>
      </c>
      <c r="H39" s="6">
        <v>6272.0</v>
      </c>
      <c r="I39" s="6">
        <v>6272.0</v>
      </c>
      <c r="J39" s="6">
        <v>6272.0</v>
      </c>
      <c r="K39" s="6">
        <v>6272.0</v>
      </c>
      <c r="L39" s="6">
        <v>0.023</v>
      </c>
      <c r="M39" s="6">
        <v>40.004</v>
      </c>
      <c r="N39" s="85">
        <f t="shared" si="1"/>
        <v>0</v>
      </c>
      <c r="O39" s="85">
        <f t="shared" si="2"/>
        <v>0</v>
      </c>
      <c r="P39" s="85">
        <f t="shared" si="3"/>
        <v>0</v>
      </c>
      <c r="Q39" s="85">
        <f t="shared" si="4"/>
        <v>0</v>
      </c>
      <c r="R39" s="85">
        <f t="shared" si="5"/>
        <v>0</v>
      </c>
      <c r="S39" s="86">
        <f t="shared" si="6"/>
        <v>0</v>
      </c>
      <c r="U39" s="9">
        <f t="shared" si="7"/>
        <v>0.023</v>
      </c>
    </row>
    <row r="40">
      <c r="A40" s="84">
        <f>Comparacao!E41</f>
        <v>19000</v>
      </c>
      <c r="B40" s="6" t="s">
        <v>115</v>
      </c>
      <c r="C40" s="6" t="s">
        <v>17</v>
      </c>
      <c r="D40" s="6">
        <v>5.0</v>
      </c>
      <c r="E40" s="6">
        <v>19000.0</v>
      </c>
      <c r="F40" s="6">
        <v>19000.0</v>
      </c>
      <c r="G40" s="6">
        <v>19000.0</v>
      </c>
      <c r="H40" s="6">
        <v>19000.0</v>
      </c>
      <c r="I40" s="6">
        <v>19000.0</v>
      </c>
      <c r="J40" s="6">
        <v>19000.0</v>
      </c>
      <c r="K40" s="6">
        <v>19000.0</v>
      </c>
      <c r="L40" s="6">
        <v>4.622</v>
      </c>
      <c r="M40" s="6">
        <v>100.045</v>
      </c>
      <c r="N40" s="85">
        <f t="shared" si="1"/>
        <v>0</v>
      </c>
      <c r="O40" s="85">
        <f t="shared" si="2"/>
        <v>0</v>
      </c>
      <c r="P40" s="85">
        <f t="shared" si="3"/>
        <v>0</v>
      </c>
      <c r="Q40" s="85">
        <f t="shared" si="4"/>
        <v>0</v>
      </c>
      <c r="R40" s="85">
        <f t="shared" si="5"/>
        <v>0</v>
      </c>
      <c r="S40" s="86">
        <f t="shared" si="6"/>
        <v>0</v>
      </c>
      <c r="U40" s="9">
        <f t="shared" si="7"/>
        <v>4.622</v>
      </c>
    </row>
    <row r="41">
      <c r="A41" s="84">
        <f>Comparacao!E42</f>
        <v>22686</v>
      </c>
      <c r="B41" s="6" t="s">
        <v>116</v>
      </c>
      <c r="C41" s="6" t="s">
        <v>17</v>
      </c>
      <c r="D41" s="6">
        <v>5.0</v>
      </c>
      <c r="E41" s="6">
        <v>22686.0</v>
      </c>
      <c r="F41" s="6">
        <v>22686.0</v>
      </c>
      <c r="G41" s="6">
        <v>22686.0</v>
      </c>
      <c r="H41" s="6">
        <v>22686.0</v>
      </c>
      <c r="I41" s="6">
        <v>22686.0</v>
      </c>
      <c r="J41" s="6">
        <v>22686.0</v>
      </c>
      <c r="K41" s="6">
        <v>22686.0</v>
      </c>
      <c r="L41" s="6">
        <v>8.076</v>
      </c>
      <c r="M41" s="6">
        <v>100.036</v>
      </c>
      <c r="N41" s="85">
        <f t="shared" si="1"/>
        <v>0</v>
      </c>
      <c r="O41" s="85">
        <f t="shared" si="2"/>
        <v>0</v>
      </c>
      <c r="P41" s="85">
        <f t="shared" si="3"/>
        <v>0</v>
      </c>
      <c r="Q41" s="85">
        <f t="shared" si="4"/>
        <v>0</v>
      </c>
      <c r="R41" s="85">
        <f t="shared" si="5"/>
        <v>0</v>
      </c>
      <c r="S41" s="86">
        <f t="shared" si="6"/>
        <v>0</v>
      </c>
      <c r="U41" s="9">
        <f t="shared" si="7"/>
        <v>8.076</v>
      </c>
    </row>
    <row r="42">
      <c r="A42" s="84">
        <f>Comparacao!E43</f>
        <v>14558</v>
      </c>
      <c r="B42" s="6" t="s">
        <v>117</v>
      </c>
      <c r="C42" s="6" t="s">
        <v>17</v>
      </c>
      <c r="D42" s="6">
        <v>5.0</v>
      </c>
      <c r="E42" s="6">
        <v>14558.0</v>
      </c>
      <c r="F42" s="6">
        <v>14558.0</v>
      </c>
      <c r="G42" s="6">
        <v>14558.0</v>
      </c>
      <c r="H42" s="6">
        <v>14558.0</v>
      </c>
      <c r="I42" s="6">
        <v>14558.0</v>
      </c>
      <c r="J42" s="6">
        <v>14558.0</v>
      </c>
      <c r="K42" s="6">
        <v>14558.0</v>
      </c>
      <c r="L42" s="6">
        <v>6.995</v>
      </c>
      <c r="M42" s="6">
        <v>100.093</v>
      </c>
      <c r="N42" s="85">
        <f t="shared" si="1"/>
        <v>0</v>
      </c>
      <c r="O42" s="85">
        <f t="shared" si="2"/>
        <v>0</v>
      </c>
      <c r="P42" s="85">
        <f t="shared" si="3"/>
        <v>0</v>
      </c>
      <c r="Q42" s="85">
        <f t="shared" si="4"/>
        <v>0</v>
      </c>
      <c r="R42" s="85">
        <f t="shared" si="5"/>
        <v>0</v>
      </c>
      <c r="S42" s="86">
        <f t="shared" si="6"/>
        <v>0</v>
      </c>
      <c r="U42" s="9">
        <f t="shared" si="7"/>
        <v>6.995</v>
      </c>
    </row>
    <row r="43">
      <c r="A43" s="88">
        <f>Comparacao!E44</f>
        <v>19700</v>
      </c>
      <c r="B43" s="6" t="s">
        <v>118</v>
      </c>
      <c r="C43" s="6" t="s">
        <v>17</v>
      </c>
      <c r="D43" s="6">
        <v>5.0</v>
      </c>
      <c r="E43" s="6">
        <v>19700.0</v>
      </c>
      <c r="F43" s="6">
        <v>19700.0</v>
      </c>
      <c r="G43" s="6">
        <v>19700.0</v>
      </c>
      <c r="H43" s="6">
        <v>19700.0</v>
      </c>
      <c r="I43" s="6">
        <v>19700.0</v>
      </c>
      <c r="J43" s="6">
        <v>19700.0</v>
      </c>
      <c r="K43" s="6">
        <v>19700.0</v>
      </c>
      <c r="L43" s="6">
        <v>16.215</v>
      </c>
      <c r="M43" s="6">
        <v>100.071</v>
      </c>
      <c r="N43" s="85">
        <f t="shared" si="1"/>
        <v>0</v>
      </c>
      <c r="O43" s="85">
        <f t="shared" si="2"/>
        <v>0</v>
      </c>
      <c r="P43" s="85">
        <f t="shared" si="3"/>
        <v>0</v>
      </c>
      <c r="Q43" s="85">
        <f t="shared" si="4"/>
        <v>0</v>
      </c>
      <c r="R43" s="85">
        <f t="shared" si="5"/>
        <v>0</v>
      </c>
      <c r="S43" s="86">
        <f t="shared" si="6"/>
        <v>0</v>
      </c>
      <c r="U43" s="9">
        <f t="shared" si="7"/>
        <v>16.215</v>
      </c>
    </row>
    <row r="44">
      <c r="A44" s="88">
        <f>Comparacao!E45</f>
        <v>22746</v>
      </c>
      <c r="B44" s="6" t="s">
        <v>119</v>
      </c>
      <c r="C44" s="6" t="s">
        <v>17</v>
      </c>
      <c r="D44" s="6">
        <v>5.0</v>
      </c>
      <c r="E44" s="6">
        <v>22746.0</v>
      </c>
      <c r="F44" s="6">
        <v>22746.0</v>
      </c>
      <c r="G44" s="6">
        <v>22746.0</v>
      </c>
      <c r="H44" s="6">
        <v>22746.0</v>
      </c>
      <c r="I44" s="6">
        <v>22746.0</v>
      </c>
      <c r="J44" s="6">
        <v>22746.0</v>
      </c>
      <c r="K44" s="6">
        <v>22746.0</v>
      </c>
      <c r="L44" s="6">
        <v>20.659</v>
      </c>
      <c r="M44" s="6">
        <v>100.067</v>
      </c>
      <c r="N44" s="85">
        <f t="shared" si="1"/>
        <v>0</v>
      </c>
      <c r="O44" s="85">
        <f t="shared" si="2"/>
        <v>0</v>
      </c>
      <c r="P44" s="85">
        <f t="shared" si="3"/>
        <v>0</v>
      </c>
      <c r="Q44" s="85">
        <f t="shared" si="4"/>
        <v>0</v>
      </c>
      <c r="R44" s="85">
        <f t="shared" si="5"/>
        <v>0</v>
      </c>
      <c r="S44" s="86">
        <f t="shared" si="6"/>
        <v>0</v>
      </c>
      <c r="U44" s="9">
        <f t="shared" si="7"/>
        <v>20.659</v>
      </c>
    </row>
    <row r="45">
      <c r="A45" s="88">
        <f>Comparacao!E46</f>
        <v>36412</v>
      </c>
      <c r="B45" s="6" t="s">
        <v>120</v>
      </c>
      <c r="C45" s="6" t="s">
        <v>17</v>
      </c>
      <c r="D45" s="6">
        <v>5.0</v>
      </c>
      <c r="E45" s="6">
        <v>36902.0</v>
      </c>
      <c r="F45" s="6">
        <v>36412.0</v>
      </c>
      <c r="G45" s="6">
        <v>36412.0</v>
      </c>
      <c r="H45" s="6">
        <v>36412.0</v>
      </c>
      <c r="I45" s="6">
        <v>36412.0</v>
      </c>
      <c r="J45" s="6">
        <v>36412.0</v>
      </c>
      <c r="K45" s="6">
        <v>36510.0</v>
      </c>
      <c r="L45" s="6">
        <v>29.329</v>
      </c>
      <c r="M45" s="6">
        <v>100.102</v>
      </c>
      <c r="N45" s="85">
        <f t="shared" si="1"/>
        <v>1.345710205</v>
      </c>
      <c r="O45" s="85">
        <f t="shared" si="2"/>
        <v>0</v>
      </c>
      <c r="P45" s="85">
        <f t="shared" si="3"/>
        <v>0</v>
      </c>
      <c r="Q45" s="85">
        <f t="shared" si="4"/>
        <v>0</v>
      </c>
      <c r="R45" s="85">
        <f t="shared" si="5"/>
        <v>0</v>
      </c>
      <c r="S45" s="86">
        <f t="shared" si="6"/>
        <v>0.2691420411</v>
      </c>
      <c r="U45" s="9">
        <f t="shared" si="7"/>
        <v>29.329</v>
      </c>
    </row>
    <row r="46">
      <c r="A46" s="88">
        <f>Comparacao!E47</f>
        <v>38608</v>
      </c>
      <c r="B46" s="6" t="s">
        <v>121</v>
      </c>
      <c r="C46" s="6" t="s">
        <v>17</v>
      </c>
      <c r="D46" s="6">
        <v>5.0</v>
      </c>
      <c r="E46" s="6">
        <v>38608.0</v>
      </c>
      <c r="F46" s="6">
        <v>38608.0</v>
      </c>
      <c r="G46" s="6">
        <v>38608.0</v>
      </c>
      <c r="H46" s="6">
        <v>38608.0</v>
      </c>
      <c r="I46" s="6">
        <v>38608.0</v>
      </c>
      <c r="J46" s="6">
        <v>38608.0</v>
      </c>
      <c r="K46" s="6">
        <v>38608.0</v>
      </c>
      <c r="L46" s="6">
        <v>8.932</v>
      </c>
      <c r="M46" s="6">
        <v>100.079</v>
      </c>
      <c r="N46" s="85">
        <f t="shared" si="1"/>
        <v>0</v>
      </c>
      <c r="O46" s="85">
        <f t="shared" si="2"/>
        <v>0</v>
      </c>
      <c r="P46" s="85">
        <f t="shared" si="3"/>
        <v>0</v>
      </c>
      <c r="Q46" s="85">
        <f t="shared" si="4"/>
        <v>0</v>
      </c>
      <c r="R46" s="85">
        <f t="shared" si="5"/>
        <v>0</v>
      </c>
      <c r="S46" s="86">
        <f t="shared" si="6"/>
        <v>0</v>
      </c>
      <c r="U46" s="9">
        <f t="shared" si="7"/>
        <v>8.932</v>
      </c>
    </row>
    <row r="47">
      <c r="A47" s="88">
        <f>Comparacao!E48</f>
        <v>32686</v>
      </c>
      <c r="B47" s="6" t="s">
        <v>122</v>
      </c>
      <c r="C47" s="6" t="s">
        <v>17</v>
      </c>
      <c r="D47" s="6">
        <v>5.0</v>
      </c>
      <c r="E47" s="6">
        <v>32686.0</v>
      </c>
      <c r="F47" s="6">
        <v>32686.0</v>
      </c>
      <c r="G47" s="6">
        <v>32686.0</v>
      </c>
      <c r="H47" s="6">
        <v>32686.0</v>
      </c>
      <c r="I47" s="6">
        <v>32686.0</v>
      </c>
      <c r="J47" s="6">
        <v>32686.0</v>
      </c>
      <c r="K47" s="6">
        <v>32686.0</v>
      </c>
      <c r="L47" s="6">
        <v>22.506</v>
      </c>
      <c r="M47" s="6">
        <v>100.052</v>
      </c>
      <c r="N47" s="85">
        <f t="shared" si="1"/>
        <v>0</v>
      </c>
      <c r="O47" s="85">
        <f t="shared" si="2"/>
        <v>0</v>
      </c>
      <c r="P47" s="85">
        <f t="shared" si="3"/>
        <v>0</v>
      </c>
      <c r="Q47" s="85">
        <f t="shared" si="4"/>
        <v>0</v>
      </c>
      <c r="R47" s="85">
        <f t="shared" si="5"/>
        <v>0</v>
      </c>
      <c r="S47" s="86">
        <f t="shared" si="6"/>
        <v>0</v>
      </c>
      <c r="U47" s="9">
        <f t="shared" si="7"/>
        <v>22.506</v>
      </c>
    </row>
    <row r="48">
      <c r="A48" s="88">
        <f>Comparacao!E49</f>
        <v>35322</v>
      </c>
      <c r="B48" s="6" t="s">
        <v>123</v>
      </c>
      <c r="C48" s="6" t="s">
        <v>17</v>
      </c>
      <c r="D48" s="6">
        <v>5.0</v>
      </c>
      <c r="E48" s="6">
        <v>35322.0</v>
      </c>
      <c r="F48" s="6">
        <v>35322.0</v>
      </c>
      <c r="G48" s="6">
        <v>35446.0</v>
      </c>
      <c r="H48" s="6">
        <v>35322.0</v>
      </c>
      <c r="I48" s="6">
        <v>35322.0</v>
      </c>
      <c r="J48" s="6">
        <v>35322.0</v>
      </c>
      <c r="K48" s="6">
        <v>35346.8</v>
      </c>
      <c r="L48" s="6">
        <v>13.177</v>
      </c>
      <c r="M48" s="6">
        <v>100.124</v>
      </c>
      <c r="N48" s="85">
        <f t="shared" si="1"/>
        <v>0</v>
      </c>
      <c r="O48" s="85">
        <f t="shared" si="2"/>
        <v>0</v>
      </c>
      <c r="P48" s="85">
        <f t="shared" si="3"/>
        <v>0.3510559991</v>
      </c>
      <c r="Q48" s="85">
        <f t="shared" si="4"/>
        <v>0</v>
      </c>
      <c r="R48" s="85">
        <f t="shared" si="5"/>
        <v>0</v>
      </c>
      <c r="S48" s="86">
        <f t="shared" si="6"/>
        <v>0.07021119982</v>
      </c>
      <c r="U48" s="9">
        <f t="shared" si="7"/>
        <v>13.177</v>
      </c>
    </row>
    <row r="49">
      <c r="A49" s="88">
        <f>Comparacao!E50</f>
        <v>36690</v>
      </c>
      <c r="B49" s="6" t="s">
        <v>124</v>
      </c>
      <c r="C49" s="6" t="s">
        <v>17</v>
      </c>
      <c r="D49" s="6">
        <v>5.0</v>
      </c>
      <c r="E49" s="6">
        <v>36690.0</v>
      </c>
      <c r="F49" s="6">
        <v>36690.0</v>
      </c>
      <c r="G49" s="6">
        <v>36690.0</v>
      </c>
      <c r="H49" s="6">
        <v>36690.0</v>
      </c>
      <c r="I49" s="6">
        <v>36690.0</v>
      </c>
      <c r="J49" s="6">
        <v>36690.0</v>
      </c>
      <c r="K49" s="6">
        <v>36690.0</v>
      </c>
      <c r="L49" s="6">
        <v>7.249</v>
      </c>
      <c r="M49" s="6">
        <v>100.048</v>
      </c>
      <c r="N49" s="85">
        <f t="shared" si="1"/>
        <v>0</v>
      </c>
      <c r="O49" s="85">
        <f t="shared" si="2"/>
        <v>0</v>
      </c>
      <c r="P49" s="85">
        <f t="shared" si="3"/>
        <v>0</v>
      </c>
      <c r="Q49" s="85">
        <f t="shared" si="4"/>
        <v>0</v>
      </c>
      <c r="R49" s="85">
        <f t="shared" si="5"/>
        <v>0</v>
      </c>
      <c r="S49" s="86">
        <f t="shared" si="6"/>
        <v>0</v>
      </c>
      <c r="U49" s="9">
        <f t="shared" si="7"/>
        <v>7.249</v>
      </c>
    </row>
    <row r="50">
      <c r="A50" s="88">
        <f>Comparacao!E51</f>
        <v>60922</v>
      </c>
      <c r="B50" s="6" t="s">
        <v>125</v>
      </c>
      <c r="C50" s="6" t="s">
        <v>17</v>
      </c>
      <c r="D50" s="6">
        <v>5.0</v>
      </c>
      <c r="E50" s="6">
        <v>60922.0</v>
      </c>
      <c r="F50" s="6">
        <v>60922.0</v>
      </c>
      <c r="G50" s="6">
        <v>61190.0</v>
      </c>
      <c r="H50" s="6">
        <v>60922.0</v>
      </c>
      <c r="I50" s="6">
        <v>60922.0</v>
      </c>
      <c r="J50" s="6">
        <v>60922.0</v>
      </c>
      <c r="K50" s="6">
        <v>60975.6</v>
      </c>
      <c r="L50" s="6">
        <v>21.258</v>
      </c>
      <c r="M50" s="6">
        <v>100.09</v>
      </c>
      <c r="N50" s="85">
        <f t="shared" si="1"/>
        <v>0</v>
      </c>
      <c r="O50" s="85">
        <f t="shared" si="2"/>
        <v>0</v>
      </c>
      <c r="P50" s="85">
        <f t="shared" si="3"/>
        <v>0.439906766</v>
      </c>
      <c r="Q50" s="85">
        <f t="shared" si="4"/>
        <v>0</v>
      </c>
      <c r="R50" s="85">
        <f t="shared" si="5"/>
        <v>0</v>
      </c>
      <c r="S50" s="86">
        <f t="shared" si="6"/>
        <v>0.08798135321</v>
      </c>
      <c r="U50" s="9">
        <f t="shared" si="7"/>
        <v>21.258</v>
      </c>
    </row>
    <row r="51">
      <c r="A51" s="88">
        <f>Comparacao!E52</f>
        <v>62022</v>
      </c>
      <c r="B51" s="6" t="s">
        <v>126</v>
      </c>
      <c r="C51" s="6" t="s">
        <v>17</v>
      </c>
      <c r="D51" s="6">
        <v>5.0</v>
      </c>
      <c r="E51" s="6">
        <v>62022.0</v>
      </c>
      <c r="F51" s="6">
        <v>62022.0</v>
      </c>
      <c r="G51" s="6">
        <v>62022.0</v>
      </c>
      <c r="H51" s="6">
        <v>62182.0</v>
      </c>
      <c r="I51" s="6">
        <v>62022.0</v>
      </c>
      <c r="J51" s="6">
        <v>62022.0</v>
      </c>
      <c r="K51" s="6">
        <v>62054.0</v>
      </c>
      <c r="L51" s="6">
        <v>14.449</v>
      </c>
      <c r="M51" s="6">
        <v>100.02</v>
      </c>
      <c r="N51" s="85">
        <f t="shared" si="1"/>
        <v>0</v>
      </c>
      <c r="O51" s="85">
        <f t="shared" si="2"/>
        <v>0</v>
      </c>
      <c r="P51" s="85">
        <f t="shared" si="3"/>
        <v>0</v>
      </c>
      <c r="Q51" s="85">
        <f t="shared" si="4"/>
        <v>0.2579729773</v>
      </c>
      <c r="R51" s="85">
        <f t="shared" si="5"/>
        <v>0</v>
      </c>
      <c r="S51" s="86">
        <f t="shared" si="6"/>
        <v>0.05159459547</v>
      </c>
      <c r="U51" s="9">
        <f t="shared" si="7"/>
        <v>14.449</v>
      </c>
    </row>
    <row r="52">
      <c r="A52" s="88">
        <f>Comparacao!E53</f>
        <v>54596</v>
      </c>
      <c r="B52" s="6" t="s">
        <v>127</v>
      </c>
      <c r="C52" s="6" t="s">
        <v>17</v>
      </c>
      <c r="D52" s="6">
        <v>5.0</v>
      </c>
      <c r="E52" s="6">
        <v>54596.0</v>
      </c>
      <c r="F52" s="6">
        <v>54596.0</v>
      </c>
      <c r="G52" s="6">
        <v>54596.0</v>
      </c>
      <c r="H52" s="6">
        <v>54596.0</v>
      </c>
      <c r="I52" s="6">
        <v>54596.0</v>
      </c>
      <c r="J52" s="6">
        <v>54596.0</v>
      </c>
      <c r="K52" s="6">
        <v>54596.0</v>
      </c>
      <c r="L52" s="6">
        <v>9.825</v>
      </c>
      <c r="M52" s="6">
        <v>100.064</v>
      </c>
      <c r="N52" s="85">
        <f t="shared" si="1"/>
        <v>0</v>
      </c>
      <c r="O52" s="85">
        <f t="shared" si="2"/>
        <v>0</v>
      </c>
      <c r="P52" s="85">
        <f t="shared" si="3"/>
        <v>0</v>
      </c>
      <c r="Q52" s="85">
        <f t="shared" si="4"/>
        <v>0</v>
      </c>
      <c r="R52" s="85">
        <f t="shared" si="5"/>
        <v>0</v>
      </c>
      <c r="S52" s="86">
        <f t="shared" si="6"/>
        <v>0</v>
      </c>
      <c r="U52" s="9">
        <f t="shared" si="7"/>
        <v>9.825</v>
      </c>
    </row>
    <row r="53">
      <c r="A53" s="88">
        <f>Comparacao!E54</f>
        <v>57894</v>
      </c>
      <c r="B53" s="6" t="s">
        <v>128</v>
      </c>
      <c r="C53" s="6" t="s">
        <v>17</v>
      </c>
      <c r="D53" s="6">
        <v>5.0</v>
      </c>
      <c r="E53" s="6">
        <v>57894.0</v>
      </c>
      <c r="F53" s="6">
        <v>57894.0</v>
      </c>
      <c r="G53" s="6">
        <v>57894.0</v>
      </c>
      <c r="H53" s="6">
        <v>57894.0</v>
      </c>
      <c r="I53" s="6">
        <v>57894.0</v>
      </c>
      <c r="J53" s="6">
        <v>57894.0</v>
      </c>
      <c r="K53" s="6">
        <v>57894.0</v>
      </c>
      <c r="L53" s="6">
        <v>8.248</v>
      </c>
      <c r="M53" s="6">
        <v>100.046</v>
      </c>
      <c r="N53" s="85">
        <f t="shared" si="1"/>
        <v>0</v>
      </c>
      <c r="O53" s="85">
        <f t="shared" si="2"/>
        <v>0</v>
      </c>
      <c r="P53" s="85">
        <f t="shared" si="3"/>
        <v>0</v>
      </c>
      <c r="Q53" s="85">
        <f t="shared" si="4"/>
        <v>0</v>
      </c>
      <c r="R53" s="85">
        <f t="shared" si="5"/>
        <v>0</v>
      </c>
      <c r="S53" s="86">
        <f t="shared" si="6"/>
        <v>0</v>
      </c>
      <c r="U53" s="9">
        <f t="shared" si="7"/>
        <v>8.248</v>
      </c>
    </row>
    <row r="54">
      <c r="A54" s="88">
        <f>Comparacao!E55</f>
        <v>61080</v>
      </c>
      <c r="B54" s="6" t="s">
        <v>129</v>
      </c>
      <c r="C54" s="6" t="s">
        <v>17</v>
      </c>
      <c r="D54" s="6">
        <v>5.0</v>
      </c>
      <c r="E54" s="6">
        <v>61080.0</v>
      </c>
      <c r="F54" s="6">
        <v>61080.0</v>
      </c>
      <c r="G54" s="6">
        <v>61080.0</v>
      </c>
      <c r="H54" s="6">
        <v>61080.0</v>
      </c>
      <c r="I54" s="6">
        <v>61080.0</v>
      </c>
      <c r="J54" s="6">
        <v>61080.0</v>
      </c>
      <c r="K54" s="6">
        <v>61080.0</v>
      </c>
      <c r="L54" s="6">
        <v>16.044</v>
      </c>
      <c r="M54" s="6">
        <v>100.057</v>
      </c>
      <c r="N54" s="85">
        <f t="shared" si="1"/>
        <v>0</v>
      </c>
      <c r="O54" s="85">
        <f t="shared" si="2"/>
        <v>0</v>
      </c>
      <c r="P54" s="85">
        <f t="shared" si="3"/>
        <v>0</v>
      </c>
      <c r="Q54" s="85">
        <f t="shared" si="4"/>
        <v>0</v>
      </c>
      <c r="R54" s="85">
        <f t="shared" si="5"/>
        <v>0</v>
      </c>
      <c r="S54" s="86">
        <f t="shared" si="6"/>
        <v>0</v>
      </c>
      <c r="U54" s="9">
        <f t="shared" si="7"/>
        <v>16.044</v>
      </c>
    </row>
    <row r="55">
      <c r="A55" s="88">
        <f>Comparacao!E56</f>
        <v>81558</v>
      </c>
      <c r="B55" s="6" t="s">
        <v>130</v>
      </c>
      <c r="C55" s="6" t="s">
        <v>17</v>
      </c>
      <c r="D55" s="6">
        <v>5.0</v>
      </c>
      <c r="E55" s="6">
        <v>81558.0</v>
      </c>
      <c r="F55" s="6">
        <v>82056.0</v>
      </c>
      <c r="G55" s="6">
        <v>81558.0</v>
      </c>
      <c r="H55" s="6">
        <v>82792.0</v>
      </c>
      <c r="I55" s="6">
        <v>82242.0</v>
      </c>
      <c r="J55" s="6">
        <v>81558.0</v>
      </c>
      <c r="K55" s="6">
        <v>82041.2</v>
      </c>
      <c r="L55" s="6">
        <v>63.055</v>
      </c>
      <c r="M55" s="6">
        <v>200.67</v>
      </c>
      <c r="N55" s="85">
        <f t="shared" si="1"/>
        <v>0</v>
      </c>
      <c r="O55" s="85">
        <f t="shared" si="2"/>
        <v>0.6106084014</v>
      </c>
      <c r="P55" s="85">
        <f t="shared" si="3"/>
        <v>0</v>
      </c>
      <c r="Q55" s="85">
        <f t="shared" si="4"/>
        <v>1.513033669</v>
      </c>
      <c r="R55" s="85">
        <f t="shared" si="5"/>
        <v>0.8386669609</v>
      </c>
      <c r="S55" s="86">
        <f t="shared" si="6"/>
        <v>0.5924618063</v>
      </c>
      <c r="U55" s="9">
        <f t="shared" si="7"/>
        <v>63.055</v>
      </c>
    </row>
    <row r="56">
      <c r="A56" s="88">
        <f>Comparacao!E57</f>
        <v>89492</v>
      </c>
      <c r="B56" s="6" t="s">
        <v>131</v>
      </c>
      <c r="C56" s="6" t="s">
        <v>17</v>
      </c>
      <c r="D56" s="6">
        <v>5.0</v>
      </c>
      <c r="E56" s="6">
        <v>90072.0</v>
      </c>
      <c r="F56" s="6">
        <v>89492.0</v>
      </c>
      <c r="G56" s="6">
        <v>90286.0</v>
      </c>
      <c r="H56" s="6">
        <v>89764.0</v>
      </c>
      <c r="I56" s="6">
        <v>89492.0</v>
      </c>
      <c r="J56" s="6">
        <v>89492.0</v>
      </c>
      <c r="K56" s="6">
        <v>89821.2</v>
      </c>
      <c r="L56" s="6">
        <v>95.617</v>
      </c>
      <c r="M56" s="6">
        <v>200.428</v>
      </c>
      <c r="N56" s="85">
        <f t="shared" si="1"/>
        <v>0.6481026237</v>
      </c>
      <c r="O56" s="85">
        <f t="shared" si="2"/>
        <v>0</v>
      </c>
      <c r="P56" s="85">
        <f t="shared" si="3"/>
        <v>0.8872301435</v>
      </c>
      <c r="Q56" s="85">
        <f t="shared" si="4"/>
        <v>0.3039377821</v>
      </c>
      <c r="R56" s="85">
        <f t="shared" si="5"/>
        <v>0</v>
      </c>
      <c r="S56" s="86">
        <f t="shared" si="6"/>
        <v>0.3678541099</v>
      </c>
      <c r="U56" s="9">
        <f t="shared" si="7"/>
        <v>95.617</v>
      </c>
    </row>
    <row r="57">
      <c r="A57" s="88">
        <f>Comparacao!E58</f>
        <v>79232</v>
      </c>
      <c r="B57" s="6" t="s">
        <v>132</v>
      </c>
      <c r="C57" s="6" t="s">
        <v>17</v>
      </c>
      <c r="D57" s="6">
        <v>5.0</v>
      </c>
      <c r="E57" s="6">
        <v>79232.0</v>
      </c>
      <c r="F57" s="6">
        <v>79232.0</v>
      </c>
      <c r="G57" s="6">
        <v>79232.0</v>
      </c>
      <c r="H57" s="6">
        <v>79320.0</v>
      </c>
      <c r="I57" s="6">
        <v>79232.0</v>
      </c>
      <c r="J57" s="6">
        <v>79232.0</v>
      </c>
      <c r="K57" s="6">
        <v>79249.6</v>
      </c>
      <c r="L57" s="6">
        <v>81.547</v>
      </c>
      <c r="M57" s="6">
        <v>200.286</v>
      </c>
      <c r="N57" s="85">
        <f t="shared" si="1"/>
        <v>0</v>
      </c>
      <c r="O57" s="85">
        <f t="shared" si="2"/>
        <v>0</v>
      </c>
      <c r="P57" s="85">
        <f t="shared" si="3"/>
        <v>0</v>
      </c>
      <c r="Q57" s="85">
        <f t="shared" si="4"/>
        <v>0.1110662359</v>
      </c>
      <c r="R57" s="85">
        <f t="shared" si="5"/>
        <v>0</v>
      </c>
      <c r="S57" s="86">
        <f t="shared" si="6"/>
        <v>0.02221324717</v>
      </c>
      <c r="U57" s="9">
        <f t="shared" si="7"/>
        <v>81.547</v>
      </c>
    </row>
    <row r="58">
      <c r="A58" s="88">
        <f>Comparacao!E59</f>
        <v>78324</v>
      </c>
      <c r="B58" s="6" t="s">
        <v>133</v>
      </c>
      <c r="C58" s="6" t="s">
        <v>17</v>
      </c>
      <c r="D58" s="6">
        <v>5.0</v>
      </c>
      <c r="E58" s="6">
        <v>78324.0</v>
      </c>
      <c r="F58" s="6">
        <v>79290.0</v>
      </c>
      <c r="G58" s="6">
        <v>78568.0</v>
      </c>
      <c r="H58" s="6">
        <v>79366.0</v>
      </c>
      <c r="I58" s="6">
        <v>78324.0</v>
      </c>
      <c r="J58" s="6">
        <v>78324.0</v>
      </c>
      <c r="K58" s="6">
        <v>78774.4</v>
      </c>
      <c r="L58" s="6">
        <v>80.561</v>
      </c>
      <c r="M58" s="6">
        <v>200.538</v>
      </c>
      <c r="N58" s="85">
        <f t="shared" si="1"/>
        <v>0</v>
      </c>
      <c r="O58" s="85">
        <f t="shared" si="2"/>
        <v>1.23333844</v>
      </c>
      <c r="P58" s="85">
        <f t="shared" si="3"/>
        <v>0.3115264798</v>
      </c>
      <c r="Q58" s="85">
        <f t="shared" si="4"/>
        <v>1.330371278</v>
      </c>
      <c r="R58" s="85">
        <f t="shared" si="5"/>
        <v>0</v>
      </c>
      <c r="S58" s="86">
        <f t="shared" si="6"/>
        <v>0.5750472397</v>
      </c>
      <c r="U58" s="9">
        <f t="shared" si="7"/>
        <v>80.561</v>
      </c>
    </row>
    <row r="59">
      <c r="A59" s="88">
        <f>Comparacao!E60</f>
        <v>95680</v>
      </c>
      <c r="B59" s="6" t="s">
        <v>134</v>
      </c>
      <c r="C59" s="6" t="s">
        <v>17</v>
      </c>
      <c r="D59" s="6">
        <v>5.0</v>
      </c>
      <c r="E59" s="6">
        <v>97922.0</v>
      </c>
      <c r="F59" s="6">
        <v>96986.0</v>
      </c>
      <c r="G59" s="6">
        <v>95896.0</v>
      </c>
      <c r="H59" s="6">
        <v>96674.0</v>
      </c>
      <c r="I59" s="6">
        <v>95776.0</v>
      </c>
      <c r="J59" s="6">
        <v>95776.0</v>
      </c>
      <c r="K59" s="6">
        <v>96650.8</v>
      </c>
      <c r="L59" s="6">
        <v>73.713</v>
      </c>
      <c r="M59" s="6">
        <v>200.933</v>
      </c>
      <c r="N59" s="85">
        <f t="shared" si="1"/>
        <v>2.343227425</v>
      </c>
      <c r="O59" s="85">
        <f t="shared" si="2"/>
        <v>1.364966555</v>
      </c>
      <c r="P59" s="85">
        <f t="shared" si="3"/>
        <v>0.2257525084</v>
      </c>
      <c r="Q59" s="85">
        <f t="shared" si="4"/>
        <v>1.038879599</v>
      </c>
      <c r="R59" s="85">
        <f t="shared" si="5"/>
        <v>0.1003344482</v>
      </c>
      <c r="S59" s="86">
        <f t="shared" si="6"/>
        <v>1.014632107</v>
      </c>
      <c r="U59" s="9">
        <f t="shared" si="7"/>
        <v>73.713</v>
      </c>
    </row>
    <row r="60">
      <c r="A60" s="88">
        <f>Comparacao!E61</f>
        <v>133168</v>
      </c>
      <c r="B60" s="6" t="s">
        <v>135</v>
      </c>
      <c r="C60" s="6" t="s">
        <v>17</v>
      </c>
      <c r="D60" s="6">
        <v>5.0</v>
      </c>
      <c r="E60" s="6">
        <v>134820.0</v>
      </c>
      <c r="F60" s="6">
        <v>133658.0</v>
      </c>
      <c r="G60" s="6">
        <v>133866.0</v>
      </c>
      <c r="H60" s="6">
        <v>133744.0</v>
      </c>
      <c r="I60" s="6">
        <v>136718.0</v>
      </c>
      <c r="J60" s="6">
        <v>133658.0</v>
      </c>
      <c r="K60" s="6">
        <v>134561.2</v>
      </c>
      <c r="L60" s="6">
        <v>92.834</v>
      </c>
      <c r="M60" s="6">
        <v>200.691</v>
      </c>
      <c r="N60" s="85">
        <f t="shared" si="1"/>
        <v>1.240538267</v>
      </c>
      <c r="O60" s="85">
        <f t="shared" si="2"/>
        <v>0.3679562658</v>
      </c>
      <c r="P60" s="85">
        <f t="shared" si="3"/>
        <v>0.5241499459</v>
      </c>
      <c r="Q60" s="85">
        <f t="shared" si="4"/>
        <v>0.4325363451</v>
      </c>
      <c r="R60" s="85">
        <f t="shared" si="5"/>
        <v>2.665805599</v>
      </c>
      <c r="S60" s="86">
        <f t="shared" si="6"/>
        <v>1.046197285</v>
      </c>
      <c r="U60" s="9">
        <f t="shared" si="7"/>
        <v>92.834</v>
      </c>
    </row>
    <row r="61">
      <c r="A61" s="88">
        <f>Comparacao!E62</f>
        <v>133778</v>
      </c>
      <c r="B61" s="6" t="s">
        <v>136</v>
      </c>
      <c r="C61" s="6" t="s">
        <v>17</v>
      </c>
      <c r="D61" s="6">
        <v>5.0</v>
      </c>
      <c r="E61" s="6">
        <v>133894.0</v>
      </c>
      <c r="F61" s="6">
        <v>133894.0</v>
      </c>
      <c r="G61" s="6">
        <v>135194.0</v>
      </c>
      <c r="H61" s="6">
        <v>134366.0</v>
      </c>
      <c r="I61" s="6">
        <v>133802.0</v>
      </c>
      <c r="J61" s="6">
        <v>133802.0</v>
      </c>
      <c r="K61" s="6">
        <v>134230.0</v>
      </c>
      <c r="L61" s="6">
        <v>91.94</v>
      </c>
      <c r="M61" s="6">
        <v>200.742</v>
      </c>
      <c r="N61" s="85">
        <f t="shared" si="1"/>
        <v>0.08671081942</v>
      </c>
      <c r="O61" s="85">
        <f t="shared" si="2"/>
        <v>0.08671081942</v>
      </c>
      <c r="P61" s="85">
        <f t="shared" si="3"/>
        <v>1.058470003</v>
      </c>
      <c r="Q61" s="85">
        <f t="shared" si="4"/>
        <v>0.4395341536</v>
      </c>
      <c r="R61" s="85">
        <f t="shared" si="5"/>
        <v>0.01794016953</v>
      </c>
      <c r="S61" s="86">
        <f t="shared" si="6"/>
        <v>0.3378731929</v>
      </c>
      <c r="U61" s="9">
        <f t="shared" si="7"/>
        <v>91.94</v>
      </c>
    </row>
    <row r="62">
      <c r="A62" s="88">
        <f>Comparacao!E63</f>
        <v>136782</v>
      </c>
      <c r="B62" s="6" t="s">
        <v>137</v>
      </c>
      <c r="C62" s="6" t="s">
        <v>17</v>
      </c>
      <c r="D62" s="6">
        <v>5.0</v>
      </c>
      <c r="E62" s="6">
        <v>138292.0</v>
      </c>
      <c r="F62" s="6">
        <v>138858.0</v>
      </c>
      <c r="G62" s="6">
        <v>136874.0</v>
      </c>
      <c r="H62" s="6">
        <v>137486.0</v>
      </c>
      <c r="I62" s="6">
        <v>137330.0</v>
      </c>
      <c r="J62" s="6">
        <v>136874.0</v>
      </c>
      <c r="K62" s="6">
        <v>137768.0</v>
      </c>
      <c r="L62" s="6">
        <v>135.083</v>
      </c>
      <c r="M62" s="6">
        <v>200.599</v>
      </c>
      <c r="N62" s="85">
        <f t="shared" si="1"/>
        <v>1.103946426</v>
      </c>
      <c r="O62" s="85">
        <f t="shared" si="2"/>
        <v>1.517743563</v>
      </c>
      <c r="P62" s="85">
        <f t="shared" si="3"/>
        <v>0.06726031203</v>
      </c>
      <c r="Q62" s="85">
        <f t="shared" si="4"/>
        <v>0.5146876051</v>
      </c>
      <c r="R62" s="85">
        <f t="shared" si="5"/>
        <v>0.4006375108</v>
      </c>
      <c r="S62" s="86">
        <f t="shared" si="6"/>
        <v>0.7208550833</v>
      </c>
      <c r="U62" s="9">
        <f t="shared" si="7"/>
        <v>135.083</v>
      </c>
    </row>
    <row r="63">
      <c r="A63" s="88">
        <f>Comparacao!E64</f>
        <v>128246</v>
      </c>
      <c r="B63" s="6" t="s">
        <v>138</v>
      </c>
      <c r="C63" s="6" t="s">
        <v>17</v>
      </c>
      <c r="D63" s="6">
        <v>5.0</v>
      </c>
      <c r="E63" s="6">
        <v>128308.0</v>
      </c>
      <c r="F63" s="6">
        <v>128246.0</v>
      </c>
      <c r="G63" s="6">
        <v>129800.0</v>
      </c>
      <c r="H63" s="6">
        <v>128246.0</v>
      </c>
      <c r="I63" s="6">
        <v>129078.0</v>
      </c>
      <c r="J63" s="6">
        <v>128246.0</v>
      </c>
      <c r="K63" s="6">
        <v>128735.6</v>
      </c>
      <c r="L63" s="6">
        <v>137.264</v>
      </c>
      <c r="M63" s="6">
        <v>201.192</v>
      </c>
      <c r="N63" s="85">
        <f t="shared" si="1"/>
        <v>0.04834458775</v>
      </c>
      <c r="O63" s="85">
        <f t="shared" si="2"/>
        <v>0</v>
      </c>
      <c r="P63" s="85">
        <f t="shared" si="3"/>
        <v>1.211733699</v>
      </c>
      <c r="Q63" s="85">
        <f t="shared" si="4"/>
        <v>0</v>
      </c>
      <c r="R63" s="85">
        <f t="shared" si="5"/>
        <v>0.6487531775</v>
      </c>
      <c r="S63" s="86">
        <f t="shared" si="6"/>
        <v>0.3817662929</v>
      </c>
      <c r="U63" s="9">
        <f t="shared" si="7"/>
        <v>137.264</v>
      </c>
    </row>
    <row r="64">
      <c r="A64" s="88">
        <f>Comparacao!E65</f>
        <v>147844</v>
      </c>
      <c r="B64" s="6" t="s">
        <v>139</v>
      </c>
      <c r="C64" s="6" t="s">
        <v>17</v>
      </c>
      <c r="D64" s="6">
        <v>5.0</v>
      </c>
      <c r="E64" s="6">
        <v>148126.0</v>
      </c>
      <c r="F64" s="6">
        <v>148904.0</v>
      </c>
      <c r="G64" s="6">
        <v>148890.0</v>
      </c>
      <c r="H64" s="6">
        <v>148046.0</v>
      </c>
      <c r="I64" s="6">
        <v>147998.0</v>
      </c>
      <c r="J64" s="6">
        <v>147998.0</v>
      </c>
      <c r="K64" s="6">
        <v>148392.8</v>
      </c>
      <c r="L64" s="6">
        <v>87.024</v>
      </c>
      <c r="M64" s="6">
        <v>200.3</v>
      </c>
      <c r="N64" s="85">
        <f t="shared" si="1"/>
        <v>0.1907415925</v>
      </c>
      <c r="O64" s="85">
        <f t="shared" si="2"/>
        <v>0.7169719434</v>
      </c>
      <c r="P64" s="85">
        <f t="shared" si="3"/>
        <v>0.7075025026</v>
      </c>
      <c r="Q64" s="85">
        <f t="shared" si="4"/>
        <v>0.1366305024</v>
      </c>
      <c r="R64" s="85">
        <f t="shared" si="5"/>
        <v>0.1041638484</v>
      </c>
      <c r="S64" s="86">
        <f t="shared" si="6"/>
        <v>0.3712020779</v>
      </c>
      <c r="U64" s="9">
        <f t="shared" si="7"/>
        <v>87.024</v>
      </c>
    </row>
    <row r="65">
      <c r="A65" s="88">
        <f>Comparacao!E66</f>
        <v>215388</v>
      </c>
      <c r="B65" s="6" t="s">
        <v>140</v>
      </c>
      <c r="C65" s="6" t="s">
        <v>17</v>
      </c>
      <c r="D65" s="6">
        <v>5.0</v>
      </c>
      <c r="E65" s="6">
        <v>215510.0</v>
      </c>
      <c r="F65" s="6">
        <v>215568.0</v>
      </c>
      <c r="G65" s="6">
        <v>215846.0</v>
      </c>
      <c r="H65" s="6">
        <v>215780.0</v>
      </c>
      <c r="I65" s="6">
        <v>215978.0</v>
      </c>
      <c r="J65" s="6">
        <v>215510.0</v>
      </c>
      <c r="K65" s="6">
        <v>215736.4</v>
      </c>
      <c r="L65" s="6">
        <v>94.468</v>
      </c>
      <c r="M65" s="6">
        <v>200.635</v>
      </c>
      <c r="N65" s="85">
        <f t="shared" si="1"/>
        <v>0.05664196705</v>
      </c>
      <c r="O65" s="85">
        <f t="shared" si="2"/>
        <v>0.08357011533</v>
      </c>
      <c r="P65" s="85">
        <f t="shared" si="3"/>
        <v>0.2126395157</v>
      </c>
      <c r="Q65" s="85">
        <f t="shared" si="4"/>
        <v>0.18199714</v>
      </c>
      <c r="R65" s="85">
        <f t="shared" si="5"/>
        <v>0.2739242669</v>
      </c>
      <c r="S65" s="86">
        <f t="shared" si="6"/>
        <v>0.161754601</v>
      </c>
      <c r="U65" s="9">
        <f t="shared" si="7"/>
        <v>94.468</v>
      </c>
    </row>
    <row r="66">
      <c r="A66" s="88">
        <f>Comparacao!E67</f>
        <v>212798</v>
      </c>
      <c r="B66" s="6" t="s">
        <v>141</v>
      </c>
      <c r="C66" s="6" t="s">
        <v>17</v>
      </c>
      <c r="D66" s="6">
        <v>5.0</v>
      </c>
      <c r="E66" s="6">
        <v>213232.0</v>
      </c>
      <c r="F66" s="6">
        <v>214678.0</v>
      </c>
      <c r="G66" s="6">
        <v>213614.0</v>
      </c>
      <c r="H66" s="6">
        <v>214158.0</v>
      </c>
      <c r="I66" s="6">
        <v>213246.0</v>
      </c>
      <c r="J66" s="6">
        <v>213232.0</v>
      </c>
      <c r="K66" s="6">
        <v>213785.6</v>
      </c>
      <c r="L66" s="6">
        <v>185.802</v>
      </c>
      <c r="M66" s="6">
        <v>200.482</v>
      </c>
      <c r="N66" s="85">
        <f t="shared" si="1"/>
        <v>0.2039492852</v>
      </c>
      <c r="O66" s="85">
        <f t="shared" si="2"/>
        <v>0.8834669499</v>
      </c>
      <c r="P66" s="85">
        <f t="shared" si="3"/>
        <v>0.3834622506</v>
      </c>
      <c r="Q66" s="85">
        <f t="shared" si="4"/>
        <v>0.639103751</v>
      </c>
      <c r="R66" s="85">
        <f t="shared" si="5"/>
        <v>0.2105282944</v>
      </c>
      <c r="S66" s="86">
        <f t="shared" si="6"/>
        <v>0.4641021062</v>
      </c>
      <c r="U66" s="9">
        <f t="shared" si="7"/>
        <v>185.802</v>
      </c>
    </row>
    <row r="67">
      <c r="A67" s="88">
        <f>Comparacao!E68</f>
        <v>214462</v>
      </c>
      <c r="B67" s="6" t="s">
        <v>142</v>
      </c>
      <c r="C67" s="6" t="s">
        <v>17</v>
      </c>
      <c r="D67" s="6">
        <v>5.0</v>
      </c>
      <c r="E67" s="6">
        <v>215330.0</v>
      </c>
      <c r="F67" s="6">
        <v>215172.0</v>
      </c>
      <c r="G67" s="6">
        <v>215186.0</v>
      </c>
      <c r="H67" s="6">
        <v>215300.0</v>
      </c>
      <c r="I67" s="6">
        <v>215208.0</v>
      </c>
      <c r="J67" s="6">
        <v>215172.0</v>
      </c>
      <c r="K67" s="6">
        <v>215239.2</v>
      </c>
      <c r="L67" s="6">
        <v>176.964</v>
      </c>
      <c r="M67" s="6">
        <v>200.714</v>
      </c>
      <c r="N67" s="85">
        <f t="shared" si="1"/>
        <v>0.4047337057</v>
      </c>
      <c r="O67" s="85">
        <f t="shared" si="2"/>
        <v>0.3310609805</v>
      </c>
      <c r="P67" s="85">
        <f t="shared" si="3"/>
        <v>0.3375889435</v>
      </c>
      <c r="Q67" s="85">
        <f t="shared" si="4"/>
        <v>0.3907452136</v>
      </c>
      <c r="R67" s="85">
        <f t="shared" si="5"/>
        <v>0.3478471711</v>
      </c>
      <c r="S67" s="86">
        <f t="shared" si="6"/>
        <v>0.3623952029</v>
      </c>
      <c r="U67" s="9">
        <f t="shared" si="7"/>
        <v>176.964</v>
      </c>
    </row>
    <row r="68">
      <c r="A68" s="88">
        <f>Comparacao!E69</f>
        <v>206488</v>
      </c>
      <c r="B68" s="6" t="s">
        <v>143</v>
      </c>
      <c r="C68" s="6" t="s">
        <v>17</v>
      </c>
      <c r="D68" s="6">
        <v>5.0</v>
      </c>
      <c r="E68" s="6">
        <v>207228.0</v>
      </c>
      <c r="F68" s="6">
        <v>206912.0</v>
      </c>
      <c r="G68" s="6">
        <v>206682.0</v>
      </c>
      <c r="H68" s="6">
        <v>207036.0</v>
      </c>
      <c r="I68" s="6">
        <v>207356.0</v>
      </c>
      <c r="J68" s="6">
        <v>206682.0</v>
      </c>
      <c r="K68" s="6">
        <v>207042.8</v>
      </c>
      <c r="L68" s="6">
        <v>146.963</v>
      </c>
      <c r="M68" s="6">
        <v>201.041</v>
      </c>
      <c r="N68" s="85">
        <f t="shared" si="1"/>
        <v>0.3583743365</v>
      </c>
      <c r="O68" s="85">
        <f t="shared" si="2"/>
        <v>0.205338809</v>
      </c>
      <c r="P68" s="85">
        <f t="shared" si="3"/>
        <v>0.09395219093</v>
      </c>
      <c r="Q68" s="85">
        <f t="shared" si="4"/>
        <v>0.2653907249</v>
      </c>
      <c r="R68" s="85">
        <f t="shared" si="5"/>
        <v>0.4203634109</v>
      </c>
      <c r="S68" s="86">
        <f t="shared" si="6"/>
        <v>0.2686838945</v>
      </c>
      <c r="U68" s="9">
        <f t="shared" si="7"/>
        <v>146.963</v>
      </c>
    </row>
    <row r="69">
      <c r="A69" s="88">
        <f>Comparacao!E70</f>
        <v>230044</v>
      </c>
      <c r="B69" s="6" t="s">
        <v>144</v>
      </c>
      <c r="C69" s="6" t="s">
        <v>17</v>
      </c>
      <c r="D69" s="6">
        <v>5.0</v>
      </c>
      <c r="E69" s="6">
        <v>230922.0</v>
      </c>
      <c r="F69" s="6">
        <v>230336.0</v>
      </c>
      <c r="G69" s="6">
        <v>231678.0</v>
      </c>
      <c r="H69" s="6">
        <v>230662.0</v>
      </c>
      <c r="I69" s="6">
        <v>230996.0</v>
      </c>
      <c r="J69" s="6">
        <v>230336.0</v>
      </c>
      <c r="K69" s="6">
        <v>230918.8</v>
      </c>
      <c r="L69" s="6">
        <v>162.331</v>
      </c>
      <c r="M69" s="6">
        <v>200.899</v>
      </c>
      <c r="N69" s="85">
        <f t="shared" si="1"/>
        <v>0.381666116</v>
      </c>
      <c r="O69" s="85">
        <f t="shared" si="2"/>
        <v>0.126932239</v>
      </c>
      <c r="P69" s="85">
        <f t="shared" si="3"/>
        <v>0.7102988993</v>
      </c>
      <c r="Q69" s="85">
        <f t="shared" si="4"/>
        <v>0.2686442594</v>
      </c>
      <c r="R69" s="85">
        <f t="shared" si="5"/>
        <v>0.4138338753</v>
      </c>
      <c r="S69" s="86">
        <f t="shared" si="6"/>
        <v>0.3802750778</v>
      </c>
      <c r="U69" s="9">
        <f t="shared" si="7"/>
        <v>162.331</v>
      </c>
    </row>
    <row r="70">
      <c r="A70" s="88">
        <f>Comparacao!E71</f>
        <v>369048</v>
      </c>
      <c r="B70" s="6" t="s">
        <v>145</v>
      </c>
      <c r="C70" s="6" t="s">
        <v>17</v>
      </c>
      <c r="D70" s="6">
        <v>5.0</v>
      </c>
      <c r="E70" s="6">
        <v>372732.0</v>
      </c>
      <c r="F70" s="6">
        <v>374816.0</v>
      </c>
      <c r="G70" s="6">
        <v>380106.0</v>
      </c>
      <c r="H70" s="6">
        <v>371800.0</v>
      </c>
      <c r="I70" s="6">
        <v>375194.0</v>
      </c>
      <c r="J70" s="6">
        <v>371800.0</v>
      </c>
      <c r="K70" s="6">
        <v>374929.6</v>
      </c>
      <c r="L70" s="6">
        <v>262.4</v>
      </c>
      <c r="M70" s="6">
        <v>407.331</v>
      </c>
      <c r="N70" s="85">
        <f t="shared" si="1"/>
        <v>0.9982441308</v>
      </c>
      <c r="O70" s="85">
        <f t="shared" si="2"/>
        <v>1.562940322</v>
      </c>
      <c r="P70" s="85">
        <f t="shared" si="3"/>
        <v>2.996358197</v>
      </c>
      <c r="Q70" s="85">
        <f t="shared" si="4"/>
        <v>0.745702456</v>
      </c>
      <c r="R70" s="85">
        <f t="shared" si="5"/>
        <v>1.665366023</v>
      </c>
      <c r="S70" s="86">
        <f t="shared" si="6"/>
        <v>1.593722226</v>
      </c>
      <c r="U70" s="9">
        <f t="shared" si="7"/>
        <v>262.4</v>
      </c>
    </row>
    <row r="71">
      <c r="A71" s="88">
        <f>Comparacao!E72</f>
        <v>366394</v>
      </c>
      <c r="B71" s="6" t="s">
        <v>146</v>
      </c>
      <c r="C71" s="6" t="s">
        <v>17</v>
      </c>
      <c r="D71" s="6">
        <v>5.0</v>
      </c>
      <c r="E71" s="6">
        <v>380370.0</v>
      </c>
      <c r="F71" s="6">
        <v>369918.0</v>
      </c>
      <c r="G71" s="6">
        <v>381736.0</v>
      </c>
      <c r="H71" s="6">
        <v>373188.0</v>
      </c>
      <c r="I71" s="6">
        <v>374368.0</v>
      </c>
      <c r="J71" s="6">
        <v>369918.0</v>
      </c>
      <c r="K71" s="6">
        <v>375916.0</v>
      </c>
      <c r="L71" s="6">
        <v>244.359</v>
      </c>
      <c r="M71" s="6">
        <v>403.266</v>
      </c>
      <c r="N71" s="85">
        <f t="shared" si="1"/>
        <v>3.814472944</v>
      </c>
      <c r="O71" s="85">
        <f t="shared" si="2"/>
        <v>0.9618061431</v>
      </c>
      <c r="P71" s="85">
        <f t="shared" si="3"/>
        <v>4.187295643</v>
      </c>
      <c r="Q71" s="85">
        <f t="shared" si="4"/>
        <v>1.854288007</v>
      </c>
      <c r="R71" s="85">
        <f t="shared" si="5"/>
        <v>2.176345683</v>
      </c>
      <c r="S71" s="86">
        <f t="shared" si="6"/>
        <v>2.598841684</v>
      </c>
      <c r="U71" s="9">
        <f t="shared" si="7"/>
        <v>244.359</v>
      </c>
    </row>
    <row r="72">
      <c r="A72" s="88">
        <f>Comparacao!E73</f>
        <v>352588</v>
      </c>
      <c r="B72" s="6" t="s">
        <v>147</v>
      </c>
      <c r="C72" s="6" t="s">
        <v>17</v>
      </c>
      <c r="D72" s="6">
        <v>5.0</v>
      </c>
      <c r="E72" s="6">
        <v>362210.0</v>
      </c>
      <c r="F72" s="6">
        <v>372884.0</v>
      </c>
      <c r="G72" s="6">
        <v>370450.0</v>
      </c>
      <c r="H72" s="6">
        <v>364834.0</v>
      </c>
      <c r="I72" s="6">
        <v>385802.0</v>
      </c>
      <c r="J72" s="6">
        <v>362210.0</v>
      </c>
      <c r="K72" s="6">
        <v>371236.0</v>
      </c>
      <c r="L72" s="6">
        <v>287.712</v>
      </c>
      <c r="M72" s="6">
        <v>406.282</v>
      </c>
      <c r="N72" s="85">
        <f t="shared" si="1"/>
        <v>2.728964117</v>
      </c>
      <c r="O72" s="85">
        <f t="shared" si="2"/>
        <v>5.756293464</v>
      </c>
      <c r="P72" s="85">
        <f t="shared" si="3"/>
        <v>5.065969347</v>
      </c>
      <c r="Q72" s="85">
        <f t="shared" si="4"/>
        <v>3.473175491</v>
      </c>
      <c r="R72" s="85">
        <f t="shared" si="5"/>
        <v>9.420059673</v>
      </c>
      <c r="S72" s="86">
        <f t="shared" si="6"/>
        <v>5.288892418</v>
      </c>
      <c r="U72" s="9" t="str">
        <f t="shared" si="7"/>
        <v>INF</v>
      </c>
    </row>
    <row r="73">
      <c r="A73" s="88">
        <f>Comparacao!E74</f>
        <v>331888</v>
      </c>
      <c r="B73" s="6" t="s">
        <v>148</v>
      </c>
      <c r="C73" s="6" t="s">
        <v>17</v>
      </c>
      <c r="D73" s="6">
        <v>5.0</v>
      </c>
      <c r="E73" s="6">
        <v>340850.0</v>
      </c>
      <c r="F73" s="6">
        <v>340824.0</v>
      </c>
      <c r="G73" s="6">
        <v>342008.0</v>
      </c>
      <c r="H73" s="6">
        <v>340968.0</v>
      </c>
      <c r="I73" s="6">
        <v>350358.0</v>
      </c>
      <c r="J73" s="6">
        <v>340824.0</v>
      </c>
      <c r="K73" s="6">
        <v>343001.6</v>
      </c>
      <c r="L73" s="6">
        <v>362.214</v>
      </c>
      <c r="M73" s="6">
        <v>407.03</v>
      </c>
      <c r="N73" s="85">
        <f t="shared" si="1"/>
        <v>2.700308538</v>
      </c>
      <c r="O73" s="85">
        <f t="shared" si="2"/>
        <v>2.69247457</v>
      </c>
      <c r="P73" s="85">
        <f t="shared" si="3"/>
        <v>3.049221424</v>
      </c>
      <c r="Q73" s="85">
        <f t="shared" si="4"/>
        <v>2.735862701</v>
      </c>
      <c r="R73" s="85">
        <f t="shared" si="5"/>
        <v>5.565130405</v>
      </c>
      <c r="S73" s="86">
        <f t="shared" si="6"/>
        <v>3.348599528</v>
      </c>
      <c r="U73" s="9" t="str">
        <f t="shared" si="7"/>
        <v>INF</v>
      </c>
    </row>
    <row r="74">
      <c r="A74" s="88">
        <f>Comparacao!E75</f>
        <v>360560</v>
      </c>
      <c r="B74" s="6" t="s">
        <v>149</v>
      </c>
      <c r="C74" s="6" t="s">
        <v>17</v>
      </c>
      <c r="D74" s="6">
        <v>5.0</v>
      </c>
      <c r="E74" s="6">
        <v>365082.0</v>
      </c>
      <c r="F74" s="6">
        <v>371236.0</v>
      </c>
      <c r="G74" s="6">
        <v>369704.0</v>
      </c>
      <c r="H74" s="6">
        <v>367982.0</v>
      </c>
      <c r="I74" s="6">
        <v>365566.0</v>
      </c>
      <c r="J74" s="6">
        <v>365082.0</v>
      </c>
      <c r="K74" s="6">
        <v>367914.0</v>
      </c>
      <c r="L74" s="6">
        <v>330.523</v>
      </c>
      <c r="M74" s="6">
        <v>414.899</v>
      </c>
      <c r="N74" s="85">
        <f t="shared" si="1"/>
        <v>1.254160195</v>
      </c>
      <c r="O74" s="85">
        <f t="shared" si="2"/>
        <v>2.960949634</v>
      </c>
      <c r="P74" s="85">
        <f t="shared" si="3"/>
        <v>2.536055026</v>
      </c>
      <c r="Q74" s="85">
        <f t="shared" si="4"/>
        <v>2.058464611</v>
      </c>
      <c r="R74" s="85">
        <f t="shared" si="5"/>
        <v>1.388395829</v>
      </c>
      <c r="S74" s="86">
        <f t="shared" si="6"/>
        <v>2.039605059</v>
      </c>
      <c r="U74" s="9" t="str">
        <f t="shared" si="7"/>
        <v>INF</v>
      </c>
    </row>
    <row r="75">
      <c r="A75" s="88">
        <f>Comparacao!E76</f>
        <v>546794</v>
      </c>
      <c r="B75" s="6" t="s">
        <v>150</v>
      </c>
      <c r="C75" s="6" t="s">
        <v>17</v>
      </c>
      <c r="D75" s="6">
        <v>5.0</v>
      </c>
      <c r="E75" s="6">
        <v>558492.0</v>
      </c>
      <c r="F75" s="6">
        <v>552518.0</v>
      </c>
      <c r="G75" s="6">
        <v>556480.0</v>
      </c>
      <c r="H75" s="6">
        <v>552290.0</v>
      </c>
      <c r="I75" s="6">
        <v>552466.0</v>
      </c>
      <c r="J75" s="6">
        <v>552290.0</v>
      </c>
      <c r="K75" s="6">
        <v>554449.2</v>
      </c>
      <c r="L75" s="6">
        <v>358.46</v>
      </c>
      <c r="M75" s="6">
        <v>405.738</v>
      </c>
      <c r="N75" s="85">
        <f t="shared" si="1"/>
        <v>2.13937973</v>
      </c>
      <c r="O75" s="85">
        <f t="shared" si="2"/>
        <v>1.046829336</v>
      </c>
      <c r="P75" s="85">
        <f t="shared" si="3"/>
        <v>1.771416658</v>
      </c>
      <c r="Q75" s="85">
        <f t="shared" si="4"/>
        <v>1.005131732</v>
      </c>
      <c r="R75" s="85">
        <f t="shared" si="5"/>
        <v>1.037319356</v>
      </c>
      <c r="S75" s="86">
        <f t="shared" si="6"/>
        <v>1.400015362</v>
      </c>
      <c r="U75" s="9" t="str">
        <f t="shared" si="7"/>
        <v>INF</v>
      </c>
    </row>
    <row r="76">
      <c r="A76" s="88">
        <f>Comparacao!E77</f>
        <v>529104</v>
      </c>
      <c r="B76" s="6" t="s">
        <v>151</v>
      </c>
      <c r="C76" s="6" t="s">
        <v>17</v>
      </c>
      <c r="D76" s="6">
        <v>5.0</v>
      </c>
      <c r="E76" s="6">
        <v>544944.0</v>
      </c>
      <c r="F76" s="6">
        <v>532422.0</v>
      </c>
      <c r="G76" s="6">
        <v>539970.0</v>
      </c>
      <c r="H76" s="6">
        <v>545212.0</v>
      </c>
      <c r="I76" s="6">
        <v>533762.0</v>
      </c>
      <c r="J76" s="6">
        <v>532422.0</v>
      </c>
      <c r="K76" s="6">
        <v>539262.0</v>
      </c>
      <c r="L76" s="6">
        <v>272.957</v>
      </c>
      <c r="M76" s="6">
        <v>409.09</v>
      </c>
      <c r="N76" s="85">
        <f t="shared" si="1"/>
        <v>2.993740361</v>
      </c>
      <c r="O76" s="85">
        <f t="shared" si="2"/>
        <v>0.6270978862</v>
      </c>
      <c r="P76" s="85">
        <f t="shared" si="3"/>
        <v>2.053660528</v>
      </c>
      <c r="Q76" s="85">
        <f t="shared" si="4"/>
        <v>3.044392029</v>
      </c>
      <c r="R76" s="85">
        <f t="shared" si="5"/>
        <v>0.8803562249</v>
      </c>
      <c r="S76" s="86">
        <f t="shared" si="6"/>
        <v>1.919849406</v>
      </c>
      <c r="U76" s="9">
        <f t="shared" si="7"/>
        <v>272.957</v>
      </c>
    </row>
    <row r="77">
      <c r="A77" s="88">
        <f>Comparacao!E78</f>
        <v>525178</v>
      </c>
      <c r="B77" s="6" t="s">
        <v>152</v>
      </c>
      <c r="C77" s="6" t="s">
        <v>17</v>
      </c>
      <c r="D77" s="6">
        <v>5.0</v>
      </c>
      <c r="E77" s="6">
        <v>539132.0</v>
      </c>
      <c r="F77" s="6">
        <v>541868.0</v>
      </c>
      <c r="G77" s="6">
        <v>530490.0</v>
      </c>
      <c r="H77" s="6">
        <v>543576.0</v>
      </c>
      <c r="I77" s="6">
        <v>542532.0</v>
      </c>
      <c r="J77" s="6">
        <v>530490.0</v>
      </c>
      <c r="K77" s="6">
        <v>539519.6</v>
      </c>
      <c r="L77" s="6">
        <v>357.901</v>
      </c>
      <c r="M77" s="6">
        <v>408.532</v>
      </c>
      <c r="N77" s="85">
        <f t="shared" si="1"/>
        <v>2.657003911</v>
      </c>
      <c r="O77" s="85">
        <f t="shared" si="2"/>
        <v>3.177970136</v>
      </c>
      <c r="P77" s="85">
        <f t="shared" si="3"/>
        <v>1.011466588</v>
      </c>
      <c r="Q77" s="85">
        <f t="shared" si="4"/>
        <v>3.503193203</v>
      </c>
      <c r="R77" s="85">
        <f t="shared" si="5"/>
        <v>3.304403459</v>
      </c>
      <c r="S77" s="86">
        <f t="shared" si="6"/>
        <v>2.73080746</v>
      </c>
      <c r="U77" s="9" t="str">
        <f t="shared" si="7"/>
        <v>INF</v>
      </c>
    </row>
    <row r="78">
      <c r="A78" s="88">
        <f>Comparacao!E79</f>
        <v>481880</v>
      </c>
      <c r="B78" s="6" t="s">
        <v>153</v>
      </c>
      <c r="C78" s="6" t="s">
        <v>17</v>
      </c>
      <c r="D78" s="6">
        <v>5.0</v>
      </c>
      <c r="E78" s="6">
        <v>506754.0</v>
      </c>
      <c r="F78" s="6">
        <v>501124.0</v>
      </c>
      <c r="G78" s="6">
        <v>490686.0</v>
      </c>
      <c r="H78" s="6">
        <v>494282.0</v>
      </c>
      <c r="I78" s="6">
        <v>491960.0</v>
      </c>
      <c r="J78" s="6">
        <v>490686.0</v>
      </c>
      <c r="K78" s="6">
        <v>496961.2</v>
      </c>
      <c r="L78" s="6">
        <v>359.985</v>
      </c>
      <c r="M78" s="6">
        <v>406.965</v>
      </c>
      <c r="N78" s="85">
        <f t="shared" si="1"/>
        <v>5.161866025</v>
      </c>
      <c r="O78" s="85">
        <f t="shared" si="2"/>
        <v>3.993525359</v>
      </c>
      <c r="P78" s="85">
        <f t="shared" si="3"/>
        <v>1.827425915</v>
      </c>
      <c r="Q78" s="85">
        <f t="shared" si="4"/>
        <v>2.573669793</v>
      </c>
      <c r="R78" s="85">
        <f t="shared" si="5"/>
        <v>2.091807089</v>
      </c>
      <c r="S78" s="86">
        <f t="shared" si="6"/>
        <v>3.129658836</v>
      </c>
      <c r="U78" s="9" t="str">
        <f t="shared" si="7"/>
        <v>INF</v>
      </c>
    </row>
    <row r="79">
      <c r="A79" s="88">
        <f>Comparacao!E80</f>
        <v>549338</v>
      </c>
      <c r="B79" s="6" t="s">
        <v>154</v>
      </c>
      <c r="C79" s="6" t="s">
        <v>17</v>
      </c>
      <c r="D79" s="6">
        <v>5.0</v>
      </c>
      <c r="E79" s="6">
        <v>565006.0</v>
      </c>
      <c r="F79" s="6">
        <v>561750.0</v>
      </c>
      <c r="G79" s="6">
        <v>571052.0</v>
      </c>
      <c r="H79" s="6">
        <v>566340.0</v>
      </c>
      <c r="I79" s="6">
        <v>563908.0</v>
      </c>
      <c r="J79" s="6">
        <v>561750.0</v>
      </c>
      <c r="K79" s="6">
        <v>565611.2</v>
      </c>
      <c r="L79" s="6">
        <v>315.542</v>
      </c>
      <c r="M79" s="6">
        <v>404.882</v>
      </c>
      <c r="N79" s="85">
        <f t="shared" si="1"/>
        <v>2.852160237</v>
      </c>
      <c r="O79" s="85">
        <f t="shared" si="2"/>
        <v>2.259446825</v>
      </c>
      <c r="P79" s="85">
        <f t="shared" si="3"/>
        <v>3.952757683</v>
      </c>
      <c r="Q79" s="85">
        <f t="shared" si="4"/>
        <v>3.094997979</v>
      </c>
      <c r="R79" s="85">
        <f t="shared" si="5"/>
        <v>2.652283294</v>
      </c>
      <c r="S79" s="86">
        <f t="shared" si="6"/>
        <v>2.962329204</v>
      </c>
      <c r="U79" s="9" t="str">
        <f t="shared" si="7"/>
        <v>INF</v>
      </c>
    </row>
    <row r="80">
      <c r="A80" s="88">
        <f>Comparacao!E81</f>
        <v>830724</v>
      </c>
      <c r="B80" s="6" t="s">
        <v>155</v>
      </c>
      <c r="C80" s="6" t="s">
        <v>17</v>
      </c>
      <c r="D80" s="6">
        <v>5.0</v>
      </c>
      <c r="E80" s="6">
        <v>843264.0</v>
      </c>
      <c r="F80" s="6">
        <v>852590.0</v>
      </c>
      <c r="G80" s="6">
        <v>843502.0</v>
      </c>
      <c r="H80" s="6">
        <v>844020.0</v>
      </c>
      <c r="I80" s="6">
        <v>841312.0</v>
      </c>
      <c r="J80" s="6">
        <v>841312.0</v>
      </c>
      <c r="K80" s="6">
        <v>844937.6</v>
      </c>
      <c r="L80" s="6">
        <v>336.484</v>
      </c>
      <c r="M80" s="6">
        <v>404.203</v>
      </c>
      <c r="N80" s="85">
        <f t="shared" si="1"/>
        <v>1.50952663</v>
      </c>
      <c r="O80" s="85">
        <f t="shared" si="2"/>
        <v>2.632161825</v>
      </c>
      <c r="P80" s="85">
        <f t="shared" si="3"/>
        <v>1.538176338</v>
      </c>
      <c r="Q80" s="85">
        <f t="shared" si="4"/>
        <v>1.600531584</v>
      </c>
      <c r="R80" s="85">
        <f t="shared" si="5"/>
        <v>1.274550874</v>
      </c>
      <c r="S80" s="86">
        <f t="shared" si="6"/>
        <v>1.71098945</v>
      </c>
      <c r="U80" s="9" t="str">
        <f t="shared" si="7"/>
        <v>INF</v>
      </c>
    </row>
    <row r="81">
      <c r="A81" s="88">
        <f>Comparacao!E82</f>
        <v>829834</v>
      </c>
      <c r="B81" s="6" t="s">
        <v>156</v>
      </c>
      <c r="C81" s="6" t="s">
        <v>17</v>
      </c>
      <c r="D81" s="6">
        <v>5.0</v>
      </c>
      <c r="E81" s="6">
        <v>842102.0</v>
      </c>
      <c r="F81" s="6">
        <v>850486.0</v>
      </c>
      <c r="G81" s="6">
        <v>840220.0</v>
      </c>
      <c r="H81" s="6">
        <v>844760.0</v>
      </c>
      <c r="I81" s="6">
        <v>840550.0</v>
      </c>
      <c r="J81" s="6">
        <v>840220.0</v>
      </c>
      <c r="K81" s="6">
        <v>843623.6</v>
      </c>
      <c r="L81" s="6">
        <v>341.659</v>
      </c>
      <c r="M81" s="6">
        <v>408.151</v>
      </c>
      <c r="N81" s="85">
        <f t="shared" si="1"/>
        <v>1.478367963</v>
      </c>
      <c r="O81" s="85">
        <f t="shared" si="2"/>
        <v>2.488690509</v>
      </c>
      <c r="P81" s="85">
        <f t="shared" si="3"/>
        <v>1.251575616</v>
      </c>
      <c r="Q81" s="85">
        <f t="shared" si="4"/>
        <v>1.798672988</v>
      </c>
      <c r="R81" s="85">
        <f t="shared" si="5"/>
        <v>1.291342606</v>
      </c>
      <c r="S81" s="86">
        <f t="shared" si="6"/>
        <v>1.661729936</v>
      </c>
      <c r="U81" s="9" t="str">
        <f t="shared" si="7"/>
        <v>INF</v>
      </c>
    </row>
    <row r="82">
      <c r="A82" s="88">
        <f>Comparacao!E83</f>
        <v>811232</v>
      </c>
      <c r="B82" s="6" t="s">
        <v>157</v>
      </c>
      <c r="C82" s="6" t="s">
        <v>17</v>
      </c>
      <c r="D82" s="6">
        <v>5.0</v>
      </c>
      <c r="E82" s="6">
        <v>817608.0</v>
      </c>
      <c r="F82" s="6">
        <v>816498.0</v>
      </c>
      <c r="G82" s="6">
        <v>818296.0</v>
      </c>
      <c r="H82" s="6">
        <v>819844.0</v>
      </c>
      <c r="I82" s="6">
        <v>827684.0</v>
      </c>
      <c r="J82" s="6">
        <v>816498.0</v>
      </c>
      <c r="K82" s="6">
        <v>819986.0</v>
      </c>
      <c r="L82" s="6">
        <v>352.448</v>
      </c>
      <c r="M82" s="6">
        <v>415.203</v>
      </c>
      <c r="N82" s="85">
        <f t="shared" si="1"/>
        <v>0.7859650507</v>
      </c>
      <c r="O82" s="85">
        <f t="shared" si="2"/>
        <v>0.6491361288</v>
      </c>
      <c r="P82" s="85">
        <f t="shared" si="3"/>
        <v>0.8707743284</v>
      </c>
      <c r="Q82" s="85">
        <f t="shared" si="4"/>
        <v>1.061595203</v>
      </c>
      <c r="R82" s="85">
        <f t="shared" si="5"/>
        <v>2.028026508</v>
      </c>
      <c r="S82" s="86">
        <f t="shared" si="6"/>
        <v>1.079099444</v>
      </c>
      <c r="U82" s="9">
        <f t="shared" si="7"/>
        <v>352.448</v>
      </c>
    </row>
    <row r="83">
      <c r="A83" s="88">
        <f>Comparacao!E84</f>
        <v>767718</v>
      </c>
      <c r="B83" s="6" t="s">
        <v>158</v>
      </c>
      <c r="C83" s="6" t="s">
        <v>17</v>
      </c>
      <c r="D83" s="6">
        <v>5.0</v>
      </c>
      <c r="E83" s="6">
        <v>781518.0</v>
      </c>
      <c r="F83" s="6">
        <v>777310.0</v>
      </c>
      <c r="G83" s="6">
        <v>777080.0</v>
      </c>
      <c r="H83" s="6">
        <v>775614.0</v>
      </c>
      <c r="I83" s="6">
        <v>773170.0</v>
      </c>
      <c r="J83" s="6">
        <v>773170.0</v>
      </c>
      <c r="K83" s="6">
        <v>776938.4</v>
      </c>
      <c r="L83" s="6">
        <v>397.851</v>
      </c>
      <c r="M83" s="6">
        <v>411.506</v>
      </c>
      <c r="N83" s="85">
        <f t="shared" si="1"/>
        <v>1.797535032</v>
      </c>
      <c r="O83" s="85">
        <f t="shared" si="2"/>
        <v>1.249417104</v>
      </c>
      <c r="P83" s="85">
        <f t="shared" si="3"/>
        <v>1.219458186</v>
      </c>
      <c r="Q83" s="85">
        <f t="shared" si="4"/>
        <v>1.028502653</v>
      </c>
      <c r="R83" s="85">
        <f t="shared" si="5"/>
        <v>0.710156594</v>
      </c>
      <c r="S83" s="86">
        <f t="shared" si="6"/>
        <v>1.201013914</v>
      </c>
      <c r="U83" s="9">
        <f t="shared" si="7"/>
        <v>397.851</v>
      </c>
    </row>
    <row r="84">
      <c r="A84" s="88">
        <f>Comparacao!E85</f>
        <v>835870</v>
      </c>
      <c r="B84" s="6" t="s">
        <v>159</v>
      </c>
      <c r="C84" s="6" t="s">
        <v>17</v>
      </c>
      <c r="D84" s="6">
        <v>5.0</v>
      </c>
      <c r="E84" s="6">
        <v>842208.0</v>
      </c>
      <c r="F84" s="6">
        <v>850852.0</v>
      </c>
      <c r="G84" s="6">
        <v>849122.0</v>
      </c>
      <c r="H84" s="6">
        <v>848042.0</v>
      </c>
      <c r="I84" s="6">
        <v>856664.0</v>
      </c>
      <c r="J84" s="6">
        <v>842208.0</v>
      </c>
      <c r="K84" s="6">
        <v>849377.6</v>
      </c>
      <c r="L84" s="6">
        <v>368.99</v>
      </c>
      <c r="M84" s="6">
        <v>411.069</v>
      </c>
      <c r="N84" s="85">
        <f t="shared" si="1"/>
        <v>0.7582518813</v>
      </c>
      <c r="O84" s="85">
        <f t="shared" si="2"/>
        <v>1.792383983</v>
      </c>
      <c r="P84" s="85">
        <f t="shared" si="3"/>
        <v>1.585414</v>
      </c>
      <c r="Q84" s="85">
        <f t="shared" si="4"/>
        <v>1.456207305</v>
      </c>
      <c r="R84" s="85">
        <f t="shared" si="5"/>
        <v>2.487707419</v>
      </c>
      <c r="S84" s="86">
        <f t="shared" si="6"/>
        <v>1.615992918</v>
      </c>
      <c r="U84" s="9">
        <f t="shared" si="7"/>
        <v>368.99</v>
      </c>
    </row>
    <row r="85">
      <c r="A85" s="8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85"/>
      <c r="O85" s="85"/>
      <c r="P85" s="85"/>
      <c r="Q85" s="85"/>
      <c r="R85" s="85"/>
      <c r="S85" s="86"/>
      <c r="U85" s="9"/>
    </row>
    <row r="86">
      <c r="U86" s="9"/>
    </row>
    <row r="87">
      <c r="U87" s="9"/>
    </row>
    <row r="88">
      <c r="U88" s="9"/>
    </row>
    <row r="89">
      <c r="U89" s="9"/>
    </row>
    <row r="90">
      <c r="U90" s="9"/>
    </row>
    <row r="91">
      <c r="U91" s="9"/>
    </row>
    <row r="92">
      <c r="U92" s="9"/>
    </row>
    <row r="93">
      <c r="U93" s="9"/>
    </row>
    <row r="94">
      <c r="U94" s="9"/>
    </row>
    <row r="95">
      <c r="U95" s="9"/>
    </row>
    <row r="96">
      <c r="U96" s="9"/>
    </row>
    <row r="97">
      <c r="U97" s="9"/>
    </row>
    <row r="98">
      <c r="U98" s="9"/>
    </row>
    <row r="99">
      <c r="U99" s="9"/>
    </row>
    <row r="100">
      <c r="U100" s="9"/>
    </row>
    <row r="101">
      <c r="U101" s="9"/>
    </row>
    <row r="102">
      <c r="U102" s="9"/>
    </row>
    <row r="103">
      <c r="U103" s="9"/>
    </row>
    <row r="104">
      <c r="U104" s="9"/>
    </row>
    <row r="105">
      <c r="U105" s="9"/>
    </row>
    <row r="106">
      <c r="U106" s="9"/>
    </row>
    <row r="107">
      <c r="U107" s="9"/>
    </row>
    <row r="108">
      <c r="U108" s="9"/>
    </row>
    <row r="109">
      <c r="U109" s="9"/>
    </row>
    <row r="110">
      <c r="U110" s="9"/>
    </row>
    <row r="111">
      <c r="U111" s="9"/>
    </row>
    <row r="112">
      <c r="U112" s="9"/>
    </row>
    <row r="113">
      <c r="U113" s="9"/>
    </row>
    <row r="114">
      <c r="U114" s="9"/>
    </row>
    <row r="115">
      <c r="U115" s="9"/>
    </row>
    <row r="116">
      <c r="U116" s="9"/>
    </row>
    <row r="117">
      <c r="U117" s="9"/>
    </row>
    <row r="118">
      <c r="U118" s="9"/>
    </row>
    <row r="119">
      <c r="U119" s="9"/>
    </row>
    <row r="120">
      <c r="U120" s="9"/>
    </row>
    <row r="121">
      <c r="U121" s="9"/>
    </row>
    <row r="122">
      <c r="U122" s="9"/>
    </row>
    <row r="123">
      <c r="U123" s="9"/>
    </row>
    <row r="124">
      <c r="U124" s="9"/>
    </row>
    <row r="125">
      <c r="U125" s="9"/>
    </row>
    <row r="126">
      <c r="U126" s="9"/>
    </row>
    <row r="127">
      <c r="U127" s="9"/>
    </row>
    <row r="128">
      <c r="U128" s="9"/>
    </row>
    <row r="129">
      <c r="U129" s="9"/>
    </row>
    <row r="130">
      <c r="U130" s="9"/>
    </row>
    <row r="131">
      <c r="U131" s="9"/>
    </row>
    <row r="132">
      <c r="U132" s="9"/>
    </row>
    <row r="133">
      <c r="U133" s="9"/>
    </row>
    <row r="134">
      <c r="U134" s="9"/>
    </row>
    <row r="135">
      <c r="U135" s="9"/>
    </row>
    <row r="136">
      <c r="U136" s="9"/>
    </row>
    <row r="137">
      <c r="U137" s="9"/>
    </row>
    <row r="138">
      <c r="U138" s="9"/>
    </row>
    <row r="139">
      <c r="U139" s="9"/>
    </row>
    <row r="140">
      <c r="U140" s="9"/>
    </row>
    <row r="141">
      <c r="U141" s="9"/>
    </row>
    <row r="142">
      <c r="U142" s="9"/>
    </row>
    <row r="143">
      <c r="U143" s="9"/>
    </row>
    <row r="144">
      <c r="U144" s="9"/>
    </row>
    <row r="145">
      <c r="U145" s="9"/>
    </row>
    <row r="146">
      <c r="U146" s="9"/>
    </row>
    <row r="147">
      <c r="U147" s="9"/>
    </row>
    <row r="148">
      <c r="U148" s="9"/>
    </row>
    <row r="149">
      <c r="U149" s="9"/>
    </row>
    <row r="150">
      <c r="U150" s="9"/>
    </row>
    <row r="151">
      <c r="U151" s="9"/>
    </row>
    <row r="152">
      <c r="U152" s="9"/>
    </row>
    <row r="153">
      <c r="U153" s="9"/>
    </row>
    <row r="154">
      <c r="U154" s="9"/>
    </row>
    <row r="155">
      <c r="U155" s="9"/>
    </row>
    <row r="156">
      <c r="U156" s="9"/>
    </row>
    <row r="157">
      <c r="U157" s="9"/>
    </row>
    <row r="158">
      <c r="U158" s="9"/>
    </row>
    <row r="159">
      <c r="U159" s="9"/>
    </row>
    <row r="160">
      <c r="U160" s="9"/>
    </row>
    <row r="161">
      <c r="U161" s="9"/>
    </row>
    <row r="162">
      <c r="U162" s="9"/>
    </row>
    <row r="163">
      <c r="U163" s="9"/>
    </row>
    <row r="164">
      <c r="U164" s="9"/>
    </row>
    <row r="165">
      <c r="U165" s="9"/>
    </row>
    <row r="166">
      <c r="U166" s="9"/>
    </row>
    <row r="167">
      <c r="U167" s="9"/>
    </row>
    <row r="168">
      <c r="U168" s="9"/>
    </row>
    <row r="169">
      <c r="U169" s="9"/>
    </row>
    <row r="170">
      <c r="U170" s="9"/>
    </row>
    <row r="171">
      <c r="U171" s="9"/>
    </row>
    <row r="172">
      <c r="U172" s="9"/>
    </row>
    <row r="173">
      <c r="U173" s="9"/>
    </row>
    <row r="174">
      <c r="U174" s="9"/>
    </row>
    <row r="175">
      <c r="U175" s="9"/>
    </row>
    <row r="176">
      <c r="U176" s="9"/>
    </row>
    <row r="177">
      <c r="U177" s="9"/>
    </row>
    <row r="178">
      <c r="U178" s="9"/>
    </row>
    <row r="179">
      <c r="U179" s="9"/>
    </row>
    <row r="180">
      <c r="U180" s="9"/>
    </row>
    <row r="181">
      <c r="U181" s="9"/>
    </row>
    <row r="182">
      <c r="U182" s="9"/>
    </row>
    <row r="183">
      <c r="U183" s="9"/>
    </row>
    <row r="184">
      <c r="U184" s="9"/>
    </row>
    <row r="185">
      <c r="U185" s="9"/>
    </row>
    <row r="186">
      <c r="U186" s="9"/>
    </row>
    <row r="187">
      <c r="U187" s="9"/>
    </row>
    <row r="188">
      <c r="U188" s="9"/>
    </row>
    <row r="189">
      <c r="U189" s="9"/>
    </row>
    <row r="190">
      <c r="U190" s="9"/>
    </row>
    <row r="191">
      <c r="U191" s="9"/>
    </row>
    <row r="192">
      <c r="U192" s="9"/>
    </row>
    <row r="193">
      <c r="U193" s="9"/>
    </row>
    <row r="194">
      <c r="U194" s="9"/>
    </row>
    <row r="195">
      <c r="U195" s="9"/>
    </row>
    <row r="196">
      <c r="U196" s="9"/>
    </row>
    <row r="197">
      <c r="U197" s="9"/>
    </row>
    <row r="198">
      <c r="U198" s="9"/>
    </row>
    <row r="199">
      <c r="U199" s="9"/>
    </row>
    <row r="200">
      <c r="U200" s="9"/>
    </row>
    <row r="201">
      <c r="U201" s="9"/>
    </row>
    <row r="202">
      <c r="U202" s="9"/>
    </row>
    <row r="203">
      <c r="U203" s="9"/>
    </row>
    <row r="204">
      <c r="U204" s="9"/>
    </row>
    <row r="205">
      <c r="U205" s="9"/>
    </row>
    <row r="206">
      <c r="U206" s="9"/>
    </row>
    <row r="207">
      <c r="U207" s="9"/>
    </row>
    <row r="208">
      <c r="U208" s="9"/>
    </row>
    <row r="209">
      <c r="U209" s="9"/>
    </row>
    <row r="210">
      <c r="U210" s="9"/>
    </row>
    <row r="211">
      <c r="U211" s="9"/>
    </row>
    <row r="212">
      <c r="U212" s="9"/>
    </row>
    <row r="213">
      <c r="U213" s="9"/>
    </row>
    <row r="214">
      <c r="U214" s="9"/>
    </row>
    <row r="215">
      <c r="U215" s="9"/>
    </row>
    <row r="216">
      <c r="U216" s="9"/>
    </row>
    <row r="217">
      <c r="U217" s="9"/>
    </row>
    <row r="218">
      <c r="U218" s="9"/>
    </row>
    <row r="219">
      <c r="U219" s="9"/>
    </row>
    <row r="220">
      <c r="U220" s="9"/>
    </row>
    <row r="221">
      <c r="U221" s="9"/>
    </row>
    <row r="222">
      <c r="U222" s="9"/>
    </row>
    <row r="223">
      <c r="U223" s="9"/>
    </row>
    <row r="224">
      <c r="U224" s="9"/>
    </row>
    <row r="225">
      <c r="U225" s="9"/>
    </row>
    <row r="226">
      <c r="U226" s="9"/>
    </row>
    <row r="227">
      <c r="U227" s="9"/>
    </row>
    <row r="228">
      <c r="U228" s="9"/>
    </row>
    <row r="229">
      <c r="U229" s="9"/>
    </row>
    <row r="230">
      <c r="U230" s="9"/>
    </row>
    <row r="231">
      <c r="U231" s="9"/>
    </row>
    <row r="232">
      <c r="U232" s="9"/>
    </row>
    <row r="233">
      <c r="U233" s="9"/>
    </row>
    <row r="234">
      <c r="U234" s="9"/>
    </row>
    <row r="235">
      <c r="U235" s="9"/>
    </row>
    <row r="236">
      <c r="U236" s="9"/>
    </row>
    <row r="237">
      <c r="U237" s="9"/>
    </row>
    <row r="238">
      <c r="U238" s="9"/>
    </row>
    <row r="239">
      <c r="U239" s="9"/>
    </row>
    <row r="240">
      <c r="U240" s="9"/>
    </row>
    <row r="241">
      <c r="U241" s="9"/>
    </row>
    <row r="242">
      <c r="U242" s="9"/>
    </row>
    <row r="243">
      <c r="U243" s="9"/>
    </row>
    <row r="244">
      <c r="U244" s="9"/>
    </row>
    <row r="245">
      <c r="U245" s="9"/>
    </row>
    <row r="246">
      <c r="U246" s="9"/>
    </row>
    <row r="247">
      <c r="U247" s="9"/>
    </row>
    <row r="248">
      <c r="U248" s="9"/>
    </row>
    <row r="249">
      <c r="U249" s="9"/>
    </row>
    <row r="250">
      <c r="U250" s="9"/>
    </row>
    <row r="251">
      <c r="U251" s="9"/>
    </row>
    <row r="252">
      <c r="U252" s="9"/>
    </row>
    <row r="253">
      <c r="U253" s="9"/>
    </row>
    <row r="254">
      <c r="U254" s="9"/>
    </row>
    <row r="255">
      <c r="U255" s="9"/>
    </row>
    <row r="256">
      <c r="U256" s="9"/>
    </row>
    <row r="257">
      <c r="U257" s="9"/>
    </row>
    <row r="258">
      <c r="U258" s="9"/>
    </row>
    <row r="259">
      <c r="U259" s="9"/>
    </row>
    <row r="260">
      <c r="U260" s="9"/>
    </row>
    <row r="261">
      <c r="U261" s="9"/>
    </row>
    <row r="262">
      <c r="U262" s="9"/>
    </row>
    <row r="263">
      <c r="U263" s="9"/>
    </row>
    <row r="264">
      <c r="U264" s="9"/>
    </row>
    <row r="265">
      <c r="U265" s="9"/>
    </row>
    <row r="266">
      <c r="U266" s="9"/>
    </row>
    <row r="267">
      <c r="U267" s="9"/>
    </row>
    <row r="268">
      <c r="U268" s="9"/>
    </row>
    <row r="269">
      <c r="U269" s="9"/>
    </row>
    <row r="270">
      <c r="U270" s="9"/>
    </row>
    <row r="271">
      <c r="U271" s="9"/>
    </row>
    <row r="272">
      <c r="U272" s="9"/>
    </row>
    <row r="273">
      <c r="U273" s="9"/>
    </row>
    <row r="274">
      <c r="U274" s="9"/>
    </row>
    <row r="275">
      <c r="U275" s="9"/>
    </row>
    <row r="276">
      <c r="U276" s="9"/>
    </row>
    <row r="277">
      <c r="U277" s="9"/>
    </row>
    <row r="278">
      <c r="U278" s="9"/>
    </row>
    <row r="279">
      <c r="U279" s="9"/>
    </row>
    <row r="280">
      <c r="U280" s="9"/>
    </row>
    <row r="281">
      <c r="U281" s="9"/>
    </row>
    <row r="282">
      <c r="U282" s="9"/>
    </row>
    <row r="283">
      <c r="U283" s="9"/>
    </row>
    <row r="284">
      <c r="U284" s="9"/>
    </row>
    <row r="285">
      <c r="U285" s="9"/>
    </row>
    <row r="286">
      <c r="U286" s="9"/>
    </row>
    <row r="287">
      <c r="U287" s="9"/>
    </row>
    <row r="288">
      <c r="U288" s="9"/>
    </row>
    <row r="289">
      <c r="U289" s="9"/>
    </row>
    <row r="290">
      <c r="U290" s="9"/>
    </row>
    <row r="291">
      <c r="U291" s="9"/>
    </row>
    <row r="292">
      <c r="U292" s="9"/>
    </row>
    <row r="293">
      <c r="U293" s="9"/>
    </row>
    <row r="294">
      <c r="U294" s="9"/>
    </row>
    <row r="295">
      <c r="U295" s="9"/>
    </row>
    <row r="296">
      <c r="U296" s="9"/>
    </row>
    <row r="297">
      <c r="U297" s="9"/>
    </row>
    <row r="298">
      <c r="U298" s="9"/>
    </row>
    <row r="299">
      <c r="U299" s="9"/>
    </row>
    <row r="300">
      <c r="U300" s="9"/>
    </row>
    <row r="301">
      <c r="U301" s="9"/>
    </row>
    <row r="302">
      <c r="U302" s="9"/>
    </row>
    <row r="303">
      <c r="U303" s="9"/>
    </row>
    <row r="304">
      <c r="U304" s="9"/>
    </row>
    <row r="305">
      <c r="U305" s="9"/>
    </row>
    <row r="306">
      <c r="U306" s="9"/>
    </row>
    <row r="307">
      <c r="U307" s="9"/>
    </row>
    <row r="308">
      <c r="U308" s="9"/>
    </row>
    <row r="309">
      <c r="U309" s="9"/>
    </row>
    <row r="310">
      <c r="U310" s="9"/>
    </row>
    <row r="311">
      <c r="U311" s="9"/>
    </row>
    <row r="312">
      <c r="U312" s="9"/>
    </row>
    <row r="313">
      <c r="U313" s="9"/>
    </row>
    <row r="314">
      <c r="U314" s="9"/>
    </row>
    <row r="315">
      <c r="U315" s="9"/>
    </row>
    <row r="316">
      <c r="U316" s="9"/>
    </row>
    <row r="317">
      <c r="U317" s="9"/>
    </row>
    <row r="318">
      <c r="U318" s="9"/>
    </row>
    <row r="319">
      <c r="U319" s="9"/>
    </row>
    <row r="320">
      <c r="U320" s="9"/>
    </row>
    <row r="321">
      <c r="U321" s="9"/>
    </row>
    <row r="322">
      <c r="U322" s="9"/>
    </row>
    <row r="323">
      <c r="U323" s="9"/>
    </row>
    <row r="324">
      <c r="U324" s="9"/>
    </row>
    <row r="325">
      <c r="U325" s="9"/>
    </row>
    <row r="326">
      <c r="U326" s="9"/>
    </row>
    <row r="327">
      <c r="U327" s="9"/>
    </row>
    <row r="328">
      <c r="U328" s="9"/>
    </row>
    <row r="329">
      <c r="U329" s="9"/>
    </row>
    <row r="330">
      <c r="U330" s="9"/>
    </row>
    <row r="331">
      <c r="U331" s="9"/>
    </row>
    <row r="332">
      <c r="U332" s="9"/>
    </row>
    <row r="333">
      <c r="U333" s="9"/>
    </row>
    <row r="334">
      <c r="U334" s="9"/>
    </row>
    <row r="335">
      <c r="U335" s="9"/>
    </row>
    <row r="336">
      <c r="U336" s="9"/>
    </row>
    <row r="337">
      <c r="U337" s="9"/>
    </row>
    <row r="338">
      <c r="U338" s="9"/>
    </row>
    <row r="339">
      <c r="U339" s="9"/>
    </row>
    <row r="340">
      <c r="U340" s="9"/>
    </row>
    <row r="341">
      <c r="U341" s="9"/>
    </row>
    <row r="342">
      <c r="U342" s="9"/>
    </row>
    <row r="343">
      <c r="U343" s="9"/>
    </row>
    <row r="344">
      <c r="U344" s="9"/>
    </row>
    <row r="345">
      <c r="U345" s="9"/>
    </row>
    <row r="346">
      <c r="U346" s="9"/>
    </row>
    <row r="347">
      <c r="U347" s="9"/>
    </row>
    <row r="348">
      <c r="U348" s="9"/>
    </row>
    <row r="349">
      <c r="U349" s="9"/>
    </row>
    <row r="350">
      <c r="U350" s="9"/>
    </row>
    <row r="351">
      <c r="U351" s="9"/>
    </row>
    <row r="352">
      <c r="U352" s="9"/>
    </row>
    <row r="353">
      <c r="U353" s="9"/>
    </row>
    <row r="354">
      <c r="U354" s="9"/>
    </row>
    <row r="355">
      <c r="U355" s="9"/>
    </row>
    <row r="356">
      <c r="U356" s="9"/>
    </row>
    <row r="357">
      <c r="U357" s="9"/>
    </row>
    <row r="358">
      <c r="U358" s="9"/>
    </row>
    <row r="359">
      <c r="U359" s="9"/>
    </row>
    <row r="360">
      <c r="U360" s="9"/>
    </row>
    <row r="361">
      <c r="U361" s="9"/>
    </row>
    <row r="362">
      <c r="U362" s="9"/>
    </row>
    <row r="363">
      <c r="U363" s="9"/>
    </row>
    <row r="364">
      <c r="U364" s="9"/>
    </row>
    <row r="365">
      <c r="U365" s="9"/>
    </row>
    <row r="366">
      <c r="U366" s="9"/>
    </row>
    <row r="367">
      <c r="U367" s="9"/>
    </row>
    <row r="368">
      <c r="U368" s="9"/>
    </row>
    <row r="369">
      <c r="U369" s="9"/>
    </row>
    <row r="370">
      <c r="U370" s="9"/>
    </row>
    <row r="371">
      <c r="U371" s="9"/>
    </row>
    <row r="372">
      <c r="U372" s="9"/>
    </row>
    <row r="373">
      <c r="U373" s="9"/>
    </row>
    <row r="374">
      <c r="U374" s="9"/>
    </row>
    <row r="375">
      <c r="U375" s="9"/>
    </row>
    <row r="376">
      <c r="U376" s="9"/>
    </row>
    <row r="377">
      <c r="U377" s="9"/>
    </row>
    <row r="378">
      <c r="U378" s="9"/>
    </row>
    <row r="379">
      <c r="U379" s="9"/>
    </row>
    <row r="380">
      <c r="U380" s="9"/>
    </row>
    <row r="381">
      <c r="U381" s="9"/>
    </row>
    <row r="382">
      <c r="U382" s="9"/>
    </row>
    <row r="383">
      <c r="U383" s="9"/>
    </row>
    <row r="384">
      <c r="U384" s="9"/>
    </row>
    <row r="385">
      <c r="U385" s="9"/>
    </row>
    <row r="386">
      <c r="U386" s="9"/>
    </row>
    <row r="387">
      <c r="U387" s="9"/>
    </row>
    <row r="388">
      <c r="U388" s="9"/>
    </row>
    <row r="389">
      <c r="U389" s="9"/>
    </row>
    <row r="390">
      <c r="U390" s="9"/>
    </row>
    <row r="391">
      <c r="U391" s="9"/>
    </row>
    <row r="392">
      <c r="U392" s="9"/>
    </row>
    <row r="393">
      <c r="U393" s="9"/>
    </row>
    <row r="394">
      <c r="U394" s="9"/>
    </row>
    <row r="395">
      <c r="U395" s="9"/>
    </row>
    <row r="396">
      <c r="U396" s="9"/>
    </row>
    <row r="397">
      <c r="U397" s="9"/>
    </row>
    <row r="398">
      <c r="U398" s="9"/>
    </row>
    <row r="399">
      <c r="U399" s="9"/>
    </row>
    <row r="400">
      <c r="U400" s="9"/>
    </row>
    <row r="401">
      <c r="U401" s="9"/>
    </row>
    <row r="402">
      <c r="U402" s="9"/>
    </row>
    <row r="403">
      <c r="U403" s="9"/>
    </row>
    <row r="404">
      <c r="U404" s="9"/>
    </row>
    <row r="405">
      <c r="U405" s="9"/>
    </row>
    <row r="406">
      <c r="U406" s="9"/>
    </row>
    <row r="407">
      <c r="U407" s="9"/>
    </row>
    <row r="408">
      <c r="U408" s="9"/>
    </row>
    <row r="409">
      <c r="U409" s="9"/>
    </row>
    <row r="410">
      <c r="U410" s="9"/>
    </row>
    <row r="411">
      <c r="U411" s="9"/>
    </row>
    <row r="412">
      <c r="U412" s="9"/>
    </row>
    <row r="413">
      <c r="U413" s="9"/>
    </row>
    <row r="414">
      <c r="U414" s="9"/>
    </row>
    <row r="415">
      <c r="U415" s="9"/>
    </row>
    <row r="416">
      <c r="U416" s="9"/>
    </row>
    <row r="417">
      <c r="U417" s="9"/>
    </row>
    <row r="418">
      <c r="U418" s="9"/>
    </row>
    <row r="419">
      <c r="U419" s="9"/>
    </row>
    <row r="420">
      <c r="U420" s="9"/>
    </row>
    <row r="421">
      <c r="U421" s="9"/>
    </row>
    <row r="422">
      <c r="U422" s="9"/>
    </row>
    <row r="423">
      <c r="U423" s="9"/>
    </row>
    <row r="424">
      <c r="U424" s="9"/>
    </row>
    <row r="425">
      <c r="U425" s="9"/>
    </row>
    <row r="426">
      <c r="U426" s="9"/>
    </row>
    <row r="427">
      <c r="U427" s="9"/>
    </row>
    <row r="428">
      <c r="U428" s="9"/>
    </row>
    <row r="429">
      <c r="U429" s="9"/>
    </row>
    <row r="430">
      <c r="U430" s="9"/>
    </row>
    <row r="431">
      <c r="U431" s="9"/>
    </row>
    <row r="432">
      <c r="U432" s="9"/>
    </row>
    <row r="433">
      <c r="U433" s="9"/>
    </row>
    <row r="434">
      <c r="U434" s="9"/>
    </row>
    <row r="435">
      <c r="U435" s="9"/>
    </row>
    <row r="436">
      <c r="U436" s="9"/>
    </row>
    <row r="437">
      <c r="U437" s="9"/>
    </row>
    <row r="438">
      <c r="U438" s="9"/>
    </row>
    <row r="439">
      <c r="U439" s="9"/>
    </row>
    <row r="440">
      <c r="U440" s="9"/>
    </row>
    <row r="441">
      <c r="U441" s="9"/>
    </row>
    <row r="442">
      <c r="U442" s="9"/>
    </row>
    <row r="443">
      <c r="U443" s="9"/>
    </row>
    <row r="444">
      <c r="U444" s="9"/>
    </row>
    <row r="445">
      <c r="U445" s="9"/>
    </row>
    <row r="446">
      <c r="U446" s="9"/>
    </row>
    <row r="447">
      <c r="U447" s="9"/>
    </row>
    <row r="448">
      <c r="U448" s="9"/>
    </row>
    <row r="449">
      <c r="U449" s="9"/>
    </row>
    <row r="450">
      <c r="U450" s="9"/>
    </row>
    <row r="451">
      <c r="U451" s="9"/>
    </row>
    <row r="452">
      <c r="U452" s="9"/>
    </row>
    <row r="453">
      <c r="U453" s="9"/>
    </row>
    <row r="454">
      <c r="U454" s="9"/>
    </row>
    <row r="455">
      <c r="U455" s="9"/>
    </row>
    <row r="456">
      <c r="U456" s="9"/>
    </row>
    <row r="457">
      <c r="U457" s="9"/>
    </row>
    <row r="458">
      <c r="U458" s="9"/>
    </row>
    <row r="459">
      <c r="U459" s="9"/>
    </row>
    <row r="460">
      <c r="U460" s="9"/>
    </row>
    <row r="461">
      <c r="U461" s="9"/>
    </row>
    <row r="462">
      <c r="U462" s="9"/>
    </row>
    <row r="463">
      <c r="U463" s="9"/>
    </row>
    <row r="464">
      <c r="U464" s="9"/>
    </row>
    <row r="465">
      <c r="U465" s="9"/>
    </row>
    <row r="466">
      <c r="U466" s="9"/>
    </row>
    <row r="467">
      <c r="U467" s="9"/>
    </row>
    <row r="468">
      <c r="U468" s="9"/>
    </row>
    <row r="469">
      <c r="U469" s="9"/>
    </row>
    <row r="470">
      <c r="U470" s="9"/>
    </row>
    <row r="471">
      <c r="U471" s="9"/>
    </row>
    <row r="472">
      <c r="U472" s="9"/>
    </row>
    <row r="473">
      <c r="U473" s="9"/>
    </row>
    <row r="474">
      <c r="U474" s="9"/>
    </row>
    <row r="475">
      <c r="U475" s="9"/>
    </row>
    <row r="476">
      <c r="U476" s="9"/>
    </row>
    <row r="477">
      <c r="U477" s="9"/>
    </row>
    <row r="478">
      <c r="U478" s="9"/>
    </row>
    <row r="479">
      <c r="U479" s="9"/>
    </row>
    <row r="480">
      <c r="U480" s="9"/>
    </row>
    <row r="481">
      <c r="U481" s="9"/>
    </row>
    <row r="482">
      <c r="U482" s="9"/>
    </row>
    <row r="483">
      <c r="U483" s="9"/>
    </row>
    <row r="484">
      <c r="U484" s="9"/>
    </row>
    <row r="485">
      <c r="U485" s="9"/>
    </row>
    <row r="486">
      <c r="U486" s="9"/>
    </row>
    <row r="487">
      <c r="U487" s="9"/>
    </row>
    <row r="488">
      <c r="U488" s="9"/>
    </row>
    <row r="489">
      <c r="U489" s="9"/>
    </row>
    <row r="490">
      <c r="U490" s="9"/>
    </row>
    <row r="491">
      <c r="U491" s="9"/>
    </row>
    <row r="492">
      <c r="U492" s="9"/>
    </row>
    <row r="493">
      <c r="U493" s="9"/>
    </row>
    <row r="494">
      <c r="U494" s="9"/>
    </row>
    <row r="495">
      <c r="U495" s="9"/>
    </row>
    <row r="496">
      <c r="U496" s="9"/>
    </row>
    <row r="497">
      <c r="U497" s="9"/>
    </row>
    <row r="498">
      <c r="U498" s="9"/>
    </row>
    <row r="499">
      <c r="U499" s="9"/>
    </row>
    <row r="500">
      <c r="U500" s="9"/>
    </row>
    <row r="501">
      <c r="U501" s="9"/>
    </row>
    <row r="502">
      <c r="U502" s="9"/>
    </row>
    <row r="503">
      <c r="U503" s="9"/>
    </row>
    <row r="504">
      <c r="U504" s="9"/>
    </row>
    <row r="505">
      <c r="U505" s="9"/>
    </row>
    <row r="506">
      <c r="U506" s="9"/>
    </row>
    <row r="507">
      <c r="U507" s="9"/>
    </row>
    <row r="508">
      <c r="U508" s="9"/>
    </row>
    <row r="509">
      <c r="U509" s="9"/>
    </row>
    <row r="510">
      <c r="U510" s="9"/>
    </row>
    <row r="511">
      <c r="U511" s="9"/>
    </row>
    <row r="512">
      <c r="U512" s="9"/>
    </row>
    <row r="513">
      <c r="U513" s="9"/>
    </row>
    <row r="514">
      <c r="U514" s="9"/>
    </row>
    <row r="515">
      <c r="U515" s="9"/>
    </row>
    <row r="516">
      <c r="U516" s="9"/>
    </row>
    <row r="517">
      <c r="U517" s="9"/>
    </row>
    <row r="518">
      <c r="U518" s="9"/>
    </row>
    <row r="519">
      <c r="U519" s="9"/>
    </row>
    <row r="520">
      <c r="U520" s="9"/>
    </row>
    <row r="521">
      <c r="U521" s="9"/>
    </row>
    <row r="522">
      <c r="U522" s="9"/>
    </row>
    <row r="523">
      <c r="U523" s="9"/>
    </row>
    <row r="524">
      <c r="U524" s="9"/>
    </row>
    <row r="525">
      <c r="U525" s="9"/>
    </row>
    <row r="526">
      <c r="U526" s="9"/>
    </row>
    <row r="527">
      <c r="U527" s="9"/>
    </row>
    <row r="528">
      <c r="U528" s="9"/>
    </row>
    <row r="529">
      <c r="U529" s="9"/>
    </row>
    <row r="530">
      <c r="U530" s="9"/>
    </row>
    <row r="531">
      <c r="U531" s="9"/>
    </row>
    <row r="532">
      <c r="U532" s="9"/>
    </row>
    <row r="533">
      <c r="U533" s="9"/>
    </row>
    <row r="534">
      <c r="U534" s="9"/>
    </row>
    <row r="535">
      <c r="U535" s="9"/>
    </row>
    <row r="536">
      <c r="U536" s="9"/>
    </row>
    <row r="537">
      <c r="U537" s="9"/>
    </row>
    <row r="538">
      <c r="U538" s="9"/>
    </row>
    <row r="539">
      <c r="U539" s="9"/>
    </row>
    <row r="540">
      <c r="U540" s="9"/>
    </row>
    <row r="541">
      <c r="U541" s="9"/>
    </row>
    <row r="542">
      <c r="U542" s="9"/>
    </row>
    <row r="543">
      <c r="U543" s="9"/>
    </row>
    <row r="544">
      <c r="U544" s="9"/>
    </row>
    <row r="545">
      <c r="U545" s="9"/>
    </row>
    <row r="546">
      <c r="U546" s="9"/>
    </row>
    <row r="547">
      <c r="U547" s="9"/>
    </row>
    <row r="548">
      <c r="U548" s="9"/>
    </row>
    <row r="549">
      <c r="U549" s="9"/>
    </row>
    <row r="550">
      <c r="U550" s="9"/>
    </row>
    <row r="551">
      <c r="U551" s="9"/>
    </row>
    <row r="552">
      <c r="U552" s="9"/>
    </row>
    <row r="553">
      <c r="U553" s="9"/>
    </row>
    <row r="554">
      <c r="U554" s="9"/>
    </row>
    <row r="555">
      <c r="U555" s="9"/>
    </row>
    <row r="556">
      <c r="U556" s="9"/>
    </row>
    <row r="557">
      <c r="U557" s="9"/>
    </row>
    <row r="558">
      <c r="U558" s="9"/>
    </row>
    <row r="559">
      <c r="U559" s="9"/>
    </row>
    <row r="560">
      <c r="U560" s="9"/>
    </row>
    <row r="561">
      <c r="U561" s="9"/>
    </row>
    <row r="562">
      <c r="U562" s="9"/>
    </row>
    <row r="563">
      <c r="U563" s="9"/>
    </row>
    <row r="564">
      <c r="U564" s="9"/>
    </row>
    <row r="565">
      <c r="U565" s="9"/>
    </row>
    <row r="566">
      <c r="U566" s="9"/>
    </row>
    <row r="567">
      <c r="U567" s="9"/>
    </row>
    <row r="568">
      <c r="U568" s="9"/>
    </row>
    <row r="569">
      <c r="U569" s="9"/>
    </row>
    <row r="570">
      <c r="U570" s="9"/>
    </row>
    <row r="571">
      <c r="U571" s="9"/>
    </row>
    <row r="572">
      <c r="U572" s="9"/>
    </row>
    <row r="573">
      <c r="U573" s="9"/>
    </row>
    <row r="574">
      <c r="U574" s="9"/>
    </row>
    <row r="575">
      <c r="U575" s="9"/>
    </row>
    <row r="576">
      <c r="U576" s="9"/>
    </row>
    <row r="577">
      <c r="U577" s="9"/>
    </row>
    <row r="578">
      <c r="U578" s="9"/>
    </row>
    <row r="579">
      <c r="U579" s="9"/>
    </row>
    <row r="580">
      <c r="U580" s="9"/>
    </row>
    <row r="581">
      <c r="U581" s="9"/>
    </row>
    <row r="582">
      <c r="U582" s="9"/>
    </row>
    <row r="583">
      <c r="U583" s="9"/>
    </row>
    <row r="584">
      <c r="U584" s="9"/>
    </row>
    <row r="585">
      <c r="U585" s="9"/>
    </row>
    <row r="586">
      <c r="U586" s="9"/>
    </row>
    <row r="587">
      <c r="U587" s="9"/>
    </row>
    <row r="588">
      <c r="U588" s="9"/>
    </row>
    <row r="589">
      <c r="U589" s="9"/>
    </row>
    <row r="590">
      <c r="U590" s="9"/>
    </row>
    <row r="591">
      <c r="U591" s="9"/>
    </row>
    <row r="592">
      <c r="U592" s="9"/>
    </row>
    <row r="593">
      <c r="U593" s="9"/>
    </row>
    <row r="594">
      <c r="U594" s="9"/>
    </row>
    <row r="595">
      <c r="U595" s="9"/>
    </row>
    <row r="596">
      <c r="U596" s="9"/>
    </row>
    <row r="597">
      <c r="U597" s="9"/>
    </row>
    <row r="598">
      <c r="U598" s="9"/>
    </row>
    <row r="599">
      <c r="U599" s="9"/>
    </row>
    <row r="600">
      <c r="U600" s="9"/>
    </row>
    <row r="601">
      <c r="U601" s="9"/>
    </row>
    <row r="602">
      <c r="U602" s="9"/>
    </row>
    <row r="603">
      <c r="U603" s="9"/>
    </row>
    <row r="604">
      <c r="U604" s="9"/>
    </row>
    <row r="605">
      <c r="U605" s="9"/>
    </row>
    <row r="606">
      <c r="U606" s="9"/>
    </row>
    <row r="607">
      <c r="U607" s="9"/>
    </row>
    <row r="608">
      <c r="U608" s="9"/>
    </row>
    <row r="609">
      <c r="U609" s="9"/>
    </row>
    <row r="610">
      <c r="U610" s="9"/>
    </row>
    <row r="611">
      <c r="U611" s="9"/>
    </row>
    <row r="612">
      <c r="U612" s="9"/>
    </row>
    <row r="613">
      <c r="U613" s="9"/>
    </row>
    <row r="614">
      <c r="U614" s="9"/>
    </row>
    <row r="615">
      <c r="U615" s="9"/>
    </row>
    <row r="616">
      <c r="U616" s="9"/>
    </row>
    <row r="617">
      <c r="U617" s="9"/>
    </row>
    <row r="618">
      <c r="U618" s="9"/>
    </row>
    <row r="619">
      <c r="U619" s="9"/>
    </row>
    <row r="620">
      <c r="U620" s="9"/>
    </row>
    <row r="621">
      <c r="U621" s="9"/>
    </row>
    <row r="622">
      <c r="U622" s="9"/>
    </row>
    <row r="623">
      <c r="U623" s="9"/>
    </row>
    <row r="624">
      <c r="U624" s="9"/>
    </row>
    <row r="625">
      <c r="U625" s="9"/>
    </row>
    <row r="626">
      <c r="U626" s="9"/>
    </row>
    <row r="627">
      <c r="U627" s="9"/>
    </row>
    <row r="628">
      <c r="U628" s="9"/>
    </row>
    <row r="629">
      <c r="U629" s="9"/>
    </row>
    <row r="630">
      <c r="U630" s="9"/>
    </row>
    <row r="631">
      <c r="U631" s="9"/>
    </row>
    <row r="632">
      <c r="U632" s="9"/>
    </row>
    <row r="633">
      <c r="U633" s="9"/>
    </row>
    <row r="634">
      <c r="U634" s="9"/>
    </row>
    <row r="635">
      <c r="U635" s="9"/>
    </row>
    <row r="636">
      <c r="U636" s="9"/>
    </row>
    <row r="637">
      <c r="U637" s="9"/>
    </row>
    <row r="638">
      <c r="U638" s="9"/>
    </row>
    <row r="639">
      <c r="U639" s="9"/>
    </row>
    <row r="640">
      <c r="U640" s="9"/>
    </row>
    <row r="641">
      <c r="U641" s="9"/>
    </row>
    <row r="642">
      <c r="U642" s="9"/>
    </row>
    <row r="643">
      <c r="U643" s="9"/>
    </row>
    <row r="644">
      <c r="U644" s="9"/>
    </row>
    <row r="645">
      <c r="U645" s="9"/>
    </row>
    <row r="646">
      <c r="U646" s="9"/>
    </row>
    <row r="647">
      <c r="U647" s="9"/>
    </row>
    <row r="648">
      <c r="U648" s="9"/>
    </row>
    <row r="649">
      <c r="U649" s="9"/>
    </row>
    <row r="650">
      <c r="U650" s="9"/>
    </row>
    <row r="651">
      <c r="U651" s="9"/>
    </row>
    <row r="652">
      <c r="U652" s="9"/>
    </row>
    <row r="653">
      <c r="U653" s="9"/>
    </row>
    <row r="654">
      <c r="U654" s="9"/>
    </row>
    <row r="655">
      <c r="U655" s="9"/>
    </row>
    <row r="656">
      <c r="U656" s="9"/>
    </row>
    <row r="657">
      <c r="U657" s="9"/>
    </row>
    <row r="658">
      <c r="U658" s="9"/>
    </row>
    <row r="659">
      <c r="U659" s="9"/>
    </row>
    <row r="660">
      <c r="U660" s="9"/>
    </row>
    <row r="661">
      <c r="U661" s="9"/>
    </row>
    <row r="662">
      <c r="U662" s="9"/>
    </row>
    <row r="663">
      <c r="U663" s="9"/>
    </row>
    <row r="664">
      <c r="U664" s="9"/>
    </row>
    <row r="665">
      <c r="U665" s="9"/>
    </row>
    <row r="666">
      <c r="U666" s="9"/>
    </row>
    <row r="667">
      <c r="U667" s="9"/>
    </row>
    <row r="668">
      <c r="U668" s="9"/>
    </row>
    <row r="669">
      <c r="U669" s="9"/>
    </row>
    <row r="670">
      <c r="U670" s="9"/>
    </row>
    <row r="671">
      <c r="U671" s="9"/>
    </row>
    <row r="672">
      <c r="U672" s="9"/>
    </row>
    <row r="673">
      <c r="U673" s="9"/>
    </row>
    <row r="674">
      <c r="U674" s="9"/>
    </row>
    <row r="675">
      <c r="U675" s="9"/>
    </row>
    <row r="676">
      <c r="U676" s="9"/>
    </row>
    <row r="677">
      <c r="U677" s="9"/>
    </row>
    <row r="678">
      <c r="U678" s="9"/>
    </row>
    <row r="679">
      <c r="U679" s="9"/>
    </row>
    <row r="680">
      <c r="U680" s="9"/>
    </row>
    <row r="681">
      <c r="U681" s="9"/>
    </row>
    <row r="682">
      <c r="U682" s="9"/>
    </row>
    <row r="683">
      <c r="U683" s="9"/>
    </row>
    <row r="684">
      <c r="U684" s="9"/>
    </row>
    <row r="685">
      <c r="U685" s="9"/>
    </row>
    <row r="686">
      <c r="U686" s="9"/>
    </row>
    <row r="687">
      <c r="U687" s="9"/>
    </row>
    <row r="688">
      <c r="U688" s="9"/>
    </row>
    <row r="689">
      <c r="U689" s="9"/>
    </row>
    <row r="690">
      <c r="U690" s="9"/>
    </row>
    <row r="691">
      <c r="U691" s="9"/>
    </row>
    <row r="692">
      <c r="U692" s="9"/>
    </row>
    <row r="693">
      <c r="U693" s="9"/>
    </row>
    <row r="694">
      <c r="U694" s="9"/>
    </row>
    <row r="695">
      <c r="U695" s="9"/>
    </row>
    <row r="696">
      <c r="U696" s="9"/>
    </row>
    <row r="697">
      <c r="U697" s="9"/>
    </row>
    <row r="698">
      <c r="U698" s="9"/>
    </row>
    <row r="699">
      <c r="U699" s="9"/>
    </row>
    <row r="700">
      <c r="U700" s="9"/>
    </row>
    <row r="701">
      <c r="U701" s="9"/>
    </row>
    <row r="702">
      <c r="U702" s="9"/>
    </row>
    <row r="703">
      <c r="U703" s="9"/>
    </row>
    <row r="704">
      <c r="U704" s="9"/>
    </row>
    <row r="705">
      <c r="U705" s="9"/>
    </row>
    <row r="706">
      <c r="U706" s="9"/>
    </row>
    <row r="707">
      <c r="U707" s="9"/>
    </row>
    <row r="708">
      <c r="U708" s="9"/>
    </row>
    <row r="709">
      <c r="U709" s="9"/>
    </row>
    <row r="710">
      <c r="U710" s="9"/>
    </row>
    <row r="711">
      <c r="U711" s="9"/>
    </row>
    <row r="712">
      <c r="U712" s="9"/>
    </row>
    <row r="713">
      <c r="U713" s="9"/>
    </row>
    <row r="714">
      <c r="U714" s="9"/>
    </row>
    <row r="715">
      <c r="U715" s="9"/>
    </row>
    <row r="716">
      <c r="U716" s="9"/>
    </row>
    <row r="717">
      <c r="U717" s="9"/>
    </row>
    <row r="718">
      <c r="U718" s="9"/>
    </row>
    <row r="719">
      <c r="U719" s="9"/>
    </row>
    <row r="720">
      <c r="U720" s="9"/>
    </row>
    <row r="721">
      <c r="U721" s="9"/>
    </row>
    <row r="722">
      <c r="U722" s="9"/>
    </row>
    <row r="723">
      <c r="U723" s="9"/>
    </row>
    <row r="724">
      <c r="U724" s="9"/>
    </row>
    <row r="725">
      <c r="U725" s="9"/>
    </row>
    <row r="726">
      <c r="U726" s="9"/>
    </row>
    <row r="727">
      <c r="U727" s="9"/>
    </row>
    <row r="728">
      <c r="U728" s="9"/>
    </row>
    <row r="729">
      <c r="U729" s="9"/>
    </row>
    <row r="730">
      <c r="U730" s="9"/>
    </row>
    <row r="731">
      <c r="U731" s="9"/>
    </row>
    <row r="732">
      <c r="U732" s="9"/>
    </row>
    <row r="733">
      <c r="U733" s="9"/>
    </row>
    <row r="734">
      <c r="U734" s="9"/>
    </row>
    <row r="735">
      <c r="U735" s="9"/>
    </row>
    <row r="736">
      <c r="U736" s="9"/>
    </row>
    <row r="737">
      <c r="U737" s="9"/>
    </row>
    <row r="738">
      <c r="U738" s="9"/>
    </row>
    <row r="739">
      <c r="U739" s="9"/>
    </row>
    <row r="740">
      <c r="U740" s="9"/>
    </row>
    <row r="741">
      <c r="U741" s="9"/>
    </row>
    <row r="742">
      <c r="U742" s="9"/>
    </row>
    <row r="743">
      <c r="U743" s="9"/>
    </row>
    <row r="744">
      <c r="U744" s="9"/>
    </row>
    <row r="745">
      <c r="U745" s="9"/>
    </row>
    <row r="746">
      <c r="U746" s="9"/>
    </row>
    <row r="747">
      <c r="U747" s="9"/>
    </row>
    <row r="748">
      <c r="U748" s="9"/>
    </row>
    <row r="749">
      <c r="U749" s="9"/>
    </row>
    <row r="750">
      <c r="U750" s="9"/>
    </row>
    <row r="751">
      <c r="U751" s="9"/>
    </row>
    <row r="752">
      <c r="U752" s="9"/>
    </row>
    <row r="753">
      <c r="U753" s="9"/>
    </row>
    <row r="754">
      <c r="U754" s="9"/>
    </row>
    <row r="755">
      <c r="U755" s="9"/>
    </row>
    <row r="756">
      <c r="U756" s="9"/>
    </row>
    <row r="757">
      <c r="U757" s="9"/>
    </row>
    <row r="758">
      <c r="U758" s="9"/>
    </row>
    <row r="759">
      <c r="U759" s="9"/>
    </row>
    <row r="760">
      <c r="U760" s="9"/>
    </row>
    <row r="761">
      <c r="U761" s="9"/>
    </row>
    <row r="762">
      <c r="U762" s="9"/>
    </row>
    <row r="763">
      <c r="U763" s="9"/>
    </row>
    <row r="764">
      <c r="U764" s="9"/>
    </row>
    <row r="765">
      <c r="U765" s="9"/>
    </row>
    <row r="766">
      <c r="U766" s="9"/>
    </row>
    <row r="767">
      <c r="U767" s="9"/>
    </row>
    <row r="768">
      <c r="U768" s="9"/>
    </row>
    <row r="769">
      <c r="U769" s="9"/>
    </row>
    <row r="770">
      <c r="U770" s="9"/>
    </row>
    <row r="771">
      <c r="U771" s="9"/>
    </row>
    <row r="772">
      <c r="U772" s="9"/>
    </row>
    <row r="773">
      <c r="U773" s="9"/>
    </row>
    <row r="774">
      <c r="U774" s="9"/>
    </row>
    <row r="775">
      <c r="U775" s="9"/>
    </row>
    <row r="776">
      <c r="U776" s="9"/>
    </row>
    <row r="777">
      <c r="U777" s="9"/>
    </row>
    <row r="778">
      <c r="U778" s="9"/>
    </row>
    <row r="779">
      <c r="U779" s="9"/>
    </row>
    <row r="780">
      <c r="U780" s="9"/>
    </row>
    <row r="781">
      <c r="U781" s="9"/>
    </row>
    <row r="782">
      <c r="U782" s="9"/>
    </row>
    <row r="783">
      <c r="U783" s="9"/>
    </row>
    <row r="784">
      <c r="U784" s="9"/>
    </row>
    <row r="785">
      <c r="U785" s="9"/>
    </row>
    <row r="786">
      <c r="U786" s="9"/>
    </row>
    <row r="787">
      <c r="U787" s="9"/>
    </row>
    <row r="788">
      <c r="U788" s="9"/>
    </row>
    <row r="789">
      <c r="U789" s="9"/>
    </row>
    <row r="790">
      <c r="U790" s="9"/>
    </row>
    <row r="791">
      <c r="U791" s="9"/>
    </row>
    <row r="792">
      <c r="U792" s="9"/>
    </row>
    <row r="793">
      <c r="U793" s="9"/>
    </row>
    <row r="794">
      <c r="U794" s="9"/>
    </row>
    <row r="795">
      <c r="U795" s="9"/>
    </row>
    <row r="796">
      <c r="U796" s="9"/>
    </row>
    <row r="797">
      <c r="U797" s="9"/>
    </row>
    <row r="798">
      <c r="U798" s="9"/>
    </row>
    <row r="799">
      <c r="U799" s="9"/>
    </row>
    <row r="800">
      <c r="U800" s="9"/>
    </row>
    <row r="801">
      <c r="U801" s="9"/>
    </row>
    <row r="802">
      <c r="U802" s="9"/>
    </row>
    <row r="803">
      <c r="U803" s="9"/>
    </row>
    <row r="804">
      <c r="U804" s="9"/>
    </row>
    <row r="805">
      <c r="U805" s="9"/>
    </row>
    <row r="806">
      <c r="U806" s="9"/>
    </row>
    <row r="807">
      <c r="U807" s="9"/>
    </row>
    <row r="808">
      <c r="U808" s="9"/>
    </row>
    <row r="809">
      <c r="U809" s="9"/>
    </row>
    <row r="810">
      <c r="U810" s="9"/>
    </row>
    <row r="811">
      <c r="U811" s="9"/>
    </row>
    <row r="812">
      <c r="U812" s="9"/>
    </row>
    <row r="813">
      <c r="U813" s="9"/>
    </row>
    <row r="814">
      <c r="U814" s="9"/>
    </row>
    <row r="815">
      <c r="U815" s="9"/>
    </row>
    <row r="816">
      <c r="U816" s="9"/>
    </row>
    <row r="817">
      <c r="U817" s="9"/>
    </row>
    <row r="818">
      <c r="U818" s="9"/>
    </row>
    <row r="819">
      <c r="U819" s="9"/>
    </row>
    <row r="820">
      <c r="U820" s="9"/>
    </row>
    <row r="821">
      <c r="U821" s="9"/>
    </row>
    <row r="822">
      <c r="U822" s="9"/>
    </row>
    <row r="823">
      <c r="U823" s="9"/>
    </row>
    <row r="824">
      <c r="U824" s="9"/>
    </row>
    <row r="825">
      <c r="U825" s="9"/>
    </row>
    <row r="826">
      <c r="U826" s="9"/>
    </row>
    <row r="827">
      <c r="U827" s="9"/>
    </row>
    <row r="828">
      <c r="U828" s="9"/>
    </row>
    <row r="829">
      <c r="U829" s="9"/>
    </row>
    <row r="830">
      <c r="U830" s="9"/>
    </row>
    <row r="831">
      <c r="U831" s="9"/>
    </row>
    <row r="832">
      <c r="U832" s="9"/>
    </row>
    <row r="833">
      <c r="U833" s="9"/>
    </row>
    <row r="834">
      <c r="U834" s="9"/>
    </row>
    <row r="835">
      <c r="U835" s="9"/>
    </row>
    <row r="836">
      <c r="U836" s="9"/>
    </row>
    <row r="837">
      <c r="U837" s="9"/>
    </row>
    <row r="838">
      <c r="U838" s="9"/>
    </row>
    <row r="839">
      <c r="U839" s="9"/>
    </row>
    <row r="840">
      <c r="U840" s="9"/>
    </row>
    <row r="841">
      <c r="U841" s="9"/>
    </row>
    <row r="842">
      <c r="U842" s="9"/>
    </row>
    <row r="843">
      <c r="U843" s="9"/>
    </row>
    <row r="844">
      <c r="U844" s="9"/>
    </row>
    <row r="845">
      <c r="U845" s="9"/>
    </row>
    <row r="846">
      <c r="U846" s="9"/>
    </row>
    <row r="847">
      <c r="U847" s="9"/>
    </row>
    <row r="848">
      <c r="U848" s="9"/>
    </row>
    <row r="849">
      <c r="U849" s="9"/>
    </row>
    <row r="850">
      <c r="U850" s="9"/>
    </row>
    <row r="851">
      <c r="U851" s="9"/>
    </row>
    <row r="852">
      <c r="U852" s="9"/>
    </row>
    <row r="853">
      <c r="U853" s="9"/>
    </row>
    <row r="854">
      <c r="U854" s="9"/>
    </row>
    <row r="855">
      <c r="U855" s="9"/>
    </row>
    <row r="856">
      <c r="U856" s="9"/>
    </row>
    <row r="857">
      <c r="U857" s="9"/>
    </row>
    <row r="858">
      <c r="U858" s="9"/>
    </row>
    <row r="859">
      <c r="U859" s="9"/>
    </row>
    <row r="860">
      <c r="U860" s="9"/>
    </row>
    <row r="861">
      <c r="U861" s="9"/>
    </row>
    <row r="862">
      <c r="U862" s="9"/>
    </row>
    <row r="863">
      <c r="U863" s="9"/>
    </row>
    <row r="864">
      <c r="U864" s="9"/>
    </row>
    <row r="865">
      <c r="U865" s="9"/>
    </row>
    <row r="866">
      <c r="U866" s="9"/>
    </row>
    <row r="867">
      <c r="U867" s="9"/>
    </row>
    <row r="868">
      <c r="U868" s="9"/>
    </row>
    <row r="869">
      <c r="U869" s="9"/>
    </row>
    <row r="870">
      <c r="U870" s="9"/>
    </row>
    <row r="871">
      <c r="U871" s="9"/>
    </row>
    <row r="872">
      <c r="U872" s="9"/>
    </row>
    <row r="873">
      <c r="U873" s="9"/>
    </row>
    <row r="874">
      <c r="U874" s="9"/>
    </row>
    <row r="875">
      <c r="U875" s="9"/>
    </row>
    <row r="876">
      <c r="U876" s="9"/>
    </row>
    <row r="877">
      <c r="U877" s="9"/>
    </row>
    <row r="878">
      <c r="U878" s="9"/>
    </row>
    <row r="879">
      <c r="U879" s="9"/>
    </row>
    <row r="880">
      <c r="U880" s="9"/>
    </row>
    <row r="881">
      <c r="U881" s="9"/>
    </row>
    <row r="882">
      <c r="U882" s="9"/>
    </row>
    <row r="883">
      <c r="U883" s="9"/>
    </row>
    <row r="884">
      <c r="U884" s="9"/>
    </row>
    <row r="885">
      <c r="U885" s="9"/>
    </row>
    <row r="886">
      <c r="U886" s="9"/>
    </row>
    <row r="887">
      <c r="U887" s="9"/>
    </row>
    <row r="888">
      <c r="U888" s="9"/>
    </row>
    <row r="889">
      <c r="U889" s="9"/>
    </row>
    <row r="890">
      <c r="U890" s="9"/>
    </row>
    <row r="891">
      <c r="U891" s="9"/>
    </row>
    <row r="892">
      <c r="U892" s="9"/>
    </row>
    <row r="893">
      <c r="U893" s="9"/>
    </row>
    <row r="894">
      <c r="U894" s="9"/>
    </row>
    <row r="895">
      <c r="U895" s="9"/>
    </row>
    <row r="896">
      <c r="U896" s="9"/>
    </row>
    <row r="897">
      <c r="U897" s="9"/>
    </row>
    <row r="898">
      <c r="U898" s="9"/>
    </row>
    <row r="899">
      <c r="U899" s="9"/>
    </row>
    <row r="900">
      <c r="U900" s="9"/>
    </row>
    <row r="901">
      <c r="U901" s="9"/>
    </row>
    <row r="902">
      <c r="U902" s="9"/>
    </row>
    <row r="903">
      <c r="U903" s="9"/>
    </row>
    <row r="904">
      <c r="U904" s="9"/>
    </row>
    <row r="905">
      <c r="U905" s="9"/>
    </row>
    <row r="906">
      <c r="U906" s="9"/>
    </row>
    <row r="907">
      <c r="U907" s="9"/>
    </row>
    <row r="908">
      <c r="U908" s="9"/>
    </row>
    <row r="909">
      <c r="U909" s="9"/>
    </row>
    <row r="910">
      <c r="U910" s="9"/>
    </row>
    <row r="911">
      <c r="U911" s="9"/>
    </row>
    <row r="912">
      <c r="U912" s="9"/>
    </row>
    <row r="913">
      <c r="U913" s="9"/>
    </row>
    <row r="914">
      <c r="U914" s="9"/>
    </row>
    <row r="915">
      <c r="U915" s="9"/>
    </row>
    <row r="916">
      <c r="U916" s="9"/>
    </row>
    <row r="917">
      <c r="U917" s="9"/>
    </row>
    <row r="918">
      <c r="U918" s="9"/>
    </row>
    <row r="919">
      <c r="U919" s="9"/>
    </row>
    <row r="920">
      <c r="U920" s="9"/>
    </row>
    <row r="921">
      <c r="U921" s="9"/>
    </row>
    <row r="922">
      <c r="U922" s="9"/>
    </row>
    <row r="923">
      <c r="U923" s="9"/>
    </row>
    <row r="924">
      <c r="U924" s="9"/>
    </row>
    <row r="925">
      <c r="U925" s="9"/>
    </row>
    <row r="926">
      <c r="U926" s="9"/>
    </row>
    <row r="927">
      <c r="U927" s="9"/>
    </row>
    <row r="928">
      <c r="U928" s="9"/>
    </row>
    <row r="929">
      <c r="U929" s="9"/>
    </row>
    <row r="930">
      <c r="U930" s="9"/>
    </row>
    <row r="931">
      <c r="U931" s="9"/>
    </row>
    <row r="932">
      <c r="U932" s="9"/>
    </row>
    <row r="933">
      <c r="U933" s="9"/>
    </row>
    <row r="934">
      <c r="U934" s="9"/>
    </row>
    <row r="935">
      <c r="U935" s="9"/>
    </row>
    <row r="936">
      <c r="U936" s="9"/>
    </row>
    <row r="937">
      <c r="U937" s="9"/>
    </row>
    <row r="938">
      <c r="U938" s="9"/>
    </row>
    <row r="939">
      <c r="U939" s="9"/>
    </row>
    <row r="940">
      <c r="U940" s="9"/>
    </row>
    <row r="941">
      <c r="U941" s="9"/>
    </row>
    <row r="942">
      <c r="U942" s="9"/>
    </row>
    <row r="943">
      <c r="U943" s="9"/>
    </row>
    <row r="944">
      <c r="U944" s="9"/>
    </row>
    <row r="945">
      <c r="U945" s="9"/>
    </row>
    <row r="946">
      <c r="U946" s="9"/>
    </row>
    <row r="947">
      <c r="U947" s="9"/>
    </row>
    <row r="948">
      <c r="U948" s="9"/>
    </row>
    <row r="949">
      <c r="U949" s="9"/>
    </row>
    <row r="950">
      <c r="U950" s="9"/>
    </row>
    <row r="951">
      <c r="U951" s="9"/>
    </row>
    <row r="952">
      <c r="U952" s="9"/>
    </row>
    <row r="953">
      <c r="U953" s="9"/>
    </row>
    <row r="954">
      <c r="U954" s="9"/>
    </row>
    <row r="955">
      <c r="U955" s="9"/>
    </row>
    <row r="956">
      <c r="U956" s="9"/>
    </row>
    <row r="957">
      <c r="U957" s="9"/>
    </row>
    <row r="958">
      <c r="U958" s="9"/>
    </row>
    <row r="959">
      <c r="U959" s="9"/>
    </row>
    <row r="960">
      <c r="U960" s="9"/>
    </row>
    <row r="961">
      <c r="U961" s="9"/>
    </row>
    <row r="962">
      <c r="U962" s="9"/>
    </row>
    <row r="963">
      <c r="U963" s="9"/>
    </row>
    <row r="964">
      <c r="U964" s="9"/>
    </row>
    <row r="965">
      <c r="U965" s="9"/>
    </row>
    <row r="966">
      <c r="U966" s="9"/>
    </row>
    <row r="967">
      <c r="U967" s="9"/>
    </row>
    <row r="968">
      <c r="U968" s="9"/>
    </row>
    <row r="969">
      <c r="U969" s="9"/>
    </row>
    <row r="970">
      <c r="U970" s="9"/>
    </row>
    <row r="971">
      <c r="U971" s="9"/>
    </row>
    <row r="972">
      <c r="U972" s="9"/>
    </row>
    <row r="973">
      <c r="U973" s="9"/>
    </row>
    <row r="974">
      <c r="U974" s="9"/>
    </row>
    <row r="975">
      <c r="U975" s="9"/>
    </row>
    <row r="976">
      <c r="U976" s="9"/>
    </row>
    <row r="977">
      <c r="U977" s="9"/>
    </row>
    <row r="978">
      <c r="U978" s="9"/>
    </row>
    <row r="979">
      <c r="U979" s="9"/>
    </row>
    <row r="980">
      <c r="U980" s="9"/>
    </row>
    <row r="981">
      <c r="U981" s="9"/>
    </row>
    <row r="982">
      <c r="U982" s="9"/>
    </row>
    <row r="983">
      <c r="U983" s="9"/>
    </row>
    <row r="984">
      <c r="U984" s="9"/>
    </row>
    <row r="985">
      <c r="U985" s="9"/>
    </row>
    <row r="986">
      <c r="U986" s="9"/>
    </row>
    <row r="987">
      <c r="U987" s="9"/>
    </row>
    <row r="988">
      <c r="U988" s="9"/>
    </row>
    <row r="989">
      <c r="U989" s="9"/>
    </row>
    <row r="990">
      <c r="U990" s="9"/>
    </row>
    <row r="991">
      <c r="U991" s="9"/>
    </row>
    <row r="992">
      <c r="U992" s="9"/>
    </row>
    <row r="993">
      <c r="U993" s="9"/>
    </row>
    <row r="994">
      <c r="U994" s="9"/>
    </row>
    <row r="995">
      <c r="U995" s="9"/>
    </row>
    <row r="996">
      <c r="U996" s="9"/>
    </row>
    <row r="997">
      <c r="U997" s="9"/>
    </row>
    <row r="998">
      <c r="U998" s="9"/>
    </row>
    <row r="999">
      <c r="U999" s="9"/>
    </row>
    <row r="1000">
      <c r="U1000" s="9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13" width="8.38"/>
    <col customWidth="1" min="14" max="19" width="6.63"/>
  </cols>
  <sheetData>
    <row r="1">
      <c r="A1" s="81" t="s">
        <v>69</v>
      </c>
      <c r="B1" s="82" t="s">
        <v>66</v>
      </c>
      <c r="C1" s="82" t="s">
        <v>160</v>
      </c>
      <c r="D1" s="81" t="s">
        <v>161</v>
      </c>
      <c r="E1" s="81" t="s">
        <v>162</v>
      </c>
      <c r="F1" s="81" t="s">
        <v>163</v>
      </c>
      <c r="G1" s="81" t="s">
        <v>164</v>
      </c>
      <c r="H1" s="81" t="s">
        <v>165</v>
      </c>
      <c r="I1" s="81" t="s">
        <v>166</v>
      </c>
      <c r="J1" s="81" t="s">
        <v>167</v>
      </c>
      <c r="K1" s="81" t="s">
        <v>168</v>
      </c>
      <c r="L1" s="81" t="s">
        <v>169</v>
      </c>
      <c r="M1" s="81" t="s">
        <v>170</v>
      </c>
      <c r="N1" s="81" t="s">
        <v>171</v>
      </c>
      <c r="O1" s="81" t="s">
        <v>172</v>
      </c>
      <c r="P1" s="81" t="s">
        <v>173</v>
      </c>
      <c r="Q1" s="81" t="s">
        <v>174</v>
      </c>
      <c r="R1" s="81" t="s">
        <v>175</v>
      </c>
      <c r="S1" s="83" t="s">
        <v>4</v>
      </c>
      <c r="U1" s="9" t="s">
        <v>176</v>
      </c>
    </row>
    <row r="2">
      <c r="A2" s="84">
        <f>Comparacao!E3</f>
        <v>540</v>
      </c>
      <c r="B2" s="43"/>
      <c r="C2" s="43"/>
      <c r="D2" s="84"/>
      <c r="E2" s="84"/>
      <c r="F2" s="84"/>
      <c r="G2" s="84"/>
      <c r="H2" s="84"/>
      <c r="I2" s="84"/>
      <c r="J2" s="84"/>
      <c r="K2" s="84"/>
      <c r="L2" s="84"/>
      <c r="M2" s="84"/>
      <c r="N2" s="85">
        <f t="shared" ref="N2:N84" si="1">((E2-A2)/A2)*100</f>
        <v>-100</v>
      </c>
      <c r="O2" s="85">
        <f t="shared" ref="O2:O84" si="2">((F2-A2)/A2)*100</f>
        <v>-100</v>
      </c>
      <c r="P2" s="85">
        <f t="shared" ref="P2:P84" si="3">((G2-A2)/A2)*100</f>
        <v>-100</v>
      </c>
      <c r="Q2" s="85">
        <f t="shared" ref="Q2:Q84" si="4">((H2-A2)/A2)*100</f>
        <v>-100</v>
      </c>
      <c r="R2" s="85">
        <f t="shared" ref="R2:R84" si="5">((I2-A2)/A2)*100</f>
        <v>-100</v>
      </c>
      <c r="S2" s="86">
        <f t="shared" ref="S2:S84" si="6">AVERAGE(N2:R2)</f>
        <v>-100</v>
      </c>
      <c r="U2" s="9" t="str">
        <f t="shared" ref="U2:U84" si="7">(IF(((J2-A2)/A2)*100 &lt; 1,L2,"INF"))</f>
        <v/>
      </c>
    </row>
    <row r="3">
      <c r="A3" s="84">
        <f>Comparacao!E4</f>
        <v>54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85">
        <f t="shared" si="1"/>
        <v>-100</v>
      </c>
      <c r="O3" s="85">
        <f t="shared" si="2"/>
        <v>-100</v>
      </c>
      <c r="P3" s="85">
        <f t="shared" si="3"/>
        <v>-100</v>
      </c>
      <c r="Q3" s="85">
        <f t="shared" si="4"/>
        <v>-100</v>
      </c>
      <c r="R3" s="85">
        <f t="shared" si="5"/>
        <v>-100</v>
      </c>
      <c r="S3" s="86">
        <f t="shared" si="6"/>
        <v>-100</v>
      </c>
      <c r="U3" s="9" t="str">
        <f t="shared" si="7"/>
        <v/>
      </c>
    </row>
    <row r="4">
      <c r="A4" s="84">
        <f>Comparacao!E5</f>
        <v>816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85">
        <f t="shared" si="1"/>
        <v>-100</v>
      </c>
      <c r="O4" s="85">
        <f t="shared" si="2"/>
        <v>-100</v>
      </c>
      <c r="P4" s="85">
        <f t="shared" si="3"/>
        <v>-100</v>
      </c>
      <c r="Q4" s="85">
        <f t="shared" si="4"/>
        <v>-100</v>
      </c>
      <c r="R4" s="85">
        <f t="shared" si="5"/>
        <v>-100</v>
      </c>
      <c r="S4" s="86">
        <f t="shared" si="6"/>
        <v>-100</v>
      </c>
      <c r="U4" s="9" t="str">
        <f t="shared" si="7"/>
        <v/>
      </c>
    </row>
    <row r="5">
      <c r="A5" s="84">
        <f>Comparacao!E6</f>
        <v>126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85">
        <f t="shared" si="1"/>
        <v>-100</v>
      </c>
      <c r="O5" s="85">
        <f t="shared" si="2"/>
        <v>-100</v>
      </c>
      <c r="P5" s="85">
        <f t="shared" si="3"/>
        <v>-100</v>
      </c>
      <c r="Q5" s="85">
        <f t="shared" si="4"/>
        <v>-100</v>
      </c>
      <c r="R5" s="85">
        <f t="shared" si="5"/>
        <v>-100</v>
      </c>
      <c r="S5" s="86">
        <f t="shared" si="6"/>
        <v>-100</v>
      </c>
      <c r="U5" s="9" t="str">
        <f t="shared" si="7"/>
        <v/>
      </c>
    </row>
    <row r="6">
      <c r="A6" s="84">
        <f>Comparacao!E7</f>
        <v>372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85">
        <f t="shared" si="1"/>
        <v>-100</v>
      </c>
      <c r="O6" s="85">
        <f t="shared" si="2"/>
        <v>-100</v>
      </c>
      <c r="P6" s="85">
        <f t="shared" si="3"/>
        <v>-100</v>
      </c>
      <c r="Q6" s="85">
        <f t="shared" si="4"/>
        <v>-100</v>
      </c>
      <c r="R6" s="85">
        <f t="shared" si="5"/>
        <v>-100</v>
      </c>
      <c r="S6" s="86">
        <f t="shared" si="6"/>
        <v>-100</v>
      </c>
      <c r="U6" s="9" t="str">
        <f t="shared" si="7"/>
        <v/>
      </c>
    </row>
    <row r="7">
      <c r="A7" s="84">
        <f>Comparacao!E8</f>
        <v>2148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85">
        <f t="shared" si="1"/>
        <v>-100</v>
      </c>
      <c r="O7" s="85">
        <f t="shared" si="2"/>
        <v>-100</v>
      </c>
      <c r="P7" s="85">
        <f t="shared" si="3"/>
        <v>-100</v>
      </c>
      <c r="Q7" s="85">
        <f t="shared" si="4"/>
        <v>-100</v>
      </c>
      <c r="R7" s="85">
        <f t="shared" si="5"/>
        <v>-100</v>
      </c>
      <c r="S7" s="86">
        <f t="shared" si="6"/>
        <v>-100</v>
      </c>
      <c r="U7" s="9" t="str">
        <f t="shared" si="7"/>
        <v/>
      </c>
    </row>
    <row r="8">
      <c r="A8" s="84">
        <f>Comparacao!E9</f>
        <v>1426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85">
        <f t="shared" si="1"/>
        <v>-100</v>
      </c>
      <c r="O8" s="85">
        <f t="shared" si="2"/>
        <v>-100</v>
      </c>
      <c r="P8" s="85">
        <f t="shared" si="3"/>
        <v>-100</v>
      </c>
      <c r="Q8" s="85">
        <f t="shared" si="4"/>
        <v>-100</v>
      </c>
      <c r="R8" s="85">
        <f t="shared" si="5"/>
        <v>-100</v>
      </c>
      <c r="S8" s="86">
        <f t="shared" si="6"/>
        <v>-100</v>
      </c>
      <c r="U8" s="9" t="str">
        <f t="shared" si="7"/>
        <v/>
      </c>
    </row>
    <row r="9">
      <c r="A9" s="84">
        <f>Comparacao!E10</f>
        <v>2458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85">
        <f t="shared" si="1"/>
        <v>-100</v>
      </c>
      <c r="O9" s="85">
        <f t="shared" si="2"/>
        <v>-100</v>
      </c>
      <c r="P9" s="85">
        <f t="shared" si="3"/>
        <v>-100</v>
      </c>
      <c r="Q9" s="85">
        <f t="shared" si="4"/>
        <v>-100</v>
      </c>
      <c r="R9" s="85">
        <f t="shared" si="5"/>
        <v>-100</v>
      </c>
      <c r="S9" s="86">
        <f t="shared" si="6"/>
        <v>-100</v>
      </c>
      <c r="U9" s="9" t="str">
        <f t="shared" si="7"/>
        <v/>
      </c>
    </row>
    <row r="10">
      <c r="A10" s="84">
        <f>Comparacao!E11</f>
        <v>1570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85">
        <f t="shared" si="1"/>
        <v>-100</v>
      </c>
      <c r="O10" s="85">
        <f t="shared" si="2"/>
        <v>-100</v>
      </c>
      <c r="P10" s="85">
        <f t="shared" si="3"/>
        <v>-100</v>
      </c>
      <c r="Q10" s="85">
        <f t="shared" si="4"/>
        <v>-100</v>
      </c>
      <c r="R10" s="85">
        <f t="shared" si="5"/>
        <v>-100</v>
      </c>
      <c r="S10" s="86">
        <f t="shared" si="6"/>
        <v>-100</v>
      </c>
      <c r="U10" s="9" t="str">
        <f t="shared" si="7"/>
        <v/>
      </c>
    </row>
    <row r="11">
      <c r="A11" s="84">
        <f>Comparacao!E12</f>
        <v>772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85">
        <f t="shared" si="1"/>
        <v>-100</v>
      </c>
      <c r="O11" s="85">
        <f t="shared" si="2"/>
        <v>-100</v>
      </c>
      <c r="P11" s="85">
        <f t="shared" si="3"/>
        <v>-100</v>
      </c>
      <c r="Q11" s="85">
        <f t="shared" si="4"/>
        <v>-100</v>
      </c>
      <c r="R11" s="85">
        <f t="shared" si="5"/>
        <v>-100</v>
      </c>
      <c r="S11" s="86">
        <f t="shared" si="6"/>
        <v>-100</v>
      </c>
      <c r="U11" s="9" t="str">
        <f t="shared" si="7"/>
        <v/>
      </c>
    </row>
    <row r="12">
      <c r="A12" s="84">
        <f>Comparacao!E13</f>
        <v>136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85">
        <f t="shared" si="1"/>
        <v>-100</v>
      </c>
      <c r="O12" s="85">
        <f t="shared" si="2"/>
        <v>-100</v>
      </c>
      <c r="P12" s="85">
        <f t="shared" si="3"/>
        <v>-100</v>
      </c>
      <c r="Q12" s="85">
        <f t="shared" si="4"/>
        <v>-100</v>
      </c>
      <c r="R12" s="85">
        <f t="shared" si="5"/>
        <v>-100</v>
      </c>
      <c r="S12" s="86">
        <f t="shared" si="6"/>
        <v>-100</v>
      </c>
      <c r="U12" s="9" t="str">
        <f t="shared" si="7"/>
        <v/>
      </c>
    </row>
    <row r="13">
      <c r="A13" s="84">
        <f>Comparacao!E14</f>
        <v>920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85">
        <f t="shared" si="1"/>
        <v>-100</v>
      </c>
      <c r="O13" s="85">
        <f t="shared" si="2"/>
        <v>-100</v>
      </c>
      <c r="P13" s="85">
        <f t="shared" si="3"/>
        <v>-100</v>
      </c>
      <c r="Q13" s="85">
        <f t="shared" si="4"/>
        <v>-100</v>
      </c>
      <c r="R13" s="85">
        <f t="shared" si="5"/>
        <v>-100</v>
      </c>
      <c r="S13" s="86">
        <f t="shared" si="6"/>
        <v>-100</v>
      </c>
      <c r="U13" s="9" t="str">
        <f t="shared" si="7"/>
        <v/>
      </c>
    </row>
    <row r="14">
      <c r="A14" s="84">
        <f>Comparacao!E15</f>
        <v>52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85">
        <f t="shared" si="1"/>
        <v>-100</v>
      </c>
      <c r="O14" s="85">
        <f t="shared" si="2"/>
        <v>-100</v>
      </c>
      <c r="P14" s="85">
        <f t="shared" si="3"/>
        <v>-100</v>
      </c>
      <c r="Q14" s="85">
        <f t="shared" si="4"/>
        <v>-100</v>
      </c>
      <c r="R14" s="85">
        <f t="shared" si="5"/>
        <v>-100</v>
      </c>
      <c r="S14" s="86">
        <f t="shared" si="6"/>
        <v>-100</v>
      </c>
      <c r="U14" s="9" t="str">
        <f t="shared" si="7"/>
        <v/>
      </c>
    </row>
    <row r="15">
      <c r="A15" s="84">
        <f>Comparacao!E16</f>
        <v>410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85">
        <f t="shared" si="1"/>
        <v>-100</v>
      </c>
      <c r="O15" s="85">
        <f t="shared" si="2"/>
        <v>-100</v>
      </c>
      <c r="P15" s="85">
        <f t="shared" si="3"/>
        <v>-100</v>
      </c>
      <c r="Q15" s="85">
        <f t="shared" si="4"/>
        <v>-100</v>
      </c>
      <c r="R15" s="85">
        <f t="shared" si="5"/>
        <v>-100</v>
      </c>
      <c r="S15" s="86">
        <f t="shared" si="6"/>
        <v>-100</v>
      </c>
      <c r="U15" s="9" t="str">
        <f t="shared" si="7"/>
        <v/>
      </c>
    </row>
    <row r="16">
      <c r="A16" s="84">
        <f>Comparacao!E17</f>
        <v>3276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85">
        <f t="shared" si="1"/>
        <v>-100</v>
      </c>
      <c r="O16" s="85">
        <f t="shared" si="2"/>
        <v>-100</v>
      </c>
      <c r="P16" s="85">
        <f t="shared" si="3"/>
        <v>-100</v>
      </c>
      <c r="Q16" s="85">
        <f t="shared" si="4"/>
        <v>-100</v>
      </c>
      <c r="R16" s="85">
        <f t="shared" si="5"/>
        <v>-100</v>
      </c>
      <c r="S16" s="86">
        <f t="shared" si="6"/>
        <v>-100</v>
      </c>
      <c r="U16" s="9" t="str">
        <f t="shared" si="7"/>
        <v/>
      </c>
    </row>
    <row r="17">
      <c r="A17" s="84">
        <f>Comparacao!E18</f>
        <v>1404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85">
        <f t="shared" si="1"/>
        <v>-100</v>
      </c>
      <c r="O17" s="85">
        <f t="shared" si="2"/>
        <v>-100</v>
      </c>
      <c r="P17" s="85">
        <f t="shared" si="3"/>
        <v>-100</v>
      </c>
      <c r="Q17" s="85">
        <f t="shared" si="4"/>
        <v>-100</v>
      </c>
      <c r="R17" s="85">
        <f t="shared" si="5"/>
        <v>-100</v>
      </c>
      <c r="S17" s="86">
        <f t="shared" si="6"/>
        <v>-100</v>
      </c>
      <c r="U17" s="9" t="str">
        <f t="shared" si="7"/>
        <v/>
      </c>
    </row>
    <row r="18">
      <c r="A18" s="84">
        <f>Comparacao!E19</f>
        <v>2214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85">
        <f t="shared" si="1"/>
        <v>-100</v>
      </c>
      <c r="O18" s="85">
        <f t="shared" si="2"/>
        <v>-100</v>
      </c>
      <c r="P18" s="85">
        <f t="shared" si="3"/>
        <v>-100</v>
      </c>
      <c r="Q18" s="85">
        <f t="shared" si="4"/>
        <v>-100</v>
      </c>
      <c r="R18" s="85">
        <f t="shared" si="5"/>
        <v>-100</v>
      </c>
      <c r="S18" s="86">
        <f t="shared" si="6"/>
        <v>-100</v>
      </c>
      <c r="U18" s="9" t="str">
        <f t="shared" si="7"/>
        <v/>
      </c>
    </row>
    <row r="19">
      <c r="A19" s="84">
        <f>Comparacao!E20</f>
        <v>2150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85">
        <f t="shared" si="1"/>
        <v>-100</v>
      </c>
      <c r="O19" s="85">
        <f t="shared" si="2"/>
        <v>-100</v>
      </c>
      <c r="P19" s="85">
        <f t="shared" si="3"/>
        <v>-100</v>
      </c>
      <c r="Q19" s="85">
        <f t="shared" si="4"/>
        <v>-100</v>
      </c>
      <c r="R19" s="85">
        <f t="shared" si="5"/>
        <v>-100</v>
      </c>
      <c r="S19" s="86">
        <f t="shared" si="6"/>
        <v>-100</v>
      </c>
      <c r="U19" s="9" t="str">
        <f t="shared" si="7"/>
        <v/>
      </c>
    </row>
    <row r="20">
      <c r="A20" s="84">
        <f>Comparacao!E21</f>
        <v>2540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85">
        <f t="shared" si="1"/>
        <v>-100</v>
      </c>
      <c r="O20" s="85">
        <f t="shared" si="2"/>
        <v>-100</v>
      </c>
      <c r="P20" s="85">
        <f t="shared" si="3"/>
        <v>-100</v>
      </c>
      <c r="Q20" s="85">
        <f t="shared" si="4"/>
        <v>-100</v>
      </c>
      <c r="R20" s="85">
        <f t="shared" si="5"/>
        <v>-100</v>
      </c>
      <c r="S20" s="86">
        <f t="shared" si="6"/>
        <v>-100</v>
      </c>
      <c r="U20" s="9" t="str">
        <f t="shared" si="7"/>
        <v/>
      </c>
    </row>
    <row r="21">
      <c r="A21" s="84">
        <f>Comparacao!E22</f>
        <v>6178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85">
        <f t="shared" si="1"/>
        <v>-100</v>
      </c>
      <c r="O21" s="85">
        <f t="shared" si="2"/>
        <v>-100</v>
      </c>
      <c r="P21" s="85">
        <f t="shared" si="3"/>
        <v>-100</v>
      </c>
      <c r="Q21" s="85">
        <f t="shared" si="4"/>
        <v>-100</v>
      </c>
      <c r="R21" s="85">
        <f t="shared" si="5"/>
        <v>-100</v>
      </c>
      <c r="S21" s="86">
        <f t="shared" si="6"/>
        <v>-100</v>
      </c>
      <c r="U21" s="9" t="str">
        <f t="shared" si="7"/>
        <v/>
      </c>
    </row>
    <row r="22">
      <c r="A22" s="84">
        <f>Comparacao!E23</f>
        <v>4042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85">
        <f t="shared" si="1"/>
        <v>-100</v>
      </c>
      <c r="O22" s="85">
        <f t="shared" si="2"/>
        <v>-100</v>
      </c>
      <c r="P22" s="85">
        <f t="shared" si="3"/>
        <v>-100</v>
      </c>
      <c r="Q22" s="85">
        <f t="shared" si="4"/>
        <v>-100</v>
      </c>
      <c r="R22" s="85">
        <f t="shared" si="5"/>
        <v>-100</v>
      </c>
      <c r="S22" s="86">
        <f t="shared" si="6"/>
        <v>-100</v>
      </c>
      <c r="U22" s="9" t="str">
        <f t="shared" si="7"/>
        <v/>
      </c>
    </row>
    <row r="23">
      <c r="A23" s="84">
        <f>Comparacao!E24</f>
        <v>4126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85">
        <f t="shared" si="1"/>
        <v>-100</v>
      </c>
      <c r="O23" s="85">
        <f t="shared" si="2"/>
        <v>-100</v>
      </c>
      <c r="P23" s="85">
        <f t="shared" si="3"/>
        <v>-100</v>
      </c>
      <c r="Q23" s="85">
        <f t="shared" si="4"/>
        <v>-100</v>
      </c>
      <c r="R23" s="85">
        <f t="shared" si="5"/>
        <v>-100</v>
      </c>
      <c r="S23" s="86">
        <f t="shared" si="6"/>
        <v>-100</v>
      </c>
      <c r="U23" s="9" t="str">
        <f t="shared" si="7"/>
        <v/>
      </c>
    </row>
    <row r="24">
      <c r="A24" s="84">
        <f>Comparacao!E25</f>
        <v>3920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85">
        <f t="shared" si="1"/>
        <v>-100</v>
      </c>
      <c r="O24" s="85">
        <f t="shared" si="2"/>
        <v>-100</v>
      </c>
      <c r="P24" s="85">
        <f t="shared" si="3"/>
        <v>-100</v>
      </c>
      <c r="Q24" s="85">
        <f t="shared" si="4"/>
        <v>-100</v>
      </c>
      <c r="R24" s="85">
        <f t="shared" si="5"/>
        <v>-100</v>
      </c>
      <c r="S24" s="86">
        <f t="shared" si="6"/>
        <v>-100</v>
      </c>
      <c r="U24" s="9" t="str">
        <f t="shared" si="7"/>
        <v/>
      </c>
    </row>
    <row r="25">
      <c r="A25" s="84">
        <f>Comparacao!E26</f>
        <v>610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85">
        <f t="shared" si="1"/>
        <v>-100</v>
      </c>
      <c r="O25" s="85">
        <f t="shared" si="2"/>
        <v>-100</v>
      </c>
      <c r="P25" s="85">
        <f t="shared" si="3"/>
        <v>-100</v>
      </c>
      <c r="Q25" s="85">
        <f t="shared" si="4"/>
        <v>-100</v>
      </c>
      <c r="R25" s="85">
        <f t="shared" si="5"/>
        <v>-100</v>
      </c>
      <c r="S25" s="86">
        <f t="shared" si="6"/>
        <v>-100</v>
      </c>
      <c r="U25" s="9" t="str">
        <f t="shared" si="7"/>
        <v/>
      </c>
    </row>
    <row r="26">
      <c r="A26" s="84">
        <f>Comparacao!E27</f>
        <v>136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85">
        <f t="shared" si="1"/>
        <v>-100</v>
      </c>
      <c r="O26" s="85">
        <f t="shared" si="2"/>
        <v>-100</v>
      </c>
      <c r="P26" s="85">
        <f t="shared" si="3"/>
        <v>-100</v>
      </c>
      <c r="Q26" s="85">
        <f t="shared" si="4"/>
        <v>-100</v>
      </c>
      <c r="R26" s="85">
        <f t="shared" si="5"/>
        <v>-100</v>
      </c>
      <c r="S26" s="86">
        <f t="shared" si="6"/>
        <v>-100</v>
      </c>
      <c r="U26" s="9" t="str">
        <f t="shared" si="7"/>
        <v/>
      </c>
    </row>
    <row r="27">
      <c r="A27" s="84">
        <f>Comparacao!E28</f>
        <v>234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85">
        <f t="shared" si="1"/>
        <v>-100</v>
      </c>
      <c r="O27" s="85">
        <f t="shared" si="2"/>
        <v>-100</v>
      </c>
      <c r="P27" s="85">
        <f t="shared" si="3"/>
        <v>-100</v>
      </c>
      <c r="Q27" s="85">
        <f t="shared" si="4"/>
        <v>-100</v>
      </c>
      <c r="R27" s="85">
        <f t="shared" si="5"/>
        <v>-100</v>
      </c>
      <c r="S27" s="86">
        <f t="shared" si="6"/>
        <v>-100</v>
      </c>
      <c r="U27" s="9" t="str">
        <f t="shared" si="7"/>
        <v/>
      </c>
    </row>
    <row r="28">
      <c r="A28" s="84">
        <f>Comparacao!E29</f>
        <v>232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85">
        <f t="shared" si="1"/>
        <v>-100</v>
      </c>
      <c r="O28" s="85">
        <f t="shared" si="2"/>
        <v>-100</v>
      </c>
      <c r="P28" s="85">
        <f t="shared" si="3"/>
        <v>-100</v>
      </c>
      <c r="Q28" s="85">
        <f t="shared" si="4"/>
        <v>-100</v>
      </c>
      <c r="R28" s="85">
        <f t="shared" si="5"/>
        <v>-100</v>
      </c>
      <c r="S28" s="86">
        <f t="shared" si="6"/>
        <v>-100</v>
      </c>
      <c r="U28" s="9" t="str">
        <f t="shared" si="7"/>
        <v/>
      </c>
    </row>
    <row r="29">
      <c r="A29" s="84">
        <f>Comparacao!E30</f>
        <v>774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85">
        <f t="shared" si="1"/>
        <v>-100</v>
      </c>
      <c r="O29" s="85">
        <f t="shared" si="2"/>
        <v>-100</v>
      </c>
      <c r="P29" s="85">
        <f t="shared" si="3"/>
        <v>-100</v>
      </c>
      <c r="Q29" s="85">
        <f t="shared" si="4"/>
        <v>-100</v>
      </c>
      <c r="R29" s="85">
        <f t="shared" si="5"/>
        <v>-100</v>
      </c>
      <c r="S29" s="86">
        <f t="shared" si="6"/>
        <v>-100</v>
      </c>
      <c r="U29" s="9" t="str">
        <f t="shared" si="7"/>
        <v/>
      </c>
    </row>
    <row r="30">
      <c r="A30" s="84">
        <f>Comparacao!E31</f>
        <v>4544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85">
        <f t="shared" si="1"/>
        <v>-100</v>
      </c>
      <c r="O30" s="85">
        <f t="shared" si="2"/>
        <v>-100</v>
      </c>
      <c r="P30" s="85">
        <f t="shared" si="3"/>
        <v>-100</v>
      </c>
      <c r="Q30" s="85">
        <f t="shared" si="4"/>
        <v>-100</v>
      </c>
      <c r="R30" s="85">
        <f t="shared" si="5"/>
        <v>-100</v>
      </c>
      <c r="S30" s="86">
        <f t="shared" si="6"/>
        <v>-100</v>
      </c>
      <c r="U30" s="9" t="str">
        <f t="shared" si="7"/>
        <v/>
      </c>
    </row>
    <row r="31">
      <c r="A31" s="84">
        <f>Comparacao!E32</f>
        <v>2068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85">
        <f t="shared" si="1"/>
        <v>-100</v>
      </c>
      <c r="O31" s="85">
        <f t="shared" si="2"/>
        <v>-100</v>
      </c>
      <c r="P31" s="85">
        <f t="shared" si="3"/>
        <v>-100</v>
      </c>
      <c r="Q31" s="85">
        <f t="shared" si="4"/>
        <v>-100</v>
      </c>
      <c r="R31" s="85">
        <f t="shared" si="5"/>
        <v>-100</v>
      </c>
      <c r="S31" s="86">
        <f t="shared" si="6"/>
        <v>-100</v>
      </c>
      <c r="U31" s="9" t="str">
        <f t="shared" si="7"/>
        <v/>
      </c>
    </row>
    <row r="32">
      <c r="A32" s="84">
        <f>Comparacao!E33</f>
        <v>2090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85">
        <f t="shared" si="1"/>
        <v>-100</v>
      </c>
      <c r="O32" s="85">
        <f t="shared" si="2"/>
        <v>-100</v>
      </c>
      <c r="P32" s="85">
        <f t="shared" si="3"/>
        <v>-100</v>
      </c>
      <c r="Q32" s="85">
        <f t="shared" si="4"/>
        <v>-100</v>
      </c>
      <c r="R32" s="85">
        <f t="shared" si="5"/>
        <v>-100</v>
      </c>
      <c r="S32" s="86">
        <f t="shared" si="6"/>
        <v>-100</v>
      </c>
      <c r="U32" s="9" t="str">
        <f t="shared" si="7"/>
        <v/>
      </c>
    </row>
    <row r="33">
      <c r="A33" s="84">
        <f>Comparacao!E34</f>
        <v>1650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85">
        <f t="shared" si="1"/>
        <v>-100</v>
      </c>
      <c r="O33" s="85">
        <f t="shared" si="2"/>
        <v>-100</v>
      </c>
      <c r="P33" s="85">
        <f t="shared" si="3"/>
        <v>-100</v>
      </c>
      <c r="Q33" s="85">
        <f t="shared" si="4"/>
        <v>-100</v>
      </c>
      <c r="R33" s="85">
        <f t="shared" si="5"/>
        <v>-100</v>
      </c>
      <c r="S33" s="86">
        <f t="shared" si="6"/>
        <v>-100</v>
      </c>
      <c r="U33" s="9" t="str">
        <f t="shared" si="7"/>
        <v/>
      </c>
    </row>
    <row r="34">
      <c r="A34" s="84">
        <f>Comparacao!E35</f>
        <v>4316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85">
        <f t="shared" si="1"/>
        <v>-100</v>
      </c>
      <c r="O34" s="85">
        <f t="shared" si="2"/>
        <v>-100</v>
      </c>
      <c r="P34" s="85">
        <f t="shared" si="3"/>
        <v>-100</v>
      </c>
      <c r="Q34" s="85">
        <f t="shared" si="4"/>
        <v>-100</v>
      </c>
      <c r="R34" s="85">
        <f t="shared" si="5"/>
        <v>-100</v>
      </c>
      <c r="S34" s="86">
        <f t="shared" si="6"/>
        <v>-100</v>
      </c>
      <c r="U34" s="9" t="str">
        <f t="shared" si="7"/>
        <v/>
      </c>
    </row>
    <row r="35">
      <c r="A35" s="84">
        <f>Comparacao!E36</f>
        <v>8646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85">
        <f t="shared" si="1"/>
        <v>-100</v>
      </c>
      <c r="O35" s="85">
        <f t="shared" si="2"/>
        <v>-100</v>
      </c>
      <c r="P35" s="85">
        <f t="shared" si="3"/>
        <v>-100</v>
      </c>
      <c r="Q35" s="85">
        <f t="shared" si="4"/>
        <v>-100</v>
      </c>
      <c r="R35" s="85">
        <f t="shared" si="5"/>
        <v>-100</v>
      </c>
      <c r="S35" s="86">
        <f t="shared" si="6"/>
        <v>-100</v>
      </c>
      <c r="U35" s="9" t="str">
        <f t="shared" si="7"/>
        <v/>
      </c>
    </row>
    <row r="36">
      <c r="A36" s="84">
        <f>Comparacao!E37</f>
        <v>4586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85">
        <f t="shared" si="1"/>
        <v>-100</v>
      </c>
      <c r="O36" s="85">
        <f t="shared" si="2"/>
        <v>-100</v>
      </c>
      <c r="P36" s="85">
        <f t="shared" si="3"/>
        <v>-100</v>
      </c>
      <c r="Q36" s="85">
        <f t="shared" si="4"/>
        <v>-100</v>
      </c>
      <c r="R36" s="85">
        <f t="shared" si="5"/>
        <v>-100</v>
      </c>
      <c r="S36" s="86">
        <f t="shared" si="6"/>
        <v>-100</v>
      </c>
      <c r="U36" s="9" t="str">
        <f t="shared" si="7"/>
        <v/>
      </c>
    </row>
    <row r="37">
      <c r="A37" s="84">
        <f>Comparacao!E38</f>
        <v>5396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85">
        <f t="shared" si="1"/>
        <v>-100</v>
      </c>
      <c r="O37" s="85">
        <f t="shared" si="2"/>
        <v>-100</v>
      </c>
      <c r="P37" s="85">
        <f t="shared" si="3"/>
        <v>-100</v>
      </c>
      <c r="Q37" s="85">
        <f t="shared" si="4"/>
        <v>-100</v>
      </c>
      <c r="R37" s="85">
        <f t="shared" si="5"/>
        <v>-100</v>
      </c>
      <c r="S37" s="86">
        <f t="shared" si="6"/>
        <v>-100</v>
      </c>
      <c r="U37" s="9" t="str">
        <f t="shared" si="7"/>
        <v/>
      </c>
    </row>
    <row r="38">
      <c r="A38" s="84">
        <f>Comparacao!E39</f>
        <v>4800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85">
        <f t="shared" si="1"/>
        <v>-100</v>
      </c>
      <c r="O38" s="85">
        <f t="shared" si="2"/>
        <v>-100</v>
      </c>
      <c r="P38" s="85">
        <f t="shared" si="3"/>
        <v>-100</v>
      </c>
      <c r="Q38" s="85">
        <f t="shared" si="4"/>
        <v>-100</v>
      </c>
      <c r="R38" s="85">
        <f t="shared" si="5"/>
        <v>-100</v>
      </c>
      <c r="S38" s="86">
        <f t="shared" si="6"/>
        <v>-100</v>
      </c>
      <c r="U38" s="9" t="str">
        <f t="shared" si="7"/>
        <v/>
      </c>
    </row>
    <row r="39">
      <c r="A39" s="84">
        <f>Comparacao!E40</f>
        <v>6272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85">
        <f t="shared" si="1"/>
        <v>-100</v>
      </c>
      <c r="O39" s="85">
        <f t="shared" si="2"/>
        <v>-100</v>
      </c>
      <c r="P39" s="85">
        <f t="shared" si="3"/>
        <v>-100</v>
      </c>
      <c r="Q39" s="85">
        <f t="shared" si="4"/>
        <v>-100</v>
      </c>
      <c r="R39" s="85">
        <f t="shared" si="5"/>
        <v>-100</v>
      </c>
      <c r="S39" s="86">
        <f t="shared" si="6"/>
        <v>-100</v>
      </c>
      <c r="U39" s="9" t="str">
        <f t="shared" si="7"/>
        <v/>
      </c>
    </row>
    <row r="40">
      <c r="A40" s="84">
        <f>Comparacao!E41</f>
        <v>19000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85">
        <f t="shared" si="1"/>
        <v>-100</v>
      </c>
      <c r="O40" s="85">
        <f t="shared" si="2"/>
        <v>-100</v>
      </c>
      <c r="P40" s="85">
        <f t="shared" si="3"/>
        <v>-100</v>
      </c>
      <c r="Q40" s="85">
        <f t="shared" si="4"/>
        <v>-100</v>
      </c>
      <c r="R40" s="85">
        <f t="shared" si="5"/>
        <v>-100</v>
      </c>
      <c r="S40" s="86">
        <f t="shared" si="6"/>
        <v>-100</v>
      </c>
      <c r="U40" s="9" t="str">
        <f t="shared" si="7"/>
        <v/>
      </c>
    </row>
    <row r="41">
      <c r="A41" s="84">
        <f>Comparacao!E42</f>
        <v>22686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85">
        <f t="shared" si="1"/>
        <v>-100</v>
      </c>
      <c r="O41" s="85">
        <f t="shared" si="2"/>
        <v>-100</v>
      </c>
      <c r="P41" s="85">
        <f t="shared" si="3"/>
        <v>-100</v>
      </c>
      <c r="Q41" s="85">
        <f t="shared" si="4"/>
        <v>-100</v>
      </c>
      <c r="R41" s="85">
        <f t="shared" si="5"/>
        <v>-100</v>
      </c>
      <c r="S41" s="86">
        <f t="shared" si="6"/>
        <v>-100</v>
      </c>
      <c r="U41" s="9" t="str">
        <f t="shared" si="7"/>
        <v/>
      </c>
    </row>
    <row r="42">
      <c r="A42" s="84">
        <f>Comparacao!E43</f>
        <v>14558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85">
        <f t="shared" si="1"/>
        <v>-100</v>
      </c>
      <c r="O42" s="85">
        <f t="shared" si="2"/>
        <v>-100</v>
      </c>
      <c r="P42" s="85">
        <f t="shared" si="3"/>
        <v>-100</v>
      </c>
      <c r="Q42" s="85">
        <f t="shared" si="4"/>
        <v>-100</v>
      </c>
      <c r="R42" s="85">
        <f t="shared" si="5"/>
        <v>-100</v>
      </c>
      <c r="S42" s="86">
        <f t="shared" si="6"/>
        <v>-100</v>
      </c>
      <c r="U42" s="9" t="str">
        <f t="shared" si="7"/>
        <v/>
      </c>
    </row>
    <row r="43">
      <c r="A43" s="88">
        <f>Comparacao!E44</f>
        <v>19700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85">
        <f t="shared" si="1"/>
        <v>-100</v>
      </c>
      <c r="O43" s="85">
        <f t="shared" si="2"/>
        <v>-100</v>
      </c>
      <c r="P43" s="85">
        <f t="shared" si="3"/>
        <v>-100</v>
      </c>
      <c r="Q43" s="85">
        <f t="shared" si="4"/>
        <v>-100</v>
      </c>
      <c r="R43" s="85">
        <f t="shared" si="5"/>
        <v>-100</v>
      </c>
      <c r="S43" s="86">
        <f t="shared" si="6"/>
        <v>-100</v>
      </c>
      <c r="U43" s="9" t="str">
        <f t="shared" si="7"/>
        <v/>
      </c>
    </row>
    <row r="44">
      <c r="A44" s="88">
        <f>Comparacao!E45</f>
        <v>22746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85">
        <f t="shared" si="1"/>
        <v>-100</v>
      </c>
      <c r="O44" s="85">
        <f t="shared" si="2"/>
        <v>-100</v>
      </c>
      <c r="P44" s="85">
        <f t="shared" si="3"/>
        <v>-100</v>
      </c>
      <c r="Q44" s="85">
        <f t="shared" si="4"/>
        <v>-100</v>
      </c>
      <c r="R44" s="85">
        <f t="shared" si="5"/>
        <v>-100</v>
      </c>
      <c r="S44" s="86">
        <f t="shared" si="6"/>
        <v>-100</v>
      </c>
      <c r="U44" s="9" t="str">
        <f t="shared" si="7"/>
        <v/>
      </c>
    </row>
    <row r="45">
      <c r="A45" s="88">
        <f>Comparacao!E46</f>
        <v>36412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85">
        <f t="shared" si="1"/>
        <v>-100</v>
      </c>
      <c r="O45" s="85">
        <f t="shared" si="2"/>
        <v>-100</v>
      </c>
      <c r="P45" s="85">
        <f t="shared" si="3"/>
        <v>-100</v>
      </c>
      <c r="Q45" s="85">
        <f t="shared" si="4"/>
        <v>-100</v>
      </c>
      <c r="R45" s="85">
        <f t="shared" si="5"/>
        <v>-100</v>
      </c>
      <c r="S45" s="86">
        <f t="shared" si="6"/>
        <v>-100</v>
      </c>
      <c r="U45" s="9" t="str">
        <f t="shared" si="7"/>
        <v/>
      </c>
    </row>
    <row r="46">
      <c r="A46" s="88">
        <f>Comparacao!E47</f>
        <v>38608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85">
        <f t="shared" si="1"/>
        <v>-100</v>
      </c>
      <c r="O46" s="85">
        <f t="shared" si="2"/>
        <v>-100</v>
      </c>
      <c r="P46" s="85">
        <f t="shared" si="3"/>
        <v>-100</v>
      </c>
      <c r="Q46" s="85">
        <f t="shared" si="4"/>
        <v>-100</v>
      </c>
      <c r="R46" s="85">
        <f t="shared" si="5"/>
        <v>-100</v>
      </c>
      <c r="S46" s="86">
        <f t="shared" si="6"/>
        <v>-100</v>
      </c>
      <c r="U46" s="9" t="str">
        <f t="shared" si="7"/>
        <v/>
      </c>
    </row>
    <row r="47">
      <c r="A47" s="88">
        <f>Comparacao!E48</f>
        <v>32686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85">
        <f t="shared" si="1"/>
        <v>-100</v>
      </c>
      <c r="O47" s="85">
        <f t="shared" si="2"/>
        <v>-100</v>
      </c>
      <c r="P47" s="85">
        <f t="shared" si="3"/>
        <v>-100</v>
      </c>
      <c r="Q47" s="85">
        <f t="shared" si="4"/>
        <v>-100</v>
      </c>
      <c r="R47" s="85">
        <f t="shared" si="5"/>
        <v>-100</v>
      </c>
      <c r="S47" s="86">
        <f t="shared" si="6"/>
        <v>-100</v>
      </c>
      <c r="U47" s="9" t="str">
        <f t="shared" si="7"/>
        <v/>
      </c>
    </row>
    <row r="48">
      <c r="A48" s="88">
        <f>Comparacao!E49</f>
        <v>35322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85">
        <f t="shared" si="1"/>
        <v>-100</v>
      </c>
      <c r="O48" s="85">
        <f t="shared" si="2"/>
        <v>-100</v>
      </c>
      <c r="P48" s="85">
        <f t="shared" si="3"/>
        <v>-100</v>
      </c>
      <c r="Q48" s="85">
        <f t="shared" si="4"/>
        <v>-100</v>
      </c>
      <c r="R48" s="85">
        <f t="shared" si="5"/>
        <v>-100</v>
      </c>
      <c r="S48" s="86">
        <f t="shared" si="6"/>
        <v>-100</v>
      </c>
      <c r="U48" s="9" t="str">
        <f t="shared" si="7"/>
        <v/>
      </c>
    </row>
    <row r="49">
      <c r="A49" s="88">
        <f>Comparacao!E50</f>
        <v>36690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85">
        <f t="shared" si="1"/>
        <v>-100</v>
      </c>
      <c r="O49" s="85">
        <f t="shared" si="2"/>
        <v>-100</v>
      </c>
      <c r="P49" s="85">
        <f t="shared" si="3"/>
        <v>-100</v>
      </c>
      <c r="Q49" s="85">
        <f t="shared" si="4"/>
        <v>-100</v>
      </c>
      <c r="R49" s="85">
        <f t="shared" si="5"/>
        <v>-100</v>
      </c>
      <c r="S49" s="86">
        <f t="shared" si="6"/>
        <v>-100</v>
      </c>
      <c r="U49" s="9" t="str">
        <f t="shared" si="7"/>
        <v/>
      </c>
    </row>
    <row r="50">
      <c r="A50" s="88">
        <f>Comparacao!E51</f>
        <v>60922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85">
        <f t="shared" si="1"/>
        <v>-100</v>
      </c>
      <c r="O50" s="85">
        <f t="shared" si="2"/>
        <v>-100</v>
      </c>
      <c r="P50" s="85">
        <f t="shared" si="3"/>
        <v>-100</v>
      </c>
      <c r="Q50" s="85">
        <f t="shared" si="4"/>
        <v>-100</v>
      </c>
      <c r="R50" s="85">
        <f t="shared" si="5"/>
        <v>-100</v>
      </c>
      <c r="S50" s="86">
        <f t="shared" si="6"/>
        <v>-100</v>
      </c>
      <c r="U50" s="9" t="str">
        <f t="shared" si="7"/>
        <v/>
      </c>
    </row>
    <row r="51">
      <c r="A51" s="88">
        <f>Comparacao!E52</f>
        <v>62022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85">
        <f t="shared" si="1"/>
        <v>-100</v>
      </c>
      <c r="O51" s="85">
        <f t="shared" si="2"/>
        <v>-100</v>
      </c>
      <c r="P51" s="85">
        <f t="shared" si="3"/>
        <v>-100</v>
      </c>
      <c r="Q51" s="85">
        <f t="shared" si="4"/>
        <v>-100</v>
      </c>
      <c r="R51" s="85">
        <f t="shared" si="5"/>
        <v>-100</v>
      </c>
      <c r="S51" s="86">
        <f t="shared" si="6"/>
        <v>-100</v>
      </c>
      <c r="U51" s="9" t="str">
        <f t="shared" si="7"/>
        <v/>
      </c>
    </row>
    <row r="52">
      <c r="A52" s="88">
        <f>Comparacao!E53</f>
        <v>54596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85">
        <f t="shared" si="1"/>
        <v>-100</v>
      </c>
      <c r="O52" s="85">
        <f t="shared" si="2"/>
        <v>-100</v>
      </c>
      <c r="P52" s="85">
        <f t="shared" si="3"/>
        <v>-100</v>
      </c>
      <c r="Q52" s="85">
        <f t="shared" si="4"/>
        <v>-100</v>
      </c>
      <c r="R52" s="85">
        <f t="shared" si="5"/>
        <v>-100</v>
      </c>
      <c r="S52" s="86">
        <f t="shared" si="6"/>
        <v>-100</v>
      </c>
      <c r="U52" s="9" t="str">
        <f t="shared" si="7"/>
        <v/>
      </c>
    </row>
    <row r="53">
      <c r="A53" s="88">
        <f>Comparacao!E54</f>
        <v>57894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85">
        <f t="shared" si="1"/>
        <v>-100</v>
      </c>
      <c r="O53" s="85">
        <f t="shared" si="2"/>
        <v>-100</v>
      </c>
      <c r="P53" s="85">
        <f t="shared" si="3"/>
        <v>-100</v>
      </c>
      <c r="Q53" s="85">
        <f t="shared" si="4"/>
        <v>-100</v>
      </c>
      <c r="R53" s="85">
        <f t="shared" si="5"/>
        <v>-100</v>
      </c>
      <c r="S53" s="86">
        <f t="shared" si="6"/>
        <v>-100</v>
      </c>
      <c r="U53" s="9" t="str">
        <f t="shared" si="7"/>
        <v/>
      </c>
    </row>
    <row r="54">
      <c r="A54" s="88">
        <f>Comparacao!E55</f>
        <v>61080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85">
        <f t="shared" si="1"/>
        <v>-100</v>
      </c>
      <c r="O54" s="85">
        <f t="shared" si="2"/>
        <v>-100</v>
      </c>
      <c r="P54" s="85">
        <f t="shared" si="3"/>
        <v>-100</v>
      </c>
      <c r="Q54" s="85">
        <f t="shared" si="4"/>
        <v>-100</v>
      </c>
      <c r="R54" s="85">
        <f t="shared" si="5"/>
        <v>-100</v>
      </c>
      <c r="S54" s="86">
        <f t="shared" si="6"/>
        <v>-100</v>
      </c>
      <c r="U54" s="9" t="str">
        <f t="shared" si="7"/>
        <v/>
      </c>
    </row>
    <row r="55">
      <c r="A55" s="88">
        <f>Comparacao!E56</f>
        <v>81558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85">
        <f t="shared" si="1"/>
        <v>-100</v>
      </c>
      <c r="O55" s="85">
        <f t="shared" si="2"/>
        <v>-100</v>
      </c>
      <c r="P55" s="85">
        <f t="shared" si="3"/>
        <v>-100</v>
      </c>
      <c r="Q55" s="85">
        <f t="shared" si="4"/>
        <v>-100</v>
      </c>
      <c r="R55" s="85">
        <f t="shared" si="5"/>
        <v>-100</v>
      </c>
      <c r="S55" s="86">
        <f t="shared" si="6"/>
        <v>-100</v>
      </c>
      <c r="U55" s="9" t="str">
        <f t="shared" si="7"/>
        <v/>
      </c>
    </row>
    <row r="56">
      <c r="A56" s="88">
        <f>Comparacao!E57</f>
        <v>89492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85">
        <f t="shared" si="1"/>
        <v>-100</v>
      </c>
      <c r="O56" s="85">
        <f t="shared" si="2"/>
        <v>-100</v>
      </c>
      <c r="P56" s="85">
        <f t="shared" si="3"/>
        <v>-100</v>
      </c>
      <c r="Q56" s="85">
        <f t="shared" si="4"/>
        <v>-100</v>
      </c>
      <c r="R56" s="85">
        <f t="shared" si="5"/>
        <v>-100</v>
      </c>
      <c r="S56" s="86">
        <f t="shared" si="6"/>
        <v>-100</v>
      </c>
      <c r="U56" s="9" t="str">
        <f t="shared" si="7"/>
        <v/>
      </c>
    </row>
    <row r="57">
      <c r="A57" s="88">
        <f>Comparacao!E58</f>
        <v>79232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85">
        <f t="shared" si="1"/>
        <v>-100</v>
      </c>
      <c r="O57" s="85">
        <f t="shared" si="2"/>
        <v>-100</v>
      </c>
      <c r="P57" s="85">
        <f t="shared" si="3"/>
        <v>-100</v>
      </c>
      <c r="Q57" s="85">
        <f t="shared" si="4"/>
        <v>-100</v>
      </c>
      <c r="R57" s="85">
        <f t="shared" si="5"/>
        <v>-100</v>
      </c>
      <c r="S57" s="86">
        <f t="shared" si="6"/>
        <v>-100</v>
      </c>
      <c r="U57" s="9" t="str">
        <f t="shared" si="7"/>
        <v/>
      </c>
    </row>
    <row r="58">
      <c r="A58" s="88">
        <f>Comparacao!E59</f>
        <v>78324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85">
        <f t="shared" si="1"/>
        <v>-100</v>
      </c>
      <c r="O58" s="85">
        <f t="shared" si="2"/>
        <v>-100</v>
      </c>
      <c r="P58" s="85">
        <f t="shared" si="3"/>
        <v>-100</v>
      </c>
      <c r="Q58" s="85">
        <f t="shared" si="4"/>
        <v>-100</v>
      </c>
      <c r="R58" s="85">
        <f t="shared" si="5"/>
        <v>-100</v>
      </c>
      <c r="S58" s="86">
        <f t="shared" si="6"/>
        <v>-100</v>
      </c>
      <c r="U58" s="9" t="str">
        <f t="shared" si="7"/>
        <v/>
      </c>
    </row>
    <row r="59">
      <c r="A59" s="88">
        <f>Comparacao!E60</f>
        <v>95680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85">
        <f t="shared" si="1"/>
        <v>-100</v>
      </c>
      <c r="O59" s="85">
        <f t="shared" si="2"/>
        <v>-100</v>
      </c>
      <c r="P59" s="85">
        <f t="shared" si="3"/>
        <v>-100</v>
      </c>
      <c r="Q59" s="85">
        <f t="shared" si="4"/>
        <v>-100</v>
      </c>
      <c r="R59" s="85">
        <f t="shared" si="5"/>
        <v>-100</v>
      </c>
      <c r="S59" s="86">
        <f t="shared" si="6"/>
        <v>-100</v>
      </c>
      <c r="U59" s="9" t="str">
        <f t="shared" si="7"/>
        <v/>
      </c>
    </row>
    <row r="60">
      <c r="A60" s="88">
        <f>Comparacao!E61</f>
        <v>133168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85">
        <f t="shared" si="1"/>
        <v>-100</v>
      </c>
      <c r="O60" s="85">
        <f t="shared" si="2"/>
        <v>-100</v>
      </c>
      <c r="P60" s="85">
        <f t="shared" si="3"/>
        <v>-100</v>
      </c>
      <c r="Q60" s="85">
        <f t="shared" si="4"/>
        <v>-100</v>
      </c>
      <c r="R60" s="85">
        <f t="shared" si="5"/>
        <v>-100</v>
      </c>
      <c r="S60" s="86">
        <f t="shared" si="6"/>
        <v>-100</v>
      </c>
      <c r="U60" s="9" t="str">
        <f t="shared" si="7"/>
        <v/>
      </c>
    </row>
    <row r="61">
      <c r="A61" s="88">
        <f>Comparacao!E62</f>
        <v>133778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85">
        <f t="shared" si="1"/>
        <v>-100</v>
      </c>
      <c r="O61" s="85">
        <f t="shared" si="2"/>
        <v>-100</v>
      </c>
      <c r="P61" s="85">
        <f t="shared" si="3"/>
        <v>-100</v>
      </c>
      <c r="Q61" s="85">
        <f t="shared" si="4"/>
        <v>-100</v>
      </c>
      <c r="R61" s="85">
        <f t="shared" si="5"/>
        <v>-100</v>
      </c>
      <c r="S61" s="86">
        <f t="shared" si="6"/>
        <v>-100</v>
      </c>
      <c r="U61" s="9" t="str">
        <f t="shared" si="7"/>
        <v/>
      </c>
    </row>
    <row r="62">
      <c r="A62" s="88">
        <f>Comparacao!E63</f>
        <v>136782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85">
        <f t="shared" si="1"/>
        <v>-100</v>
      </c>
      <c r="O62" s="85">
        <f t="shared" si="2"/>
        <v>-100</v>
      </c>
      <c r="P62" s="85">
        <f t="shared" si="3"/>
        <v>-100</v>
      </c>
      <c r="Q62" s="85">
        <f t="shared" si="4"/>
        <v>-100</v>
      </c>
      <c r="R62" s="85">
        <f t="shared" si="5"/>
        <v>-100</v>
      </c>
      <c r="S62" s="86">
        <f t="shared" si="6"/>
        <v>-100</v>
      </c>
      <c r="U62" s="9" t="str">
        <f t="shared" si="7"/>
        <v/>
      </c>
    </row>
    <row r="63">
      <c r="A63" s="88">
        <f>Comparacao!E64</f>
        <v>128246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85">
        <f t="shared" si="1"/>
        <v>-100</v>
      </c>
      <c r="O63" s="85">
        <f t="shared" si="2"/>
        <v>-100</v>
      </c>
      <c r="P63" s="85">
        <f t="shared" si="3"/>
        <v>-100</v>
      </c>
      <c r="Q63" s="85">
        <f t="shared" si="4"/>
        <v>-100</v>
      </c>
      <c r="R63" s="85">
        <f t="shared" si="5"/>
        <v>-100</v>
      </c>
      <c r="S63" s="86">
        <f t="shared" si="6"/>
        <v>-100</v>
      </c>
      <c r="U63" s="9" t="str">
        <f t="shared" si="7"/>
        <v/>
      </c>
    </row>
    <row r="64">
      <c r="A64" s="88">
        <f>Comparacao!E65</f>
        <v>147844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85">
        <f t="shared" si="1"/>
        <v>-100</v>
      </c>
      <c r="O64" s="85">
        <f t="shared" si="2"/>
        <v>-100</v>
      </c>
      <c r="P64" s="85">
        <f t="shared" si="3"/>
        <v>-100</v>
      </c>
      <c r="Q64" s="85">
        <f t="shared" si="4"/>
        <v>-100</v>
      </c>
      <c r="R64" s="85">
        <f t="shared" si="5"/>
        <v>-100</v>
      </c>
      <c r="S64" s="86">
        <f t="shared" si="6"/>
        <v>-100</v>
      </c>
      <c r="U64" s="9" t="str">
        <f t="shared" si="7"/>
        <v/>
      </c>
    </row>
    <row r="65">
      <c r="A65" s="88">
        <f>Comparacao!E66</f>
        <v>215388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85">
        <f t="shared" si="1"/>
        <v>-100</v>
      </c>
      <c r="O65" s="85">
        <f t="shared" si="2"/>
        <v>-100</v>
      </c>
      <c r="P65" s="85">
        <f t="shared" si="3"/>
        <v>-100</v>
      </c>
      <c r="Q65" s="85">
        <f t="shared" si="4"/>
        <v>-100</v>
      </c>
      <c r="R65" s="85">
        <f t="shared" si="5"/>
        <v>-100</v>
      </c>
      <c r="S65" s="86">
        <f t="shared" si="6"/>
        <v>-100</v>
      </c>
      <c r="U65" s="9" t="str">
        <f t="shared" si="7"/>
        <v/>
      </c>
    </row>
    <row r="66">
      <c r="A66" s="88">
        <f>Comparacao!E67</f>
        <v>212798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85">
        <f t="shared" si="1"/>
        <v>-100</v>
      </c>
      <c r="O66" s="85">
        <f t="shared" si="2"/>
        <v>-100</v>
      </c>
      <c r="P66" s="85">
        <f t="shared" si="3"/>
        <v>-100</v>
      </c>
      <c r="Q66" s="85">
        <f t="shared" si="4"/>
        <v>-100</v>
      </c>
      <c r="R66" s="85">
        <f t="shared" si="5"/>
        <v>-100</v>
      </c>
      <c r="S66" s="86">
        <f t="shared" si="6"/>
        <v>-100</v>
      </c>
      <c r="U66" s="9" t="str">
        <f t="shared" si="7"/>
        <v/>
      </c>
    </row>
    <row r="67">
      <c r="A67" s="88">
        <f>Comparacao!E68</f>
        <v>214462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85">
        <f t="shared" si="1"/>
        <v>-100</v>
      </c>
      <c r="O67" s="85">
        <f t="shared" si="2"/>
        <v>-100</v>
      </c>
      <c r="P67" s="85">
        <f t="shared" si="3"/>
        <v>-100</v>
      </c>
      <c r="Q67" s="85">
        <f t="shared" si="4"/>
        <v>-100</v>
      </c>
      <c r="R67" s="85">
        <f t="shared" si="5"/>
        <v>-100</v>
      </c>
      <c r="S67" s="86">
        <f t="shared" si="6"/>
        <v>-100</v>
      </c>
      <c r="U67" s="9" t="str">
        <f t="shared" si="7"/>
        <v/>
      </c>
    </row>
    <row r="68">
      <c r="A68" s="88">
        <f>Comparacao!E69</f>
        <v>206488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85">
        <f t="shared" si="1"/>
        <v>-100</v>
      </c>
      <c r="O68" s="85">
        <f t="shared" si="2"/>
        <v>-100</v>
      </c>
      <c r="P68" s="85">
        <f t="shared" si="3"/>
        <v>-100</v>
      </c>
      <c r="Q68" s="85">
        <f t="shared" si="4"/>
        <v>-100</v>
      </c>
      <c r="R68" s="85">
        <f t="shared" si="5"/>
        <v>-100</v>
      </c>
      <c r="S68" s="86">
        <f t="shared" si="6"/>
        <v>-100</v>
      </c>
      <c r="U68" s="9" t="str">
        <f t="shared" si="7"/>
        <v/>
      </c>
    </row>
    <row r="69">
      <c r="A69" s="88">
        <f>Comparacao!E70</f>
        <v>230044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85">
        <f t="shared" si="1"/>
        <v>-100</v>
      </c>
      <c r="O69" s="85">
        <f t="shared" si="2"/>
        <v>-100</v>
      </c>
      <c r="P69" s="85">
        <f t="shared" si="3"/>
        <v>-100</v>
      </c>
      <c r="Q69" s="85">
        <f t="shared" si="4"/>
        <v>-100</v>
      </c>
      <c r="R69" s="85">
        <f t="shared" si="5"/>
        <v>-100</v>
      </c>
      <c r="S69" s="86">
        <f t="shared" si="6"/>
        <v>-100</v>
      </c>
      <c r="U69" s="9" t="str">
        <f t="shared" si="7"/>
        <v/>
      </c>
    </row>
    <row r="70">
      <c r="A70" s="88">
        <f>Comparacao!E71</f>
        <v>369048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85">
        <f t="shared" si="1"/>
        <v>-100</v>
      </c>
      <c r="O70" s="85">
        <f t="shared" si="2"/>
        <v>-100</v>
      </c>
      <c r="P70" s="85">
        <f t="shared" si="3"/>
        <v>-100</v>
      </c>
      <c r="Q70" s="85">
        <f t="shared" si="4"/>
        <v>-100</v>
      </c>
      <c r="R70" s="85">
        <f t="shared" si="5"/>
        <v>-100</v>
      </c>
      <c r="S70" s="86">
        <f t="shared" si="6"/>
        <v>-100</v>
      </c>
      <c r="U70" s="9" t="str">
        <f t="shared" si="7"/>
        <v/>
      </c>
    </row>
    <row r="71">
      <c r="A71" s="88">
        <f>Comparacao!E72</f>
        <v>366394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85">
        <f t="shared" si="1"/>
        <v>-100</v>
      </c>
      <c r="O71" s="85">
        <f t="shared" si="2"/>
        <v>-100</v>
      </c>
      <c r="P71" s="85">
        <f t="shared" si="3"/>
        <v>-100</v>
      </c>
      <c r="Q71" s="85">
        <f t="shared" si="4"/>
        <v>-100</v>
      </c>
      <c r="R71" s="85">
        <f t="shared" si="5"/>
        <v>-100</v>
      </c>
      <c r="S71" s="86">
        <f t="shared" si="6"/>
        <v>-100</v>
      </c>
      <c r="U71" s="9" t="str">
        <f t="shared" si="7"/>
        <v/>
      </c>
    </row>
    <row r="72">
      <c r="A72" s="88">
        <f>Comparacao!E73</f>
        <v>352588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85">
        <f t="shared" si="1"/>
        <v>-100</v>
      </c>
      <c r="O72" s="85">
        <f t="shared" si="2"/>
        <v>-100</v>
      </c>
      <c r="P72" s="85">
        <f t="shared" si="3"/>
        <v>-100</v>
      </c>
      <c r="Q72" s="85">
        <f t="shared" si="4"/>
        <v>-100</v>
      </c>
      <c r="R72" s="85">
        <f t="shared" si="5"/>
        <v>-100</v>
      </c>
      <c r="S72" s="86">
        <f t="shared" si="6"/>
        <v>-100</v>
      </c>
      <c r="U72" s="9" t="str">
        <f t="shared" si="7"/>
        <v/>
      </c>
    </row>
    <row r="73">
      <c r="A73" s="88">
        <f>Comparacao!E74</f>
        <v>331888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85">
        <f t="shared" si="1"/>
        <v>-100</v>
      </c>
      <c r="O73" s="85">
        <f t="shared" si="2"/>
        <v>-100</v>
      </c>
      <c r="P73" s="85">
        <f t="shared" si="3"/>
        <v>-100</v>
      </c>
      <c r="Q73" s="85">
        <f t="shared" si="4"/>
        <v>-100</v>
      </c>
      <c r="R73" s="85">
        <f t="shared" si="5"/>
        <v>-100</v>
      </c>
      <c r="S73" s="86">
        <f t="shared" si="6"/>
        <v>-100</v>
      </c>
      <c r="U73" s="9" t="str">
        <f t="shared" si="7"/>
        <v/>
      </c>
    </row>
    <row r="74">
      <c r="A74" s="88">
        <f>Comparacao!E75</f>
        <v>360560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85">
        <f t="shared" si="1"/>
        <v>-100</v>
      </c>
      <c r="O74" s="85">
        <f t="shared" si="2"/>
        <v>-100</v>
      </c>
      <c r="P74" s="85">
        <f t="shared" si="3"/>
        <v>-100</v>
      </c>
      <c r="Q74" s="85">
        <f t="shared" si="4"/>
        <v>-100</v>
      </c>
      <c r="R74" s="85">
        <f t="shared" si="5"/>
        <v>-100</v>
      </c>
      <c r="S74" s="86">
        <f t="shared" si="6"/>
        <v>-100</v>
      </c>
      <c r="U74" s="9" t="str">
        <f t="shared" si="7"/>
        <v/>
      </c>
    </row>
    <row r="75">
      <c r="A75" s="88">
        <f>Comparacao!E76</f>
        <v>546794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85">
        <f t="shared" si="1"/>
        <v>-100</v>
      </c>
      <c r="O75" s="85">
        <f t="shared" si="2"/>
        <v>-100</v>
      </c>
      <c r="P75" s="85">
        <f t="shared" si="3"/>
        <v>-100</v>
      </c>
      <c r="Q75" s="85">
        <f t="shared" si="4"/>
        <v>-100</v>
      </c>
      <c r="R75" s="85">
        <f t="shared" si="5"/>
        <v>-100</v>
      </c>
      <c r="S75" s="86">
        <f t="shared" si="6"/>
        <v>-100</v>
      </c>
      <c r="U75" s="9" t="str">
        <f t="shared" si="7"/>
        <v/>
      </c>
    </row>
    <row r="76">
      <c r="A76" s="88">
        <f>Comparacao!E77</f>
        <v>529104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85">
        <f t="shared" si="1"/>
        <v>-100</v>
      </c>
      <c r="O76" s="85">
        <f t="shared" si="2"/>
        <v>-100</v>
      </c>
      <c r="P76" s="85">
        <f t="shared" si="3"/>
        <v>-100</v>
      </c>
      <c r="Q76" s="85">
        <f t="shared" si="4"/>
        <v>-100</v>
      </c>
      <c r="R76" s="85">
        <f t="shared" si="5"/>
        <v>-100</v>
      </c>
      <c r="S76" s="86">
        <f t="shared" si="6"/>
        <v>-100</v>
      </c>
      <c r="U76" s="9" t="str">
        <f t="shared" si="7"/>
        <v/>
      </c>
    </row>
    <row r="77">
      <c r="A77" s="88">
        <f>Comparacao!E78</f>
        <v>525178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85">
        <f t="shared" si="1"/>
        <v>-100</v>
      </c>
      <c r="O77" s="85">
        <f t="shared" si="2"/>
        <v>-100</v>
      </c>
      <c r="P77" s="85">
        <f t="shared" si="3"/>
        <v>-100</v>
      </c>
      <c r="Q77" s="85">
        <f t="shared" si="4"/>
        <v>-100</v>
      </c>
      <c r="R77" s="85">
        <f t="shared" si="5"/>
        <v>-100</v>
      </c>
      <c r="S77" s="86">
        <f t="shared" si="6"/>
        <v>-100</v>
      </c>
      <c r="U77" s="9" t="str">
        <f t="shared" si="7"/>
        <v/>
      </c>
    </row>
    <row r="78">
      <c r="A78" s="88">
        <f>Comparacao!E79</f>
        <v>481880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85">
        <f t="shared" si="1"/>
        <v>-100</v>
      </c>
      <c r="O78" s="85">
        <f t="shared" si="2"/>
        <v>-100</v>
      </c>
      <c r="P78" s="85">
        <f t="shared" si="3"/>
        <v>-100</v>
      </c>
      <c r="Q78" s="85">
        <f t="shared" si="4"/>
        <v>-100</v>
      </c>
      <c r="R78" s="85">
        <f t="shared" si="5"/>
        <v>-100</v>
      </c>
      <c r="S78" s="86">
        <f t="shared" si="6"/>
        <v>-100</v>
      </c>
      <c r="U78" s="9" t="str">
        <f t="shared" si="7"/>
        <v/>
      </c>
    </row>
    <row r="79">
      <c r="A79" s="88">
        <f>Comparacao!E80</f>
        <v>549338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85">
        <f t="shared" si="1"/>
        <v>-100</v>
      </c>
      <c r="O79" s="85">
        <f t="shared" si="2"/>
        <v>-100</v>
      </c>
      <c r="P79" s="85">
        <f t="shared" si="3"/>
        <v>-100</v>
      </c>
      <c r="Q79" s="85">
        <f t="shared" si="4"/>
        <v>-100</v>
      </c>
      <c r="R79" s="85">
        <f t="shared" si="5"/>
        <v>-100</v>
      </c>
      <c r="S79" s="86">
        <f t="shared" si="6"/>
        <v>-100</v>
      </c>
      <c r="U79" s="9" t="str">
        <f t="shared" si="7"/>
        <v/>
      </c>
    </row>
    <row r="80">
      <c r="A80" s="88">
        <f>Comparacao!E81</f>
        <v>830724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85">
        <f t="shared" si="1"/>
        <v>-100</v>
      </c>
      <c r="O80" s="85">
        <f t="shared" si="2"/>
        <v>-100</v>
      </c>
      <c r="P80" s="85">
        <f t="shared" si="3"/>
        <v>-100</v>
      </c>
      <c r="Q80" s="85">
        <f t="shared" si="4"/>
        <v>-100</v>
      </c>
      <c r="R80" s="85">
        <f t="shared" si="5"/>
        <v>-100</v>
      </c>
      <c r="S80" s="86">
        <f t="shared" si="6"/>
        <v>-100</v>
      </c>
      <c r="U80" s="9" t="str">
        <f t="shared" si="7"/>
        <v/>
      </c>
    </row>
    <row r="81">
      <c r="A81" s="88">
        <f>Comparacao!E82</f>
        <v>829834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85">
        <f t="shared" si="1"/>
        <v>-100</v>
      </c>
      <c r="O81" s="85">
        <f t="shared" si="2"/>
        <v>-100</v>
      </c>
      <c r="P81" s="85">
        <f t="shared" si="3"/>
        <v>-100</v>
      </c>
      <c r="Q81" s="85">
        <f t="shared" si="4"/>
        <v>-100</v>
      </c>
      <c r="R81" s="85">
        <f t="shared" si="5"/>
        <v>-100</v>
      </c>
      <c r="S81" s="86">
        <f t="shared" si="6"/>
        <v>-100</v>
      </c>
      <c r="U81" s="9" t="str">
        <f t="shared" si="7"/>
        <v/>
      </c>
    </row>
    <row r="82">
      <c r="A82" s="88">
        <f>Comparacao!E83</f>
        <v>811232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85">
        <f t="shared" si="1"/>
        <v>-100</v>
      </c>
      <c r="O82" s="85">
        <f t="shared" si="2"/>
        <v>-100</v>
      </c>
      <c r="P82" s="85">
        <f t="shared" si="3"/>
        <v>-100</v>
      </c>
      <c r="Q82" s="85">
        <f t="shared" si="4"/>
        <v>-100</v>
      </c>
      <c r="R82" s="85">
        <f t="shared" si="5"/>
        <v>-100</v>
      </c>
      <c r="S82" s="86">
        <f t="shared" si="6"/>
        <v>-100</v>
      </c>
      <c r="U82" s="9" t="str">
        <f t="shared" si="7"/>
        <v/>
      </c>
    </row>
    <row r="83">
      <c r="A83" s="88">
        <f>Comparacao!E84</f>
        <v>767718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85">
        <f t="shared" si="1"/>
        <v>-100</v>
      </c>
      <c r="O83" s="85">
        <f t="shared" si="2"/>
        <v>-100</v>
      </c>
      <c r="P83" s="85">
        <f t="shared" si="3"/>
        <v>-100</v>
      </c>
      <c r="Q83" s="85">
        <f t="shared" si="4"/>
        <v>-100</v>
      </c>
      <c r="R83" s="85">
        <f t="shared" si="5"/>
        <v>-100</v>
      </c>
      <c r="S83" s="86">
        <f t="shared" si="6"/>
        <v>-100</v>
      </c>
      <c r="U83" s="9" t="str">
        <f t="shared" si="7"/>
        <v/>
      </c>
    </row>
    <row r="84">
      <c r="A84" s="88">
        <f>Comparacao!E85</f>
        <v>835870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85">
        <f t="shared" si="1"/>
        <v>-100</v>
      </c>
      <c r="O84" s="85">
        <f t="shared" si="2"/>
        <v>-100</v>
      </c>
      <c r="P84" s="85">
        <f t="shared" si="3"/>
        <v>-100</v>
      </c>
      <c r="Q84" s="85">
        <f t="shared" si="4"/>
        <v>-100</v>
      </c>
      <c r="R84" s="85">
        <f t="shared" si="5"/>
        <v>-100</v>
      </c>
      <c r="S84" s="86">
        <f t="shared" si="6"/>
        <v>-100</v>
      </c>
      <c r="U84" s="9" t="str">
        <f t="shared" si="7"/>
        <v/>
      </c>
    </row>
    <row r="85">
      <c r="A85" s="8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85"/>
      <c r="O85" s="85"/>
      <c r="P85" s="85"/>
      <c r="Q85" s="85"/>
      <c r="R85" s="85"/>
      <c r="S85" s="86"/>
      <c r="U85" s="9"/>
    </row>
    <row r="86">
      <c r="U86" s="9"/>
    </row>
    <row r="87">
      <c r="U87" s="9"/>
    </row>
    <row r="88">
      <c r="U88" s="9"/>
    </row>
    <row r="89">
      <c r="U89" s="9"/>
    </row>
    <row r="90">
      <c r="U90" s="9"/>
    </row>
    <row r="91">
      <c r="U91" s="9"/>
    </row>
    <row r="92">
      <c r="U92" s="9"/>
    </row>
    <row r="93">
      <c r="U93" s="9"/>
    </row>
    <row r="94">
      <c r="U94" s="9"/>
    </row>
    <row r="95">
      <c r="U95" s="9"/>
    </row>
    <row r="96">
      <c r="U96" s="9"/>
    </row>
    <row r="97">
      <c r="U97" s="9"/>
    </row>
    <row r="98">
      <c r="U98" s="9"/>
    </row>
    <row r="99">
      <c r="U99" s="9"/>
    </row>
    <row r="100">
      <c r="U100" s="9"/>
    </row>
    <row r="101">
      <c r="U101" s="9"/>
    </row>
    <row r="102">
      <c r="U102" s="9"/>
    </row>
    <row r="103">
      <c r="U103" s="9"/>
    </row>
    <row r="104">
      <c r="U104" s="9"/>
    </row>
    <row r="105">
      <c r="U105" s="9"/>
    </row>
    <row r="106">
      <c r="U106" s="9"/>
    </row>
    <row r="107">
      <c r="U107" s="9"/>
    </row>
    <row r="108">
      <c r="U108" s="9"/>
    </row>
    <row r="109">
      <c r="U109" s="9"/>
    </row>
    <row r="110">
      <c r="U110" s="9"/>
    </row>
    <row r="111">
      <c r="U111" s="9"/>
    </row>
    <row r="112">
      <c r="U112" s="9"/>
    </row>
    <row r="113">
      <c r="U113" s="9"/>
    </row>
    <row r="114">
      <c r="U114" s="9"/>
    </row>
    <row r="115">
      <c r="U115" s="9"/>
    </row>
    <row r="116">
      <c r="U116" s="9"/>
    </row>
    <row r="117">
      <c r="U117" s="9"/>
    </row>
    <row r="118">
      <c r="U118" s="9"/>
    </row>
    <row r="119">
      <c r="U119" s="9"/>
    </row>
    <row r="120">
      <c r="U120" s="9"/>
    </row>
    <row r="121">
      <c r="U121" s="9"/>
    </row>
    <row r="122">
      <c r="U122" s="9"/>
    </row>
    <row r="123">
      <c r="U123" s="9"/>
    </row>
    <row r="124">
      <c r="U124" s="9"/>
    </row>
    <row r="125">
      <c r="U125" s="9"/>
    </row>
    <row r="126">
      <c r="U126" s="9"/>
    </row>
    <row r="127">
      <c r="U127" s="9"/>
    </row>
    <row r="128">
      <c r="U128" s="9"/>
    </row>
    <row r="129">
      <c r="U129" s="9"/>
    </row>
    <row r="130">
      <c r="U130" s="9"/>
    </row>
    <row r="131">
      <c r="U131" s="9"/>
    </row>
    <row r="132">
      <c r="U132" s="9"/>
    </row>
    <row r="133">
      <c r="U133" s="9"/>
    </row>
    <row r="134">
      <c r="U134" s="9"/>
    </row>
    <row r="135">
      <c r="U135" s="9"/>
    </row>
    <row r="136">
      <c r="U136" s="9"/>
    </row>
    <row r="137">
      <c r="U137" s="9"/>
    </row>
    <row r="138">
      <c r="U138" s="9"/>
    </row>
    <row r="139">
      <c r="U139" s="9"/>
    </row>
    <row r="140">
      <c r="U140" s="9"/>
    </row>
    <row r="141">
      <c r="U141" s="9"/>
    </row>
    <row r="142">
      <c r="U142" s="9"/>
    </row>
    <row r="143">
      <c r="U143" s="9"/>
    </row>
    <row r="144">
      <c r="U144" s="9"/>
    </row>
    <row r="145">
      <c r="U145" s="9"/>
    </row>
    <row r="146">
      <c r="U146" s="9"/>
    </row>
    <row r="147">
      <c r="U147" s="9"/>
    </row>
    <row r="148">
      <c r="U148" s="9"/>
    </row>
    <row r="149">
      <c r="U149" s="9"/>
    </row>
    <row r="150">
      <c r="U150" s="9"/>
    </row>
    <row r="151">
      <c r="U151" s="9"/>
    </row>
    <row r="152">
      <c r="U152" s="9"/>
    </row>
    <row r="153">
      <c r="U153" s="9"/>
    </row>
    <row r="154">
      <c r="U154" s="9"/>
    </row>
    <row r="155">
      <c r="U155" s="9"/>
    </row>
    <row r="156">
      <c r="U156" s="9"/>
    </row>
    <row r="157">
      <c r="U157" s="9"/>
    </row>
    <row r="158">
      <c r="U158" s="9"/>
    </row>
    <row r="159">
      <c r="U159" s="9"/>
    </row>
    <row r="160">
      <c r="U160" s="9"/>
    </row>
    <row r="161">
      <c r="U161" s="9"/>
    </row>
    <row r="162">
      <c r="U162" s="9"/>
    </row>
    <row r="163">
      <c r="U163" s="9"/>
    </row>
    <row r="164">
      <c r="U164" s="9"/>
    </row>
    <row r="165">
      <c r="U165" s="9"/>
    </row>
    <row r="166">
      <c r="U166" s="9"/>
    </row>
    <row r="167">
      <c r="U167" s="9"/>
    </row>
    <row r="168">
      <c r="U168" s="9"/>
    </row>
    <row r="169">
      <c r="U169" s="9"/>
    </row>
    <row r="170">
      <c r="U170" s="9"/>
    </row>
    <row r="171">
      <c r="U171" s="9"/>
    </row>
    <row r="172">
      <c r="U172" s="9"/>
    </row>
    <row r="173">
      <c r="U173" s="9"/>
    </row>
    <row r="174">
      <c r="U174" s="9"/>
    </row>
    <row r="175">
      <c r="U175" s="9"/>
    </row>
    <row r="176">
      <c r="U176" s="9"/>
    </row>
    <row r="177">
      <c r="U177" s="9"/>
    </row>
    <row r="178">
      <c r="U178" s="9"/>
    </row>
    <row r="179">
      <c r="U179" s="9"/>
    </row>
    <row r="180">
      <c r="U180" s="9"/>
    </row>
    <row r="181">
      <c r="U181" s="9"/>
    </row>
    <row r="182">
      <c r="U182" s="9"/>
    </row>
    <row r="183">
      <c r="U183" s="9"/>
    </row>
    <row r="184">
      <c r="U184" s="9"/>
    </row>
    <row r="185">
      <c r="U185" s="9"/>
    </row>
    <row r="186">
      <c r="U186" s="9"/>
    </row>
    <row r="187">
      <c r="U187" s="9"/>
    </row>
    <row r="188">
      <c r="U188" s="9"/>
    </row>
    <row r="189">
      <c r="U189" s="9"/>
    </row>
    <row r="190">
      <c r="U190" s="9"/>
    </row>
    <row r="191">
      <c r="U191" s="9"/>
    </row>
    <row r="192">
      <c r="U192" s="9"/>
    </row>
    <row r="193">
      <c r="U193" s="9"/>
    </row>
    <row r="194">
      <c r="U194" s="9"/>
    </row>
    <row r="195">
      <c r="U195" s="9"/>
    </row>
    <row r="196">
      <c r="U196" s="9"/>
    </row>
    <row r="197">
      <c r="U197" s="9"/>
    </row>
    <row r="198">
      <c r="U198" s="9"/>
    </row>
    <row r="199">
      <c r="U199" s="9"/>
    </row>
    <row r="200">
      <c r="U200" s="9"/>
    </row>
    <row r="201">
      <c r="U201" s="9"/>
    </row>
    <row r="202">
      <c r="U202" s="9"/>
    </row>
    <row r="203">
      <c r="U203" s="9"/>
    </row>
    <row r="204">
      <c r="U204" s="9"/>
    </row>
    <row r="205">
      <c r="U205" s="9"/>
    </row>
    <row r="206">
      <c r="U206" s="9"/>
    </row>
    <row r="207">
      <c r="U207" s="9"/>
    </row>
    <row r="208">
      <c r="U208" s="9"/>
    </row>
    <row r="209">
      <c r="U209" s="9"/>
    </row>
    <row r="210">
      <c r="U210" s="9"/>
    </row>
    <row r="211">
      <c r="U211" s="9"/>
    </row>
    <row r="212">
      <c r="U212" s="9"/>
    </row>
    <row r="213">
      <c r="U213" s="9"/>
    </row>
    <row r="214">
      <c r="U214" s="9"/>
    </row>
    <row r="215">
      <c r="U215" s="9"/>
    </row>
    <row r="216">
      <c r="U216" s="9"/>
    </row>
    <row r="217">
      <c r="U217" s="9"/>
    </row>
    <row r="218">
      <c r="U218" s="9"/>
    </row>
    <row r="219">
      <c r="U219" s="9"/>
    </row>
    <row r="220">
      <c r="U220" s="9"/>
    </row>
    <row r="221">
      <c r="U221" s="9"/>
    </row>
    <row r="222">
      <c r="U222" s="9"/>
    </row>
    <row r="223">
      <c r="U223" s="9"/>
    </row>
    <row r="224">
      <c r="U224" s="9"/>
    </row>
    <row r="225">
      <c r="U225" s="9"/>
    </row>
    <row r="226">
      <c r="U226" s="9"/>
    </row>
    <row r="227">
      <c r="U227" s="9"/>
    </row>
    <row r="228">
      <c r="U228" s="9"/>
    </row>
    <row r="229">
      <c r="U229" s="9"/>
    </row>
    <row r="230">
      <c r="U230" s="9"/>
    </row>
    <row r="231">
      <c r="U231" s="9"/>
    </row>
    <row r="232">
      <c r="U232" s="9"/>
    </row>
    <row r="233">
      <c r="U233" s="9"/>
    </row>
    <row r="234">
      <c r="U234" s="9"/>
    </row>
    <row r="235">
      <c r="U235" s="9"/>
    </row>
    <row r="236">
      <c r="U236" s="9"/>
    </row>
    <row r="237">
      <c r="U237" s="9"/>
    </row>
    <row r="238">
      <c r="U238" s="9"/>
    </row>
    <row r="239">
      <c r="U239" s="9"/>
    </row>
    <row r="240">
      <c r="U240" s="9"/>
    </row>
    <row r="241">
      <c r="U241" s="9"/>
    </row>
    <row r="242">
      <c r="U242" s="9"/>
    </row>
    <row r="243">
      <c r="U243" s="9"/>
    </row>
    <row r="244">
      <c r="U244" s="9"/>
    </row>
    <row r="245">
      <c r="U245" s="9"/>
    </row>
    <row r="246">
      <c r="U246" s="9"/>
    </row>
    <row r="247">
      <c r="U247" s="9"/>
    </row>
    <row r="248">
      <c r="U248" s="9"/>
    </row>
    <row r="249">
      <c r="U249" s="9"/>
    </row>
    <row r="250">
      <c r="U250" s="9"/>
    </row>
    <row r="251">
      <c r="U251" s="9"/>
    </row>
    <row r="252">
      <c r="U252" s="9"/>
    </row>
    <row r="253">
      <c r="U253" s="9"/>
    </row>
    <row r="254">
      <c r="U254" s="9"/>
    </row>
    <row r="255">
      <c r="U255" s="9"/>
    </row>
    <row r="256">
      <c r="U256" s="9"/>
    </row>
    <row r="257">
      <c r="U257" s="9"/>
    </row>
    <row r="258">
      <c r="U258" s="9"/>
    </row>
    <row r="259">
      <c r="U259" s="9"/>
    </row>
    <row r="260">
      <c r="U260" s="9"/>
    </row>
    <row r="261">
      <c r="U261" s="9"/>
    </row>
    <row r="262">
      <c r="U262" s="9"/>
    </row>
    <row r="263">
      <c r="U263" s="9"/>
    </row>
    <row r="264">
      <c r="U264" s="9"/>
    </row>
    <row r="265">
      <c r="U265" s="9"/>
    </row>
    <row r="266">
      <c r="U266" s="9"/>
    </row>
    <row r="267">
      <c r="U267" s="9"/>
    </row>
    <row r="268">
      <c r="U268" s="9"/>
    </row>
    <row r="269">
      <c r="U269" s="9"/>
    </row>
    <row r="270">
      <c r="U270" s="9"/>
    </row>
    <row r="271">
      <c r="U271" s="9"/>
    </row>
    <row r="272">
      <c r="U272" s="9"/>
    </row>
    <row r="273">
      <c r="U273" s="9"/>
    </row>
    <row r="274">
      <c r="U274" s="9"/>
    </row>
    <row r="275">
      <c r="U275" s="9"/>
    </row>
    <row r="276">
      <c r="U276" s="9"/>
    </row>
    <row r="277">
      <c r="U277" s="9"/>
    </row>
    <row r="278">
      <c r="U278" s="9"/>
    </row>
    <row r="279">
      <c r="U279" s="9"/>
    </row>
    <row r="280">
      <c r="U280" s="9"/>
    </row>
    <row r="281">
      <c r="U281" s="9"/>
    </row>
    <row r="282">
      <c r="U282" s="9"/>
    </row>
    <row r="283">
      <c r="U283" s="9"/>
    </row>
    <row r="284">
      <c r="U284" s="9"/>
    </row>
    <row r="285">
      <c r="U285" s="9"/>
    </row>
    <row r="286">
      <c r="U286" s="9"/>
    </row>
    <row r="287">
      <c r="U287" s="9"/>
    </row>
    <row r="288">
      <c r="U288" s="9"/>
    </row>
    <row r="289">
      <c r="U289" s="9"/>
    </row>
    <row r="290">
      <c r="U290" s="9"/>
    </row>
    <row r="291">
      <c r="U291" s="9"/>
    </row>
    <row r="292">
      <c r="U292" s="9"/>
    </row>
    <row r="293">
      <c r="U293" s="9"/>
    </row>
    <row r="294">
      <c r="U294" s="9"/>
    </row>
    <row r="295">
      <c r="U295" s="9"/>
    </row>
    <row r="296">
      <c r="U296" s="9"/>
    </row>
    <row r="297">
      <c r="U297" s="9"/>
    </row>
    <row r="298">
      <c r="U298" s="9"/>
    </row>
    <row r="299">
      <c r="U299" s="9"/>
    </row>
    <row r="300">
      <c r="U300" s="9"/>
    </row>
    <row r="301">
      <c r="U301" s="9"/>
    </row>
    <row r="302">
      <c r="U302" s="9"/>
    </row>
    <row r="303">
      <c r="U303" s="9"/>
    </row>
    <row r="304">
      <c r="U304" s="9"/>
    </row>
    <row r="305">
      <c r="U305" s="9"/>
    </row>
    <row r="306">
      <c r="U306" s="9"/>
    </row>
    <row r="307">
      <c r="U307" s="9"/>
    </row>
    <row r="308">
      <c r="U308" s="9"/>
    </row>
    <row r="309">
      <c r="U309" s="9"/>
    </row>
    <row r="310">
      <c r="U310" s="9"/>
    </row>
    <row r="311">
      <c r="U311" s="9"/>
    </row>
    <row r="312">
      <c r="U312" s="9"/>
    </row>
    <row r="313">
      <c r="U313" s="9"/>
    </row>
    <row r="314">
      <c r="U314" s="9"/>
    </row>
    <row r="315">
      <c r="U315" s="9"/>
    </row>
    <row r="316">
      <c r="U316" s="9"/>
    </row>
    <row r="317">
      <c r="U317" s="9"/>
    </row>
    <row r="318">
      <c r="U318" s="9"/>
    </row>
    <row r="319">
      <c r="U319" s="9"/>
    </row>
    <row r="320">
      <c r="U320" s="9"/>
    </row>
    <row r="321">
      <c r="U321" s="9"/>
    </row>
    <row r="322">
      <c r="U322" s="9"/>
    </row>
    <row r="323">
      <c r="U323" s="9"/>
    </row>
    <row r="324">
      <c r="U324" s="9"/>
    </row>
    <row r="325">
      <c r="U325" s="9"/>
    </row>
    <row r="326">
      <c r="U326" s="9"/>
    </row>
    <row r="327">
      <c r="U327" s="9"/>
    </row>
    <row r="328">
      <c r="U328" s="9"/>
    </row>
    <row r="329">
      <c r="U329" s="9"/>
    </row>
    <row r="330">
      <c r="U330" s="9"/>
    </row>
    <row r="331">
      <c r="U331" s="9"/>
    </row>
    <row r="332">
      <c r="U332" s="9"/>
    </row>
    <row r="333">
      <c r="U333" s="9"/>
    </row>
    <row r="334">
      <c r="U334" s="9"/>
    </row>
    <row r="335">
      <c r="U335" s="9"/>
    </row>
    <row r="336">
      <c r="U336" s="9"/>
    </row>
    <row r="337">
      <c r="U337" s="9"/>
    </row>
    <row r="338">
      <c r="U338" s="9"/>
    </row>
    <row r="339">
      <c r="U339" s="9"/>
    </row>
    <row r="340">
      <c r="U340" s="9"/>
    </row>
    <row r="341">
      <c r="U341" s="9"/>
    </row>
    <row r="342">
      <c r="U342" s="9"/>
    </row>
    <row r="343">
      <c r="U343" s="9"/>
    </row>
    <row r="344">
      <c r="U344" s="9"/>
    </row>
    <row r="345">
      <c r="U345" s="9"/>
    </row>
    <row r="346">
      <c r="U346" s="9"/>
    </row>
    <row r="347">
      <c r="U347" s="9"/>
    </row>
    <row r="348">
      <c r="U348" s="9"/>
    </row>
    <row r="349">
      <c r="U349" s="9"/>
    </row>
    <row r="350">
      <c r="U350" s="9"/>
    </row>
    <row r="351">
      <c r="U351" s="9"/>
    </row>
    <row r="352">
      <c r="U352" s="9"/>
    </row>
    <row r="353">
      <c r="U353" s="9"/>
    </row>
    <row r="354">
      <c r="U354" s="9"/>
    </row>
    <row r="355">
      <c r="U355" s="9"/>
    </row>
    <row r="356">
      <c r="U356" s="9"/>
    </row>
    <row r="357">
      <c r="U357" s="9"/>
    </row>
    <row r="358">
      <c r="U358" s="9"/>
    </row>
    <row r="359">
      <c r="U359" s="9"/>
    </row>
    <row r="360">
      <c r="U360" s="9"/>
    </row>
    <row r="361">
      <c r="U361" s="9"/>
    </row>
    <row r="362">
      <c r="U362" s="9"/>
    </row>
    <row r="363">
      <c r="U363" s="9"/>
    </row>
    <row r="364">
      <c r="U364" s="9"/>
    </row>
    <row r="365">
      <c r="U365" s="9"/>
    </row>
    <row r="366">
      <c r="U366" s="9"/>
    </row>
    <row r="367">
      <c r="U367" s="9"/>
    </row>
    <row r="368">
      <c r="U368" s="9"/>
    </row>
    <row r="369">
      <c r="U369" s="9"/>
    </row>
    <row r="370">
      <c r="U370" s="9"/>
    </row>
    <row r="371">
      <c r="U371" s="9"/>
    </row>
    <row r="372">
      <c r="U372" s="9"/>
    </row>
    <row r="373">
      <c r="U373" s="9"/>
    </row>
    <row r="374">
      <c r="U374" s="9"/>
    </row>
    <row r="375">
      <c r="U375" s="9"/>
    </row>
    <row r="376">
      <c r="U376" s="9"/>
    </row>
    <row r="377">
      <c r="U377" s="9"/>
    </row>
    <row r="378">
      <c r="U378" s="9"/>
    </row>
    <row r="379">
      <c r="U379" s="9"/>
    </row>
    <row r="380">
      <c r="U380" s="9"/>
    </row>
    <row r="381">
      <c r="U381" s="9"/>
    </row>
    <row r="382">
      <c r="U382" s="9"/>
    </row>
    <row r="383">
      <c r="U383" s="9"/>
    </row>
    <row r="384">
      <c r="U384" s="9"/>
    </row>
    <row r="385">
      <c r="U385" s="9"/>
    </row>
    <row r="386">
      <c r="U386" s="9"/>
    </row>
    <row r="387">
      <c r="U387" s="9"/>
    </row>
    <row r="388">
      <c r="U388" s="9"/>
    </row>
    <row r="389">
      <c r="U389" s="9"/>
    </row>
    <row r="390">
      <c r="U390" s="9"/>
    </row>
    <row r="391">
      <c r="U391" s="9"/>
    </row>
    <row r="392">
      <c r="U392" s="9"/>
    </row>
    <row r="393">
      <c r="U393" s="9"/>
    </row>
    <row r="394">
      <c r="U394" s="9"/>
    </row>
    <row r="395">
      <c r="U395" s="9"/>
    </row>
    <row r="396">
      <c r="U396" s="9"/>
    </row>
    <row r="397">
      <c r="U397" s="9"/>
    </row>
    <row r="398">
      <c r="U398" s="9"/>
    </row>
    <row r="399">
      <c r="U399" s="9"/>
    </row>
    <row r="400">
      <c r="U400" s="9"/>
    </row>
    <row r="401">
      <c r="U401" s="9"/>
    </row>
    <row r="402">
      <c r="U402" s="9"/>
    </row>
    <row r="403">
      <c r="U403" s="9"/>
    </row>
    <row r="404">
      <c r="U404" s="9"/>
    </row>
    <row r="405">
      <c r="U405" s="9"/>
    </row>
    <row r="406">
      <c r="U406" s="9"/>
    </row>
    <row r="407">
      <c r="U407" s="9"/>
    </row>
    <row r="408">
      <c r="U408" s="9"/>
    </row>
    <row r="409">
      <c r="U409" s="9"/>
    </row>
    <row r="410">
      <c r="U410" s="9"/>
    </row>
    <row r="411">
      <c r="U411" s="9"/>
    </row>
    <row r="412">
      <c r="U412" s="9"/>
    </row>
    <row r="413">
      <c r="U413" s="9"/>
    </row>
    <row r="414">
      <c r="U414" s="9"/>
    </row>
    <row r="415">
      <c r="U415" s="9"/>
    </row>
    <row r="416">
      <c r="U416" s="9"/>
    </row>
    <row r="417">
      <c r="U417" s="9"/>
    </row>
    <row r="418">
      <c r="U418" s="9"/>
    </row>
    <row r="419">
      <c r="U419" s="9"/>
    </row>
    <row r="420">
      <c r="U420" s="9"/>
    </row>
    <row r="421">
      <c r="U421" s="9"/>
    </row>
    <row r="422">
      <c r="U422" s="9"/>
    </row>
    <row r="423">
      <c r="U423" s="9"/>
    </row>
    <row r="424">
      <c r="U424" s="9"/>
    </row>
    <row r="425">
      <c r="U425" s="9"/>
    </row>
    <row r="426">
      <c r="U426" s="9"/>
    </row>
    <row r="427">
      <c r="U427" s="9"/>
    </row>
    <row r="428">
      <c r="U428" s="9"/>
    </row>
    <row r="429">
      <c r="U429" s="9"/>
    </row>
    <row r="430">
      <c r="U430" s="9"/>
    </row>
    <row r="431">
      <c r="U431" s="9"/>
    </row>
    <row r="432">
      <c r="U432" s="9"/>
    </row>
    <row r="433">
      <c r="U433" s="9"/>
    </row>
    <row r="434">
      <c r="U434" s="9"/>
    </row>
    <row r="435">
      <c r="U435" s="9"/>
    </row>
    <row r="436">
      <c r="U436" s="9"/>
    </row>
    <row r="437">
      <c r="U437" s="9"/>
    </row>
    <row r="438">
      <c r="U438" s="9"/>
    </row>
    <row r="439">
      <c r="U439" s="9"/>
    </row>
    <row r="440">
      <c r="U440" s="9"/>
    </row>
    <row r="441">
      <c r="U441" s="9"/>
    </row>
    <row r="442">
      <c r="U442" s="9"/>
    </row>
    <row r="443">
      <c r="U443" s="9"/>
    </row>
    <row r="444">
      <c r="U444" s="9"/>
    </row>
    <row r="445">
      <c r="U445" s="9"/>
    </row>
    <row r="446">
      <c r="U446" s="9"/>
    </row>
    <row r="447">
      <c r="U447" s="9"/>
    </row>
    <row r="448">
      <c r="U448" s="9"/>
    </row>
    <row r="449">
      <c r="U449" s="9"/>
    </row>
    <row r="450">
      <c r="U450" s="9"/>
    </row>
    <row r="451">
      <c r="U451" s="9"/>
    </row>
    <row r="452">
      <c r="U452" s="9"/>
    </row>
    <row r="453">
      <c r="U453" s="9"/>
    </row>
    <row r="454">
      <c r="U454" s="9"/>
    </row>
    <row r="455">
      <c r="U455" s="9"/>
    </row>
    <row r="456">
      <c r="U456" s="9"/>
    </row>
    <row r="457">
      <c r="U457" s="9"/>
    </row>
    <row r="458">
      <c r="U458" s="9"/>
    </row>
    <row r="459">
      <c r="U459" s="9"/>
    </row>
    <row r="460">
      <c r="U460" s="9"/>
    </row>
    <row r="461">
      <c r="U461" s="9"/>
    </row>
    <row r="462">
      <c r="U462" s="9"/>
    </row>
    <row r="463">
      <c r="U463" s="9"/>
    </row>
    <row r="464">
      <c r="U464" s="9"/>
    </row>
    <row r="465">
      <c r="U465" s="9"/>
    </row>
    <row r="466">
      <c r="U466" s="9"/>
    </row>
    <row r="467">
      <c r="U467" s="9"/>
    </row>
    <row r="468">
      <c r="U468" s="9"/>
    </row>
    <row r="469">
      <c r="U469" s="9"/>
    </row>
    <row r="470">
      <c r="U470" s="9"/>
    </row>
    <row r="471">
      <c r="U471" s="9"/>
    </row>
    <row r="472">
      <c r="U472" s="9"/>
    </row>
    <row r="473">
      <c r="U473" s="9"/>
    </row>
    <row r="474">
      <c r="U474" s="9"/>
    </row>
    <row r="475">
      <c r="U475" s="9"/>
    </row>
    <row r="476">
      <c r="U476" s="9"/>
    </row>
    <row r="477">
      <c r="U477" s="9"/>
    </row>
    <row r="478">
      <c r="U478" s="9"/>
    </row>
    <row r="479">
      <c r="U479" s="9"/>
    </row>
    <row r="480">
      <c r="U480" s="9"/>
    </row>
    <row r="481">
      <c r="U481" s="9"/>
    </row>
    <row r="482">
      <c r="U482" s="9"/>
    </row>
    <row r="483">
      <c r="U483" s="9"/>
    </row>
    <row r="484">
      <c r="U484" s="9"/>
    </row>
    <row r="485">
      <c r="U485" s="9"/>
    </row>
    <row r="486">
      <c r="U486" s="9"/>
    </row>
    <row r="487">
      <c r="U487" s="9"/>
    </row>
    <row r="488">
      <c r="U488" s="9"/>
    </row>
    <row r="489">
      <c r="U489" s="9"/>
    </row>
    <row r="490">
      <c r="U490" s="9"/>
    </row>
    <row r="491">
      <c r="U491" s="9"/>
    </row>
    <row r="492">
      <c r="U492" s="9"/>
    </row>
    <row r="493">
      <c r="U493" s="9"/>
    </row>
    <row r="494">
      <c r="U494" s="9"/>
    </row>
    <row r="495">
      <c r="U495" s="9"/>
    </row>
    <row r="496">
      <c r="U496" s="9"/>
    </row>
    <row r="497">
      <c r="U497" s="9"/>
    </row>
    <row r="498">
      <c r="U498" s="9"/>
    </row>
    <row r="499">
      <c r="U499" s="9"/>
    </row>
    <row r="500">
      <c r="U500" s="9"/>
    </row>
    <row r="501">
      <c r="U501" s="9"/>
    </row>
    <row r="502">
      <c r="U502" s="9"/>
    </row>
    <row r="503">
      <c r="U503" s="9"/>
    </row>
    <row r="504">
      <c r="U504" s="9"/>
    </row>
    <row r="505">
      <c r="U505" s="9"/>
    </row>
    <row r="506">
      <c r="U506" s="9"/>
    </row>
    <row r="507">
      <c r="U507" s="9"/>
    </row>
    <row r="508">
      <c r="U508" s="9"/>
    </row>
    <row r="509">
      <c r="U509" s="9"/>
    </row>
    <row r="510">
      <c r="U510" s="9"/>
    </row>
    <row r="511">
      <c r="U511" s="9"/>
    </row>
    <row r="512">
      <c r="U512" s="9"/>
    </row>
    <row r="513">
      <c r="U513" s="9"/>
    </row>
    <row r="514">
      <c r="U514" s="9"/>
    </row>
    <row r="515">
      <c r="U515" s="9"/>
    </row>
    <row r="516">
      <c r="U516" s="9"/>
    </row>
    <row r="517">
      <c r="U517" s="9"/>
    </row>
    <row r="518">
      <c r="U518" s="9"/>
    </row>
    <row r="519">
      <c r="U519" s="9"/>
    </row>
    <row r="520">
      <c r="U520" s="9"/>
    </row>
    <row r="521">
      <c r="U521" s="9"/>
    </row>
    <row r="522">
      <c r="U522" s="9"/>
    </row>
    <row r="523">
      <c r="U523" s="9"/>
    </row>
    <row r="524">
      <c r="U524" s="9"/>
    </row>
    <row r="525">
      <c r="U525" s="9"/>
    </row>
    <row r="526">
      <c r="U526" s="9"/>
    </row>
    <row r="527">
      <c r="U527" s="9"/>
    </row>
    <row r="528">
      <c r="U528" s="9"/>
    </row>
    <row r="529">
      <c r="U529" s="9"/>
    </row>
    <row r="530">
      <c r="U530" s="9"/>
    </row>
    <row r="531">
      <c r="U531" s="9"/>
    </row>
    <row r="532">
      <c r="U532" s="9"/>
    </row>
    <row r="533">
      <c r="U533" s="9"/>
    </row>
    <row r="534">
      <c r="U534" s="9"/>
    </row>
    <row r="535">
      <c r="U535" s="9"/>
    </row>
    <row r="536">
      <c r="U536" s="9"/>
    </row>
    <row r="537">
      <c r="U537" s="9"/>
    </row>
    <row r="538">
      <c r="U538" s="9"/>
    </row>
    <row r="539">
      <c r="U539" s="9"/>
    </row>
    <row r="540">
      <c r="U540" s="9"/>
    </row>
    <row r="541">
      <c r="U541" s="9"/>
    </row>
    <row r="542">
      <c r="U542" s="9"/>
    </row>
    <row r="543">
      <c r="U543" s="9"/>
    </row>
    <row r="544">
      <c r="U544" s="9"/>
    </row>
    <row r="545">
      <c r="U545" s="9"/>
    </row>
    <row r="546">
      <c r="U546" s="9"/>
    </row>
    <row r="547">
      <c r="U547" s="9"/>
    </row>
    <row r="548">
      <c r="U548" s="9"/>
    </row>
    <row r="549">
      <c r="U549" s="9"/>
    </row>
    <row r="550">
      <c r="U550" s="9"/>
    </row>
    <row r="551">
      <c r="U551" s="9"/>
    </row>
    <row r="552">
      <c r="U552" s="9"/>
    </row>
    <row r="553">
      <c r="U553" s="9"/>
    </row>
    <row r="554">
      <c r="U554" s="9"/>
    </row>
    <row r="555">
      <c r="U555" s="9"/>
    </row>
    <row r="556">
      <c r="U556" s="9"/>
    </row>
    <row r="557">
      <c r="U557" s="9"/>
    </row>
    <row r="558">
      <c r="U558" s="9"/>
    </row>
    <row r="559">
      <c r="U559" s="9"/>
    </row>
    <row r="560">
      <c r="U560" s="9"/>
    </row>
    <row r="561">
      <c r="U561" s="9"/>
    </row>
    <row r="562">
      <c r="U562" s="9"/>
    </row>
    <row r="563">
      <c r="U563" s="9"/>
    </row>
    <row r="564">
      <c r="U564" s="9"/>
    </row>
    <row r="565">
      <c r="U565" s="9"/>
    </row>
    <row r="566">
      <c r="U566" s="9"/>
    </row>
    <row r="567">
      <c r="U567" s="9"/>
    </row>
    <row r="568">
      <c r="U568" s="9"/>
    </row>
    <row r="569">
      <c r="U569" s="9"/>
    </row>
    <row r="570">
      <c r="U570" s="9"/>
    </row>
    <row r="571">
      <c r="U571" s="9"/>
    </row>
    <row r="572">
      <c r="U572" s="9"/>
    </row>
    <row r="573">
      <c r="U573" s="9"/>
    </row>
    <row r="574">
      <c r="U574" s="9"/>
    </row>
    <row r="575">
      <c r="U575" s="9"/>
    </row>
    <row r="576">
      <c r="U576" s="9"/>
    </row>
    <row r="577">
      <c r="U577" s="9"/>
    </row>
    <row r="578">
      <c r="U578" s="9"/>
    </row>
    <row r="579">
      <c r="U579" s="9"/>
    </row>
    <row r="580">
      <c r="U580" s="9"/>
    </row>
    <row r="581">
      <c r="U581" s="9"/>
    </row>
    <row r="582">
      <c r="U582" s="9"/>
    </row>
    <row r="583">
      <c r="U583" s="9"/>
    </row>
    <row r="584">
      <c r="U584" s="9"/>
    </row>
    <row r="585">
      <c r="U585" s="9"/>
    </row>
    <row r="586">
      <c r="U586" s="9"/>
    </row>
    <row r="587">
      <c r="U587" s="9"/>
    </row>
    <row r="588">
      <c r="U588" s="9"/>
    </row>
    <row r="589">
      <c r="U589" s="9"/>
    </row>
    <row r="590">
      <c r="U590" s="9"/>
    </row>
    <row r="591">
      <c r="U591" s="9"/>
    </row>
    <row r="592">
      <c r="U592" s="9"/>
    </row>
    <row r="593">
      <c r="U593" s="9"/>
    </row>
    <row r="594">
      <c r="U594" s="9"/>
    </row>
    <row r="595">
      <c r="U595" s="9"/>
    </row>
    <row r="596">
      <c r="U596" s="9"/>
    </row>
    <row r="597">
      <c r="U597" s="9"/>
    </row>
    <row r="598">
      <c r="U598" s="9"/>
    </row>
    <row r="599">
      <c r="U599" s="9"/>
    </row>
    <row r="600">
      <c r="U600" s="9"/>
    </row>
    <row r="601">
      <c r="U601" s="9"/>
    </row>
    <row r="602">
      <c r="U602" s="9"/>
    </row>
    <row r="603">
      <c r="U603" s="9"/>
    </row>
    <row r="604">
      <c r="U604" s="9"/>
    </row>
    <row r="605">
      <c r="U605" s="9"/>
    </row>
    <row r="606">
      <c r="U606" s="9"/>
    </row>
    <row r="607">
      <c r="U607" s="9"/>
    </row>
    <row r="608">
      <c r="U608" s="9"/>
    </row>
    <row r="609">
      <c r="U609" s="9"/>
    </row>
    <row r="610">
      <c r="U610" s="9"/>
    </row>
    <row r="611">
      <c r="U611" s="9"/>
    </row>
    <row r="612">
      <c r="U612" s="9"/>
    </row>
    <row r="613">
      <c r="U613" s="9"/>
    </row>
    <row r="614">
      <c r="U614" s="9"/>
    </row>
    <row r="615">
      <c r="U615" s="9"/>
    </row>
    <row r="616">
      <c r="U616" s="9"/>
    </row>
    <row r="617">
      <c r="U617" s="9"/>
    </row>
    <row r="618">
      <c r="U618" s="9"/>
    </row>
    <row r="619">
      <c r="U619" s="9"/>
    </row>
    <row r="620">
      <c r="U620" s="9"/>
    </row>
    <row r="621">
      <c r="U621" s="9"/>
    </row>
    <row r="622">
      <c r="U622" s="9"/>
    </row>
    <row r="623">
      <c r="U623" s="9"/>
    </row>
    <row r="624">
      <c r="U624" s="9"/>
    </row>
    <row r="625">
      <c r="U625" s="9"/>
    </row>
    <row r="626">
      <c r="U626" s="9"/>
    </row>
    <row r="627">
      <c r="U627" s="9"/>
    </row>
    <row r="628">
      <c r="U628" s="9"/>
    </row>
    <row r="629">
      <c r="U629" s="9"/>
    </row>
    <row r="630">
      <c r="U630" s="9"/>
    </row>
    <row r="631">
      <c r="U631" s="9"/>
    </row>
    <row r="632">
      <c r="U632" s="9"/>
    </row>
    <row r="633">
      <c r="U633" s="9"/>
    </row>
    <row r="634">
      <c r="U634" s="9"/>
    </row>
    <row r="635">
      <c r="U635" s="9"/>
    </row>
    <row r="636">
      <c r="U636" s="9"/>
    </row>
    <row r="637">
      <c r="U637" s="9"/>
    </row>
    <row r="638">
      <c r="U638" s="9"/>
    </row>
    <row r="639">
      <c r="U639" s="9"/>
    </row>
    <row r="640">
      <c r="U640" s="9"/>
    </row>
    <row r="641">
      <c r="U641" s="9"/>
    </row>
    <row r="642">
      <c r="U642" s="9"/>
    </row>
    <row r="643">
      <c r="U643" s="9"/>
    </row>
    <row r="644">
      <c r="U644" s="9"/>
    </row>
    <row r="645">
      <c r="U645" s="9"/>
    </row>
    <row r="646">
      <c r="U646" s="9"/>
    </row>
    <row r="647">
      <c r="U647" s="9"/>
    </row>
    <row r="648">
      <c r="U648" s="9"/>
    </row>
    <row r="649">
      <c r="U649" s="9"/>
    </row>
    <row r="650">
      <c r="U650" s="9"/>
    </row>
    <row r="651">
      <c r="U651" s="9"/>
    </row>
    <row r="652">
      <c r="U652" s="9"/>
    </row>
    <row r="653">
      <c r="U653" s="9"/>
    </row>
    <row r="654">
      <c r="U654" s="9"/>
    </row>
    <row r="655">
      <c r="U655" s="9"/>
    </row>
    <row r="656">
      <c r="U656" s="9"/>
    </row>
    <row r="657">
      <c r="U657" s="9"/>
    </row>
    <row r="658">
      <c r="U658" s="9"/>
    </row>
    <row r="659">
      <c r="U659" s="9"/>
    </row>
    <row r="660">
      <c r="U660" s="9"/>
    </row>
    <row r="661">
      <c r="U661" s="9"/>
    </row>
    <row r="662">
      <c r="U662" s="9"/>
    </row>
    <row r="663">
      <c r="U663" s="9"/>
    </row>
    <row r="664">
      <c r="U664" s="9"/>
    </row>
    <row r="665">
      <c r="U665" s="9"/>
    </row>
    <row r="666">
      <c r="U666" s="9"/>
    </row>
    <row r="667">
      <c r="U667" s="9"/>
    </row>
    <row r="668">
      <c r="U668" s="9"/>
    </row>
    <row r="669">
      <c r="U669" s="9"/>
    </row>
    <row r="670">
      <c r="U670" s="9"/>
    </row>
    <row r="671">
      <c r="U671" s="9"/>
    </row>
    <row r="672">
      <c r="U672" s="9"/>
    </row>
    <row r="673">
      <c r="U673" s="9"/>
    </row>
    <row r="674">
      <c r="U674" s="9"/>
    </row>
    <row r="675">
      <c r="U675" s="9"/>
    </row>
    <row r="676">
      <c r="U676" s="9"/>
    </row>
    <row r="677">
      <c r="U677" s="9"/>
    </row>
    <row r="678">
      <c r="U678" s="9"/>
    </row>
    <row r="679">
      <c r="U679" s="9"/>
    </row>
    <row r="680">
      <c r="U680" s="9"/>
    </row>
    <row r="681">
      <c r="U681" s="9"/>
    </row>
    <row r="682">
      <c r="U682" s="9"/>
    </row>
    <row r="683">
      <c r="U683" s="9"/>
    </row>
    <row r="684">
      <c r="U684" s="9"/>
    </row>
    <row r="685">
      <c r="U685" s="9"/>
    </row>
    <row r="686">
      <c r="U686" s="9"/>
    </row>
    <row r="687">
      <c r="U687" s="9"/>
    </row>
    <row r="688">
      <c r="U688" s="9"/>
    </row>
    <row r="689">
      <c r="U689" s="9"/>
    </row>
    <row r="690">
      <c r="U690" s="9"/>
    </row>
    <row r="691">
      <c r="U691" s="9"/>
    </row>
    <row r="692">
      <c r="U692" s="9"/>
    </row>
    <row r="693">
      <c r="U693" s="9"/>
    </row>
    <row r="694">
      <c r="U694" s="9"/>
    </row>
    <row r="695">
      <c r="U695" s="9"/>
    </row>
    <row r="696">
      <c r="U696" s="9"/>
    </row>
    <row r="697">
      <c r="U697" s="9"/>
    </row>
    <row r="698">
      <c r="U698" s="9"/>
    </row>
    <row r="699">
      <c r="U699" s="9"/>
    </row>
    <row r="700">
      <c r="U700" s="9"/>
    </row>
    <row r="701">
      <c r="U701" s="9"/>
    </row>
    <row r="702">
      <c r="U702" s="9"/>
    </row>
    <row r="703">
      <c r="U703" s="9"/>
    </row>
    <row r="704">
      <c r="U704" s="9"/>
    </row>
    <row r="705">
      <c r="U705" s="9"/>
    </row>
    <row r="706">
      <c r="U706" s="9"/>
    </row>
    <row r="707">
      <c r="U707" s="9"/>
    </row>
    <row r="708">
      <c r="U708" s="9"/>
    </row>
    <row r="709">
      <c r="U709" s="9"/>
    </row>
    <row r="710">
      <c r="U710" s="9"/>
    </row>
    <row r="711">
      <c r="U711" s="9"/>
    </row>
    <row r="712">
      <c r="U712" s="9"/>
    </row>
    <row r="713">
      <c r="U713" s="9"/>
    </row>
    <row r="714">
      <c r="U714" s="9"/>
    </row>
    <row r="715">
      <c r="U715" s="9"/>
    </row>
    <row r="716">
      <c r="U716" s="9"/>
    </row>
    <row r="717">
      <c r="U717" s="9"/>
    </row>
    <row r="718">
      <c r="U718" s="9"/>
    </row>
    <row r="719">
      <c r="U719" s="9"/>
    </row>
    <row r="720">
      <c r="U720" s="9"/>
    </row>
    <row r="721">
      <c r="U721" s="9"/>
    </row>
    <row r="722">
      <c r="U722" s="9"/>
    </row>
    <row r="723">
      <c r="U723" s="9"/>
    </row>
    <row r="724">
      <c r="U724" s="9"/>
    </row>
    <row r="725">
      <c r="U725" s="9"/>
    </row>
    <row r="726">
      <c r="U726" s="9"/>
    </row>
    <row r="727">
      <c r="U727" s="9"/>
    </row>
    <row r="728">
      <c r="U728" s="9"/>
    </row>
    <row r="729">
      <c r="U729" s="9"/>
    </row>
    <row r="730">
      <c r="U730" s="9"/>
    </row>
    <row r="731">
      <c r="U731" s="9"/>
    </row>
    <row r="732">
      <c r="U732" s="9"/>
    </row>
    <row r="733">
      <c r="U733" s="9"/>
    </row>
    <row r="734">
      <c r="U734" s="9"/>
    </row>
    <row r="735">
      <c r="U735" s="9"/>
    </row>
    <row r="736">
      <c r="U736" s="9"/>
    </row>
    <row r="737">
      <c r="U737" s="9"/>
    </row>
    <row r="738">
      <c r="U738" s="9"/>
    </row>
    <row r="739">
      <c r="U739" s="9"/>
    </row>
    <row r="740">
      <c r="U740" s="9"/>
    </row>
    <row r="741">
      <c r="U741" s="9"/>
    </row>
    <row r="742">
      <c r="U742" s="9"/>
    </row>
    <row r="743">
      <c r="U743" s="9"/>
    </row>
    <row r="744">
      <c r="U744" s="9"/>
    </row>
    <row r="745">
      <c r="U745" s="9"/>
    </row>
    <row r="746">
      <c r="U746" s="9"/>
    </row>
    <row r="747">
      <c r="U747" s="9"/>
    </row>
    <row r="748">
      <c r="U748" s="9"/>
    </row>
    <row r="749">
      <c r="U749" s="9"/>
    </row>
    <row r="750">
      <c r="U750" s="9"/>
    </row>
    <row r="751">
      <c r="U751" s="9"/>
    </row>
    <row r="752">
      <c r="U752" s="9"/>
    </row>
    <row r="753">
      <c r="U753" s="9"/>
    </row>
    <row r="754">
      <c r="U754" s="9"/>
    </row>
    <row r="755">
      <c r="U755" s="9"/>
    </row>
    <row r="756">
      <c r="U756" s="9"/>
    </row>
    <row r="757">
      <c r="U757" s="9"/>
    </row>
    <row r="758">
      <c r="U758" s="9"/>
    </row>
    <row r="759">
      <c r="U759" s="9"/>
    </row>
    <row r="760">
      <c r="U760" s="9"/>
    </row>
    <row r="761">
      <c r="U761" s="9"/>
    </row>
    <row r="762">
      <c r="U762" s="9"/>
    </row>
    <row r="763">
      <c r="U763" s="9"/>
    </row>
    <row r="764">
      <c r="U764" s="9"/>
    </row>
    <row r="765">
      <c r="U765" s="9"/>
    </row>
    <row r="766">
      <c r="U766" s="9"/>
    </row>
    <row r="767">
      <c r="U767" s="9"/>
    </row>
    <row r="768">
      <c r="U768" s="9"/>
    </row>
    <row r="769">
      <c r="U769" s="9"/>
    </row>
    <row r="770">
      <c r="U770" s="9"/>
    </row>
    <row r="771">
      <c r="U771" s="9"/>
    </row>
    <row r="772">
      <c r="U772" s="9"/>
    </row>
    <row r="773">
      <c r="U773" s="9"/>
    </row>
    <row r="774">
      <c r="U774" s="9"/>
    </row>
    <row r="775">
      <c r="U775" s="9"/>
    </row>
    <row r="776">
      <c r="U776" s="9"/>
    </row>
    <row r="777">
      <c r="U777" s="9"/>
    </row>
    <row r="778">
      <c r="U778" s="9"/>
    </row>
    <row r="779">
      <c r="U779" s="9"/>
    </row>
    <row r="780">
      <c r="U780" s="9"/>
    </row>
    <row r="781">
      <c r="U781" s="9"/>
    </row>
    <row r="782">
      <c r="U782" s="9"/>
    </row>
    <row r="783">
      <c r="U783" s="9"/>
    </row>
    <row r="784">
      <c r="U784" s="9"/>
    </row>
    <row r="785">
      <c r="U785" s="9"/>
    </row>
    <row r="786">
      <c r="U786" s="9"/>
    </row>
    <row r="787">
      <c r="U787" s="9"/>
    </row>
    <row r="788">
      <c r="U788" s="9"/>
    </row>
    <row r="789">
      <c r="U789" s="9"/>
    </row>
    <row r="790">
      <c r="U790" s="9"/>
    </row>
    <row r="791">
      <c r="U791" s="9"/>
    </row>
    <row r="792">
      <c r="U792" s="9"/>
    </row>
    <row r="793">
      <c r="U793" s="9"/>
    </row>
    <row r="794">
      <c r="U794" s="9"/>
    </row>
    <row r="795">
      <c r="U795" s="9"/>
    </row>
    <row r="796">
      <c r="U796" s="9"/>
    </row>
    <row r="797">
      <c r="U797" s="9"/>
    </row>
    <row r="798">
      <c r="U798" s="9"/>
    </row>
    <row r="799">
      <c r="U799" s="9"/>
    </row>
    <row r="800">
      <c r="U800" s="9"/>
    </row>
    <row r="801">
      <c r="U801" s="9"/>
    </row>
    <row r="802">
      <c r="U802" s="9"/>
    </row>
    <row r="803">
      <c r="U803" s="9"/>
    </row>
    <row r="804">
      <c r="U804" s="9"/>
    </row>
    <row r="805">
      <c r="U805" s="9"/>
    </row>
    <row r="806">
      <c r="U806" s="9"/>
    </row>
    <row r="807">
      <c r="U807" s="9"/>
    </row>
    <row r="808">
      <c r="U808" s="9"/>
    </row>
    <row r="809">
      <c r="U809" s="9"/>
    </row>
    <row r="810">
      <c r="U810" s="9"/>
    </row>
    <row r="811">
      <c r="U811" s="9"/>
    </row>
    <row r="812">
      <c r="U812" s="9"/>
    </row>
    <row r="813">
      <c r="U813" s="9"/>
    </row>
    <row r="814">
      <c r="U814" s="9"/>
    </row>
    <row r="815">
      <c r="U815" s="9"/>
    </row>
    <row r="816">
      <c r="U816" s="9"/>
    </row>
    <row r="817">
      <c r="U817" s="9"/>
    </row>
    <row r="818">
      <c r="U818" s="9"/>
    </row>
    <row r="819">
      <c r="U819" s="9"/>
    </row>
    <row r="820">
      <c r="U820" s="9"/>
    </row>
    <row r="821">
      <c r="U821" s="9"/>
    </row>
    <row r="822">
      <c r="U822" s="9"/>
    </row>
    <row r="823">
      <c r="U823" s="9"/>
    </row>
    <row r="824">
      <c r="U824" s="9"/>
    </row>
    <row r="825">
      <c r="U825" s="9"/>
    </row>
    <row r="826">
      <c r="U826" s="9"/>
    </row>
    <row r="827">
      <c r="U827" s="9"/>
    </row>
    <row r="828">
      <c r="U828" s="9"/>
    </row>
    <row r="829">
      <c r="U829" s="9"/>
    </row>
    <row r="830">
      <c r="U830" s="9"/>
    </row>
    <row r="831">
      <c r="U831" s="9"/>
    </row>
    <row r="832">
      <c r="U832" s="9"/>
    </row>
    <row r="833">
      <c r="U833" s="9"/>
    </row>
    <row r="834">
      <c r="U834" s="9"/>
    </row>
    <row r="835">
      <c r="U835" s="9"/>
    </row>
    <row r="836">
      <c r="U836" s="9"/>
    </row>
    <row r="837">
      <c r="U837" s="9"/>
    </row>
    <row r="838">
      <c r="U838" s="9"/>
    </row>
    <row r="839">
      <c r="U839" s="9"/>
    </row>
    <row r="840">
      <c r="U840" s="9"/>
    </row>
    <row r="841">
      <c r="U841" s="9"/>
    </row>
    <row r="842">
      <c r="U842" s="9"/>
    </row>
    <row r="843">
      <c r="U843" s="9"/>
    </row>
    <row r="844">
      <c r="U844" s="9"/>
    </row>
    <row r="845">
      <c r="U845" s="9"/>
    </row>
    <row r="846">
      <c r="U846" s="9"/>
    </row>
    <row r="847">
      <c r="U847" s="9"/>
    </row>
    <row r="848">
      <c r="U848" s="9"/>
    </row>
    <row r="849">
      <c r="U849" s="9"/>
    </row>
    <row r="850">
      <c r="U850" s="9"/>
    </row>
    <row r="851">
      <c r="U851" s="9"/>
    </row>
    <row r="852">
      <c r="U852" s="9"/>
    </row>
    <row r="853">
      <c r="U853" s="9"/>
    </row>
    <row r="854">
      <c r="U854" s="9"/>
    </row>
    <row r="855">
      <c r="U855" s="9"/>
    </row>
    <row r="856">
      <c r="U856" s="9"/>
    </row>
    <row r="857">
      <c r="U857" s="9"/>
    </row>
    <row r="858">
      <c r="U858" s="9"/>
    </row>
    <row r="859">
      <c r="U859" s="9"/>
    </row>
    <row r="860">
      <c r="U860" s="9"/>
    </row>
    <row r="861">
      <c r="U861" s="9"/>
    </row>
    <row r="862">
      <c r="U862" s="9"/>
    </row>
    <row r="863">
      <c r="U863" s="9"/>
    </row>
    <row r="864">
      <c r="U864" s="9"/>
    </row>
    <row r="865">
      <c r="U865" s="9"/>
    </row>
    <row r="866">
      <c r="U866" s="9"/>
    </row>
    <row r="867">
      <c r="U867" s="9"/>
    </row>
    <row r="868">
      <c r="U868" s="9"/>
    </row>
    <row r="869">
      <c r="U869" s="9"/>
    </row>
    <row r="870">
      <c r="U870" s="9"/>
    </row>
    <row r="871">
      <c r="U871" s="9"/>
    </row>
    <row r="872">
      <c r="U872" s="9"/>
    </row>
    <row r="873">
      <c r="U873" s="9"/>
    </row>
    <row r="874">
      <c r="U874" s="9"/>
    </row>
    <row r="875">
      <c r="U875" s="9"/>
    </row>
    <row r="876">
      <c r="U876" s="9"/>
    </row>
    <row r="877">
      <c r="U877" s="9"/>
    </row>
    <row r="878">
      <c r="U878" s="9"/>
    </row>
    <row r="879">
      <c r="U879" s="9"/>
    </row>
    <row r="880">
      <c r="U880" s="9"/>
    </row>
    <row r="881">
      <c r="U881" s="9"/>
    </row>
    <row r="882">
      <c r="U882" s="9"/>
    </row>
    <row r="883">
      <c r="U883" s="9"/>
    </row>
    <row r="884">
      <c r="U884" s="9"/>
    </row>
    <row r="885">
      <c r="U885" s="9"/>
    </row>
    <row r="886">
      <c r="U886" s="9"/>
    </row>
    <row r="887">
      <c r="U887" s="9"/>
    </row>
    <row r="888">
      <c r="U888" s="9"/>
    </row>
    <row r="889">
      <c r="U889" s="9"/>
    </row>
    <row r="890">
      <c r="U890" s="9"/>
    </row>
    <row r="891">
      <c r="U891" s="9"/>
    </row>
    <row r="892">
      <c r="U892" s="9"/>
    </row>
    <row r="893">
      <c r="U893" s="9"/>
    </row>
    <row r="894">
      <c r="U894" s="9"/>
    </row>
    <row r="895">
      <c r="U895" s="9"/>
    </row>
    <row r="896">
      <c r="U896" s="9"/>
    </row>
    <row r="897">
      <c r="U897" s="9"/>
    </row>
    <row r="898">
      <c r="U898" s="9"/>
    </row>
    <row r="899">
      <c r="U899" s="9"/>
    </row>
    <row r="900">
      <c r="U900" s="9"/>
    </row>
    <row r="901">
      <c r="U901" s="9"/>
    </row>
    <row r="902">
      <c r="U902" s="9"/>
    </row>
    <row r="903">
      <c r="U903" s="9"/>
    </row>
    <row r="904">
      <c r="U904" s="9"/>
    </row>
    <row r="905">
      <c r="U905" s="9"/>
    </row>
    <row r="906">
      <c r="U906" s="9"/>
    </row>
    <row r="907">
      <c r="U907" s="9"/>
    </row>
    <row r="908">
      <c r="U908" s="9"/>
    </row>
    <row r="909">
      <c r="U909" s="9"/>
    </row>
    <row r="910">
      <c r="U910" s="9"/>
    </row>
    <row r="911">
      <c r="U911" s="9"/>
    </row>
    <row r="912">
      <c r="U912" s="9"/>
    </row>
    <row r="913">
      <c r="U913" s="9"/>
    </row>
    <row r="914">
      <c r="U914" s="9"/>
    </row>
    <row r="915">
      <c r="U915" s="9"/>
    </row>
    <row r="916">
      <c r="U916" s="9"/>
    </row>
    <row r="917">
      <c r="U917" s="9"/>
    </row>
    <row r="918">
      <c r="U918" s="9"/>
    </row>
    <row r="919">
      <c r="U919" s="9"/>
    </row>
    <row r="920">
      <c r="U920" s="9"/>
    </row>
    <row r="921">
      <c r="U921" s="9"/>
    </row>
    <row r="922">
      <c r="U922" s="9"/>
    </row>
    <row r="923">
      <c r="U923" s="9"/>
    </row>
    <row r="924">
      <c r="U924" s="9"/>
    </row>
    <row r="925">
      <c r="U925" s="9"/>
    </row>
    <row r="926">
      <c r="U926" s="9"/>
    </row>
    <row r="927">
      <c r="U927" s="9"/>
    </row>
    <row r="928">
      <c r="U928" s="9"/>
    </row>
    <row r="929">
      <c r="U929" s="9"/>
    </row>
    <row r="930">
      <c r="U930" s="9"/>
    </row>
    <row r="931">
      <c r="U931" s="9"/>
    </row>
    <row r="932">
      <c r="U932" s="9"/>
    </row>
    <row r="933">
      <c r="U933" s="9"/>
    </row>
    <row r="934">
      <c r="U934" s="9"/>
    </row>
    <row r="935">
      <c r="U935" s="9"/>
    </row>
    <row r="936">
      <c r="U936" s="9"/>
    </row>
    <row r="937">
      <c r="U937" s="9"/>
    </row>
    <row r="938">
      <c r="U938" s="9"/>
    </row>
    <row r="939">
      <c r="U939" s="9"/>
    </row>
    <row r="940">
      <c r="U940" s="9"/>
    </row>
    <row r="941">
      <c r="U941" s="9"/>
    </row>
    <row r="942">
      <c r="U942" s="9"/>
    </row>
    <row r="943">
      <c r="U943" s="9"/>
    </row>
    <row r="944">
      <c r="U944" s="9"/>
    </row>
    <row r="945">
      <c r="U945" s="9"/>
    </row>
    <row r="946">
      <c r="U946" s="9"/>
    </row>
    <row r="947">
      <c r="U947" s="9"/>
    </row>
    <row r="948">
      <c r="U948" s="9"/>
    </row>
    <row r="949">
      <c r="U949" s="9"/>
    </row>
    <row r="950">
      <c r="U950" s="9"/>
    </row>
    <row r="951">
      <c r="U951" s="9"/>
    </row>
    <row r="952">
      <c r="U952" s="9"/>
    </row>
    <row r="953">
      <c r="U953" s="9"/>
    </row>
    <row r="954">
      <c r="U954" s="9"/>
    </row>
    <row r="955">
      <c r="U955" s="9"/>
    </row>
    <row r="956">
      <c r="U956" s="9"/>
    </row>
    <row r="957">
      <c r="U957" s="9"/>
    </row>
    <row r="958">
      <c r="U958" s="9"/>
    </row>
    <row r="959">
      <c r="U959" s="9"/>
    </row>
    <row r="960">
      <c r="U960" s="9"/>
    </row>
    <row r="961">
      <c r="U961" s="9"/>
    </row>
    <row r="962">
      <c r="U962" s="9"/>
    </row>
    <row r="963">
      <c r="U963" s="9"/>
    </row>
    <row r="964">
      <c r="U964" s="9"/>
    </row>
    <row r="965">
      <c r="U965" s="9"/>
    </row>
    <row r="966">
      <c r="U966" s="9"/>
    </row>
    <row r="967">
      <c r="U967" s="9"/>
    </row>
    <row r="968">
      <c r="U968" s="9"/>
    </row>
    <row r="969">
      <c r="U969" s="9"/>
    </row>
    <row r="970">
      <c r="U970" s="9"/>
    </row>
    <row r="971">
      <c r="U971" s="9"/>
    </row>
    <row r="972">
      <c r="U972" s="9"/>
    </row>
    <row r="973">
      <c r="U973" s="9"/>
    </row>
    <row r="974">
      <c r="U974" s="9"/>
    </row>
    <row r="975">
      <c r="U975" s="9"/>
    </row>
    <row r="976">
      <c r="U976" s="9"/>
    </row>
    <row r="977">
      <c r="U977" s="9"/>
    </row>
    <row r="978">
      <c r="U978" s="9"/>
    </row>
    <row r="979">
      <c r="U979" s="9"/>
    </row>
    <row r="980">
      <c r="U980" s="9"/>
    </row>
    <row r="981">
      <c r="U981" s="9"/>
    </row>
    <row r="982">
      <c r="U982" s="9"/>
    </row>
    <row r="983">
      <c r="U983" s="9"/>
    </row>
    <row r="984">
      <c r="U984" s="9"/>
    </row>
    <row r="985">
      <c r="U985" s="9"/>
    </row>
    <row r="986">
      <c r="U986" s="9"/>
    </row>
    <row r="987">
      <c r="U987" s="9"/>
    </row>
    <row r="988">
      <c r="U988" s="9"/>
    </row>
    <row r="989">
      <c r="U989" s="9"/>
    </row>
    <row r="990">
      <c r="U990" s="9"/>
    </row>
    <row r="991">
      <c r="U991" s="9"/>
    </row>
    <row r="992">
      <c r="U992" s="9"/>
    </row>
    <row r="993">
      <c r="U993" s="9"/>
    </row>
    <row r="994">
      <c r="U994" s="9"/>
    </row>
    <row r="995">
      <c r="U995" s="9"/>
    </row>
    <row r="996">
      <c r="U996" s="9"/>
    </row>
    <row r="997">
      <c r="U997" s="9"/>
    </row>
    <row r="998">
      <c r="U998" s="9"/>
    </row>
    <row r="999">
      <c r="U999" s="9"/>
    </row>
    <row r="1000">
      <c r="U1000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21.5"/>
  </cols>
  <sheetData>
    <row r="1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>
      <c r="A2" s="43"/>
      <c r="B2" s="44" t="s">
        <v>8</v>
      </c>
      <c r="C2" s="44" t="s">
        <v>9</v>
      </c>
      <c r="D2" s="44" t="s">
        <v>10</v>
      </c>
      <c r="E2" s="44" t="s">
        <v>11</v>
      </c>
      <c r="F2" s="44" t="s">
        <v>12</v>
      </c>
      <c r="G2" s="44" t="s">
        <v>13</v>
      </c>
      <c r="H2" s="44" t="s">
        <v>14</v>
      </c>
      <c r="I2" s="44" t="s">
        <v>15</v>
      </c>
      <c r="J2" s="44" t="s">
        <v>16</v>
      </c>
      <c r="K2" s="44" t="s">
        <v>17</v>
      </c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>
      <c r="A3" s="43"/>
      <c r="B3" s="44" t="s">
        <v>18</v>
      </c>
      <c r="C3" s="44" t="s">
        <v>19</v>
      </c>
      <c r="D3" s="45">
        <v>1597.0</v>
      </c>
      <c r="E3" s="45">
        <v>1000.0</v>
      </c>
      <c r="F3" s="44"/>
      <c r="G3" s="44"/>
      <c r="H3" s="44"/>
      <c r="I3" s="44"/>
      <c r="J3" s="45">
        <v>50.0</v>
      </c>
      <c r="K3" s="44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>
      <c r="A4" s="43"/>
      <c r="B4" s="44" t="s">
        <v>20</v>
      </c>
      <c r="C4" s="44" t="s">
        <v>21</v>
      </c>
      <c r="D4" s="46">
        <v>0.1</v>
      </c>
      <c r="E4" s="44"/>
      <c r="F4" s="44"/>
      <c r="G4" s="44"/>
      <c r="H4" s="44"/>
      <c r="I4" s="44"/>
      <c r="J4" s="44"/>
      <c r="K4" s="44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>
      <c r="A5" s="43"/>
      <c r="B5" s="44" t="s">
        <v>22</v>
      </c>
      <c r="C5" s="44" t="s">
        <v>23</v>
      </c>
      <c r="D5" s="46">
        <v>0.2</v>
      </c>
      <c r="E5" s="44"/>
      <c r="F5" s="44"/>
      <c r="G5" s="44"/>
      <c r="H5" s="44"/>
      <c r="I5" s="44"/>
      <c r="J5" s="44"/>
      <c r="K5" s="44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>
      <c r="A6" s="43"/>
      <c r="B6" s="44" t="s">
        <v>24</v>
      </c>
      <c r="C6" s="44" t="s">
        <v>25</v>
      </c>
      <c r="D6" s="46">
        <v>0.7</v>
      </c>
      <c r="E6" s="44"/>
      <c r="F6" s="44"/>
      <c r="G6" s="44"/>
      <c r="H6" s="44"/>
      <c r="I6" s="44"/>
      <c r="J6" s="44"/>
      <c r="K6" s="44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>
      <c r="A7" s="43"/>
      <c r="B7" s="44" t="s">
        <v>26</v>
      </c>
      <c r="C7" s="44" t="s">
        <v>27</v>
      </c>
      <c r="D7" s="44"/>
      <c r="E7" s="45">
        <v>0.85</v>
      </c>
      <c r="F7" s="44"/>
      <c r="G7" s="44"/>
      <c r="H7" s="44"/>
      <c r="I7" s="44"/>
      <c r="J7" s="44"/>
      <c r="K7" s="44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>
      <c r="A8" s="43"/>
      <c r="B8" s="44" t="s">
        <v>28</v>
      </c>
      <c r="C8" s="44" t="s">
        <v>29</v>
      </c>
      <c r="D8" s="44"/>
      <c r="E8" s="45">
        <v>0.002</v>
      </c>
      <c r="F8" s="44"/>
      <c r="G8" s="44"/>
      <c r="H8" s="44"/>
      <c r="I8" s="44"/>
      <c r="J8" s="44"/>
      <c r="K8" s="44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>
      <c r="A9" s="43"/>
      <c r="B9" s="44" t="s">
        <v>30</v>
      </c>
      <c r="C9" s="44" t="s">
        <v>31</v>
      </c>
      <c r="D9" s="44"/>
      <c r="E9" s="44"/>
      <c r="F9" s="45">
        <v>1000000.0</v>
      </c>
      <c r="G9" s="44"/>
      <c r="H9" s="44"/>
      <c r="I9" s="44"/>
      <c r="J9" s="44"/>
      <c r="K9" s="45">
        <v>1000.0</v>
      </c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>
      <c r="A10" s="43"/>
      <c r="B10" s="44" t="s">
        <v>32</v>
      </c>
      <c r="C10" s="44" t="s">
        <v>33</v>
      </c>
      <c r="D10" s="44"/>
      <c r="E10" s="44"/>
      <c r="F10" s="45">
        <v>1000.0</v>
      </c>
      <c r="G10" s="44"/>
      <c r="H10" s="44"/>
      <c r="I10" s="44"/>
      <c r="J10" s="44"/>
      <c r="K10" s="44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>
      <c r="A11" s="43"/>
      <c r="B11" s="44" t="s">
        <v>34</v>
      </c>
      <c r="C11" s="44" t="s">
        <v>35</v>
      </c>
      <c r="D11" s="44"/>
      <c r="E11" s="44"/>
      <c r="F11" s="45">
        <v>0.99</v>
      </c>
      <c r="G11" s="44"/>
      <c r="H11" s="44"/>
      <c r="I11" s="44"/>
      <c r="J11" s="44"/>
      <c r="K11" s="46">
        <v>0.9</v>
      </c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>
      <c r="A12" s="43"/>
      <c r="B12" s="44" t="s">
        <v>36</v>
      </c>
      <c r="C12" s="44" t="s">
        <v>37</v>
      </c>
      <c r="D12" s="44"/>
      <c r="E12" s="44"/>
      <c r="F12" s="47">
        <v>0.005</v>
      </c>
      <c r="G12" s="45">
        <v>0.005</v>
      </c>
      <c r="H12" s="45">
        <v>0.005</v>
      </c>
      <c r="I12" s="44"/>
      <c r="J12" s="44"/>
      <c r="K12" s="46">
        <v>0.1</v>
      </c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>
      <c r="A13" s="43"/>
      <c r="B13" s="44" t="s">
        <v>38</v>
      </c>
      <c r="C13" s="44" t="s">
        <v>39</v>
      </c>
      <c r="D13" s="44"/>
      <c r="E13" s="44"/>
      <c r="F13" s="46">
        <v>0.05</v>
      </c>
      <c r="G13" s="46">
        <v>0.1</v>
      </c>
      <c r="H13" s="44"/>
      <c r="I13" s="44"/>
      <c r="J13" s="44"/>
      <c r="K13" s="46">
        <v>0.3</v>
      </c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>
      <c r="A14" s="43"/>
      <c r="B14" s="44" t="s">
        <v>40</v>
      </c>
      <c r="C14" s="44" t="s">
        <v>41</v>
      </c>
      <c r="D14" s="44"/>
      <c r="E14" s="44"/>
      <c r="F14" s="44"/>
      <c r="G14" s="44"/>
      <c r="H14" s="45">
        <v>10.0</v>
      </c>
      <c r="I14" s="44"/>
      <c r="J14" s="44"/>
      <c r="K14" s="44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>
      <c r="A15" s="43"/>
      <c r="B15" s="44" t="s">
        <v>42</v>
      </c>
      <c r="C15" s="44" t="s">
        <v>43</v>
      </c>
      <c r="D15" s="44"/>
      <c r="E15" s="44"/>
      <c r="F15" s="44"/>
      <c r="G15" s="44"/>
      <c r="H15" s="44"/>
      <c r="I15" s="45">
        <v>0.125</v>
      </c>
      <c r="J15" s="44"/>
      <c r="K15" s="44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>
      <c r="A16" s="43"/>
      <c r="B16" s="44" t="s">
        <v>44</v>
      </c>
      <c r="C16" s="44" t="s">
        <v>45</v>
      </c>
      <c r="D16" s="44"/>
      <c r="E16" s="44"/>
      <c r="F16" s="44"/>
      <c r="G16" s="44"/>
      <c r="H16" s="44"/>
      <c r="I16" s="45">
        <v>1.2E-4</v>
      </c>
      <c r="J16" s="44"/>
      <c r="K16" s="44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>
      <c r="A17" s="43"/>
      <c r="B17" s="44" t="s">
        <v>46</v>
      </c>
      <c r="C17" s="44" t="s">
        <v>47</v>
      </c>
      <c r="D17" s="44"/>
      <c r="E17" s="44"/>
      <c r="F17" s="44"/>
      <c r="G17" s="44"/>
      <c r="H17" s="44"/>
      <c r="I17" s="44"/>
      <c r="J17" s="45">
        <v>2.05</v>
      </c>
      <c r="K17" s="44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>
      <c r="A18" s="43"/>
      <c r="B18" s="44" t="s">
        <v>48</v>
      </c>
      <c r="C18" s="44" t="s">
        <v>49</v>
      </c>
      <c r="D18" s="44"/>
      <c r="E18" s="44"/>
      <c r="F18" s="44"/>
      <c r="G18" s="44"/>
      <c r="H18" s="44"/>
      <c r="I18" s="44"/>
      <c r="J18" s="45">
        <v>2.05</v>
      </c>
      <c r="K18" s="44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>
      <c r="A19" s="43"/>
      <c r="B19" s="44" t="s">
        <v>50</v>
      </c>
      <c r="C19" s="44" t="s">
        <v>51</v>
      </c>
      <c r="D19" s="44"/>
      <c r="E19" s="44"/>
      <c r="F19" s="44"/>
      <c r="G19" s="44"/>
      <c r="H19" s="44"/>
      <c r="I19" s="44"/>
      <c r="J19" s="45">
        <v>0.73</v>
      </c>
      <c r="K19" s="44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  <row r="946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</row>
    <row r="947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</row>
    <row r="948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</row>
    <row r="949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</row>
    <row r="950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</row>
    <row r="951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</row>
    <row r="952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</row>
    <row r="953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</row>
    <row r="954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</row>
    <row r="955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</row>
    <row r="956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</row>
    <row r="957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</row>
    <row r="958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</row>
    <row r="959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</row>
    <row r="960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</row>
    <row r="961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</row>
    <row r="962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</row>
    <row r="963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</row>
    <row r="964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</row>
    <row r="965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</row>
    <row r="966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</row>
    <row r="967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</row>
    <row r="968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</row>
    <row r="969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</row>
    <row r="970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</row>
    <row r="971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</row>
    <row r="972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</row>
    <row r="973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</row>
    <row r="974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</row>
    <row r="975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</row>
    <row r="976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</row>
    <row r="977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</row>
    <row r="978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</row>
    <row r="979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</row>
    <row r="980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</row>
    <row r="981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</row>
    <row r="982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</row>
    <row r="983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</row>
    <row r="984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</row>
    <row r="985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</row>
    <row r="986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</row>
    <row r="987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</row>
    <row r="988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</row>
    <row r="989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</row>
    <row r="990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</row>
    <row r="991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</row>
    <row r="992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</row>
    <row r="993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</row>
    <row r="994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</row>
    <row r="995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</row>
    <row r="996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</row>
    <row r="997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</row>
    <row r="998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</row>
    <row r="999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63"/>
    <col customWidth="1" min="2" max="3" width="3.75"/>
    <col customWidth="1" min="4" max="4" width="2.13"/>
    <col customWidth="1" min="5" max="5" width="8.75"/>
    <col customWidth="1" min="6" max="6" width="2.13"/>
    <col customWidth="1" min="7" max="7" width="9.75"/>
    <col customWidth="1" min="8" max="8" width="8.0"/>
    <col customWidth="1" min="9" max="10" width="6.38"/>
    <col customWidth="1" min="11" max="11" width="13.0"/>
    <col customWidth="1" min="12" max="12" width="10.13"/>
    <col customWidth="1" min="13" max="13" width="4.38"/>
    <col customWidth="1" min="14" max="14" width="9.5"/>
    <col customWidth="1" min="15" max="15" width="6.38"/>
    <col customWidth="1" min="16" max="16" width="7.25"/>
    <col customWidth="1" min="17" max="17" width="4.38"/>
    <col customWidth="1" min="18" max="18" width="9.5"/>
    <col customWidth="1" min="19" max="19" width="6.38"/>
    <col customWidth="1" min="20" max="20" width="7.25"/>
    <col customWidth="1" min="21" max="21" width="4.38"/>
    <col customWidth="1" min="22" max="22" width="8.75"/>
    <col customWidth="1" min="23" max="23" width="6.38"/>
    <col customWidth="1" min="24" max="24" width="8.13"/>
    <col customWidth="1" min="25" max="25" width="4.38"/>
    <col customWidth="1" min="26" max="26" width="8.75"/>
    <col customWidth="1" min="27" max="27" width="6.38"/>
    <col customWidth="1" min="28" max="28" width="7.63"/>
    <col customWidth="1" min="29" max="29" width="13.0"/>
    <col customWidth="1" min="30" max="30" width="5.25"/>
    <col customWidth="1" min="31" max="31" width="8.75"/>
    <col customWidth="1" min="32" max="32" width="6.38"/>
    <col customWidth="1" min="33" max="33" width="7.63"/>
    <col customWidth="1" min="34" max="34" width="13.0"/>
    <col customWidth="1" min="35" max="35" width="5.25"/>
    <col customWidth="1" min="36" max="36" width="8.75"/>
    <col customWidth="1" min="37" max="37" width="6.38"/>
    <col customWidth="1" min="38" max="38" width="7.63"/>
    <col customWidth="1" min="39" max="39" width="13.0"/>
    <col customWidth="1" min="40" max="40" width="5.25"/>
    <col customWidth="1" min="41" max="41" width="8.75"/>
    <col customWidth="1" min="42" max="42" width="6.38"/>
    <col customWidth="1" min="43" max="43" width="7.63"/>
    <col customWidth="1" min="44" max="44" width="13.0"/>
    <col customWidth="1" min="45" max="45" width="5.25"/>
    <col customWidth="1" min="46" max="46" width="8.75"/>
    <col customWidth="1" min="47" max="47" width="6.38"/>
    <col customWidth="1" min="48" max="48" width="7.63"/>
    <col customWidth="1" min="49" max="49" width="13.0"/>
    <col customWidth="1" min="50" max="50" width="5.25"/>
    <col customWidth="1" min="51" max="51" width="8.75"/>
    <col customWidth="1" min="52" max="52" width="6.38"/>
    <col customWidth="1" min="53" max="53" width="7.63"/>
    <col customWidth="1" min="54" max="54" width="13.0"/>
    <col customWidth="1" min="55" max="55" width="5.25"/>
    <col customWidth="1" min="56" max="56" width="8.75"/>
    <col customWidth="1" min="57" max="57" width="6.38"/>
    <col customWidth="1" min="58" max="58" width="7.63"/>
    <col customWidth="1" min="59" max="59" width="13.0"/>
    <col customWidth="1" min="60" max="60" width="5.25"/>
    <col customWidth="1" min="61" max="61" width="8.75"/>
    <col customWidth="1" min="62" max="62" width="6.38"/>
    <col customWidth="1" min="63" max="63" width="7.63"/>
    <col customWidth="1" min="64" max="64" width="13.0"/>
    <col customWidth="1" min="65" max="65" width="5.25"/>
    <col customWidth="1" min="66" max="66" width="8.75"/>
    <col customWidth="1" min="67" max="67" width="6.38"/>
    <col customWidth="1" min="68" max="68" width="7.63"/>
    <col customWidth="1" min="69" max="69" width="13.0"/>
    <col customWidth="1" min="70" max="70" width="5.25"/>
    <col customWidth="1" min="71" max="71" width="8.75"/>
    <col customWidth="1" min="72" max="72" width="6.38"/>
    <col customWidth="1" min="73" max="73" width="7.63"/>
    <col customWidth="1" min="74" max="74" width="13.0"/>
    <col customWidth="1" min="75" max="75" width="5.25"/>
    <col customWidth="1" min="76" max="76" width="8.75"/>
    <col customWidth="1" min="77" max="77" width="6.38"/>
    <col customWidth="1" min="78" max="78" width="7.63"/>
    <col customWidth="1" min="79" max="79" width="13.0"/>
    <col customWidth="1" min="80" max="83" width="5.25"/>
  </cols>
  <sheetData>
    <row r="1" ht="15.75" customHeight="1">
      <c r="A1" s="48"/>
      <c r="B1" s="48"/>
      <c r="C1" s="48"/>
      <c r="D1" s="49"/>
      <c r="E1" s="48"/>
      <c r="F1" s="49"/>
      <c r="G1" s="50" t="s">
        <v>52</v>
      </c>
      <c r="H1" s="51"/>
      <c r="I1" s="51"/>
      <c r="J1" s="51"/>
      <c r="K1" s="51"/>
      <c r="L1" s="51"/>
      <c r="M1" s="52"/>
      <c r="N1" s="53" t="s">
        <v>53</v>
      </c>
      <c r="O1" s="51"/>
      <c r="P1" s="51"/>
      <c r="Q1" s="52"/>
      <c r="R1" s="53" t="s">
        <v>54</v>
      </c>
      <c r="S1" s="51"/>
      <c r="T1" s="51"/>
      <c r="U1" s="52"/>
      <c r="V1" s="54" t="s">
        <v>10</v>
      </c>
      <c r="Y1" s="52"/>
      <c r="Z1" s="48" t="s">
        <v>55</v>
      </c>
      <c r="AD1" s="52"/>
      <c r="AE1" s="48" t="s">
        <v>56</v>
      </c>
      <c r="AI1" s="52"/>
      <c r="AJ1" s="48" t="s">
        <v>57</v>
      </c>
      <c r="AN1" s="52"/>
      <c r="AO1" s="48" t="s">
        <v>58</v>
      </c>
      <c r="AS1" s="52"/>
      <c r="AT1" s="48" t="s">
        <v>59</v>
      </c>
      <c r="AX1" s="52"/>
      <c r="AY1" s="48" t="s">
        <v>60</v>
      </c>
      <c r="BC1" s="52"/>
      <c r="BD1" s="48" t="s">
        <v>61</v>
      </c>
      <c r="BH1" s="52"/>
      <c r="BI1" s="48" t="s">
        <v>62</v>
      </c>
      <c r="BM1" s="52"/>
      <c r="BN1" s="48" t="s">
        <v>63</v>
      </c>
      <c r="BR1" s="52"/>
      <c r="BS1" s="48" t="s">
        <v>64</v>
      </c>
      <c r="BW1" s="52"/>
      <c r="BX1" s="48" t="s">
        <v>65</v>
      </c>
      <c r="CB1" s="52"/>
      <c r="CC1" s="55"/>
      <c r="CD1" s="56"/>
      <c r="CE1" s="56"/>
    </row>
    <row r="2" ht="15.75" customHeight="1">
      <c r="A2" s="53" t="s">
        <v>66</v>
      </c>
      <c r="B2" s="53" t="s">
        <v>67</v>
      </c>
      <c r="C2" s="53" t="s">
        <v>68</v>
      </c>
      <c r="D2" s="49"/>
      <c r="E2" s="57" t="s">
        <v>69</v>
      </c>
      <c r="F2" s="49"/>
      <c r="G2" s="57" t="s">
        <v>70</v>
      </c>
      <c r="H2" s="58" t="s">
        <v>71</v>
      </c>
      <c r="I2" s="59" t="s">
        <v>72</v>
      </c>
      <c r="J2" s="57" t="s">
        <v>73</v>
      </c>
      <c r="K2" s="57" t="s">
        <v>5</v>
      </c>
      <c r="L2" s="57" t="s">
        <v>74</v>
      </c>
      <c r="M2" s="52" t="s">
        <v>69</v>
      </c>
      <c r="N2" s="57" t="s">
        <v>70</v>
      </c>
      <c r="O2" s="59" t="s">
        <v>72</v>
      </c>
      <c r="P2" s="57" t="s">
        <v>75</v>
      </c>
      <c r="Q2" s="52" t="s">
        <v>69</v>
      </c>
      <c r="R2" s="57" t="s">
        <v>70</v>
      </c>
      <c r="S2" s="59" t="s">
        <v>72</v>
      </c>
      <c r="T2" s="59" t="s">
        <v>75</v>
      </c>
      <c r="U2" s="52" t="s">
        <v>69</v>
      </c>
      <c r="V2" s="60" t="s">
        <v>70</v>
      </c>
      <c r="W2" s="57" t="s">
        <v>72</v>
      </c>
      <c r="X2" s="59" t="s">
        <v>76</v>
      </c>
      <c r="Y2" s="52" t="s">
        <v>69</v>
      </c>
      <c r="Z2" s="57" t="s">
        <v>70</v>
      </c>
      <c r="AA2" s="57" t="s">
        <v>72</v>
      </c>
      <c r="AB2" s="60" t="s">
        <v>4</v>
      </c>
      <c r="AC2" s="57" t="s">
        <v>5</v>
      </c>
      <c r="AD2" s="52" t="s">
        <v>69</v>
      </c>
      <c r="AE2" s="57" t="s">
        <v>70</v>
      </c>
      <c r="AF2" s="57" t="s">
        <v>72</v>
      </c>
      <c r="AG2" s="60" t="s">
        <v>4</v>
      </c>
      <c r="AH2" s="57" t="s">
        <v>5</v>
      </c>
      <c r="AI2" s="52" t="s">
        <v>69</v>
      </c>
      <c r="AJ2" s="57" t="s">
        <v>70</v>
      </c>
      <c r="AK2" s="57" t="s">
        <v>72</v>
      </c>
      <c r="AL2" s="60" t="s">
        <v>4</v>
      </c>
      <c r="AM2" s="57" t="s">
        <v>5</v>
      </c>
      <c r="AN2" s="52" t="s">
        <v>69</v>
      </c>
      <c r="AO2" s="57" t="s">
        <v>70</v>
      </c>
      <c r="AP2" s="57" t="s">
        <v>72</v>
      </c>
      <c r="AQ2" s="60" t="s">
        <v>4</v>
      </c>
      <c r="AR2" s="57" t="s">
        <v>5</v>
      </c>
      <c r="AS2" s="52" t="s">
        <v>69</v>
      </c>
      <c r="AT2" s="57" t="s">
        <v>70</v>
      </c>
      <c r="AU2" s="57" t="s">
        <v>72</v>
      </c>
      <c r="AV2" s="60" t="s">
        <v>4</v>
      </c>
      <c r="AW2" s="57" t="s">
        <v>5</v>
      </c>
      <c r="AX2" s="52" t="s">
        <v>69</v>
      </c>
      <c r="AY2" s="57" t="s">
        <v>70</v>
      </c>
      <c r="AZ2" s="57" t="s">
        <v>72</v>
      </c>
      <c r="BA2" s="60" t="s">
        <v>4</v>
      </c>
      <c r="BB2" s="57" t="s">
        <v>5</v>
      </c>
      <c r="BC2" s="52" t="s">
        <v>69</v>
      </c>
      <c r="BD2" s="57" t="s">
        <v>70</v>
      </c>
      <c r="BE2" s="57" t="s">
        <v>72</v>
      </c>
      <c r="BF2" s="60" t="s">
        <v>4</v>
      </c>
      <c r="BG2" s="57" t="s">
        <v>5</v>
      </c>
      <c r="BH2" s="52" t="s">
        <v>69</v>
      </c>
      <c r="BI2" s="57" t="s">
        <v>70</v>
      </c>
      <c r="BJ2" s="57" t="s">
        <v>72</v>
      </c>
      <c r="BK2" s="60" t="s">
        <v>4</v>
      </c>
      <c r="BL2" s="57" t="s">
        <v>5</v>
      </c>
      <c r="BM2" s="52" t="s">
        <v>69</v>
      </c>
      <c r="BN2" s="57" t="s">
        <v>70</v>
      </c>
      <c r="BO2" s="57" t="s">
        <v>72</v>
      </c>
      <c r="BP2" s="60" t="s">
        <v>4</v>
      </c>
      <c r="BQ2" s="57" t="s">
        <v>5</v>
      </c>
      <c r="BR2" s="52" t="s">
        <v>69</v>
      </c>
      <c r="BS2" s="57" t="s">
        <v>70</v>
      </c>
      <c r="BT2" s="57" t="s">
        <v>72</v>
      </c>
      <c r="BU2" s="60" t="s">
        <v>4</v>
      </c>
      <c r="BV2" s="57" t="s">
        <v>5</v>
      </c>
      <c r="BW2" s="52" t="s">
        <v>69</v>
      </c>
      <c r="BX2" s="57" t="s">
        <v>70</v>
      </c>
      <c r="BY2" s="57" t="s">
        <v>72</v>
      </c>
      <c r="BZ2" s="60" t="s">
        <v>4</v>
      </c>
      <c r="CA2" s="57" t="s">
        <v>5</v>
      </c>
      <c r="CB2" s="52" t="s">
        <v>69</v>
      </c>
      <c r="CC2" s="55"/>
      <c r="CD2" s="56"/>
      <c r="CE2" s="56"/>
    </row>
    <row r="3" ht="15.75" customHeight="1">
      <c r="A3" s="4" t="s">
        <v>77</v>
      </c>
      <c r="B3" s="61">
        <v>20.0</v>
      </c>
      <c r="C3" s="62">
        <v>5.0</v>
      </c>
      <c r="D3" s="63"/>
      <c r="E3" s="61">
        <f t="shared" ref="E3:E85" si="1">min(G3,N3,R3,V3,AE3,AJ3,AO3,AT3,AY3,BD3,BI3,BN3,BS3,BX3,Z3)</f>
        <v>540</v>
      </c>
      <c r="F3" s="63"/>
      <c r="G3" s="61">
        <v>540.0</v>
      </c>
      <c r="H3" s="64">
        <v>540.0</v>
      </c>
      <c r="I3" s="65">
        <f t="shared" ref="I3:I85" si="2">100*(G3-$E3)/$E3</f>
        <v>0</v>
      </c>
      <c r="J3" s="66">
        <v>0.0</v>
      </c>
      <c r="K3" s="6">
        <v>0.08</v>
      </c>
      <c r="L3" s="6">
        <v>0.08</v>
      </c>
      <c r="M3" s="67">
        <f t="shared" ref="M3:M85" si="3">if(G3&gt;E3,0,1)</f>
        <v>1</v>
      </c>
      <c r="N3" s="68">
        <v>540.0</v>
      </c>
      <c r="O3" s="65">
        <f t="shared" ref="O3:O85" si="4">100*(N3-$E3)/$E3</f>
        <v>0</v>
      </c>
      <c r="P3" s="62">
        <f t="shared" ref="P3:P40" si="5">60*60</f>
        <v>3600</v>
      </c>
      <c r="Q3" s="67">
        <f t="shared" ref="Q3:Q85" si="6">if(O3&gt;0,0,1)</f>
        <v>1</v>
      </c>
      <c r="R3" s="62">
        <v>540.0</v>
      </c>
      <c r="S3" s="65">
        <f t="shared" ref="S3:S85" si="7">100*(R3-$E3)/$E3</f>
        <v>0</v>
      </c>
      <c r="T3" s="62">
        <f t="shared" ref="T3:T40" si="8">60*60</f>
        <v>3600</v>
      </c>
      <c r="U3" s="67">
        <f t="shared" ref="U3:U85" si="9">if(S3&gt;0,0,1)</f>
        <v>1</v>
      </c>
      <c r="V3" s="64">
        <v>540.0</v>
      </c>
      <c r="W3" s="65">
        <f t="shared" ref="W3:W85" si="10">100*(V3-$E3)/$E3</f>
        <v>0</v>
      </c>
      <c r="X3" s="62">
        <f t="shared" ref="X3:X40" si="11">60*60</f>
        <v>3600</v>
      </c>
      <c r="Y3" s="67">
        <f t="shared" ref="Y3:Y85" si="12">if(W3&gt;0,0,1)</f>
        <v>1</v>
      </c>
      <c r="Z3" s="61">
        <f>RKO!J2</f>
        <v>540</v>
      </c>
      <c r="AA3" s="65">
        <f t="shared" ref="AA3:AA85" si="13">100*(Z3-$E3)/$E3</f>
        <v>0</v>
      </c>
      <c r="AB3" s="69">
        <f>RKO!S2</f>
        <v>0</v>
      </c>
      <c r="AC3" s="65">
        <f>RKO!L2</f>
        <v>0.004</v>
      </c>
      <c r="AD3" s="67">
        <f t="shared" ref="AD3:AD85" si="14">ifs(AA3&gt;0, 0, AA3=0, 1)</f>
        <v>1</v>
      </c>
      <c r="AE3" s="61">
        <f>'RKO-BRKGA'!J2</f>
        <v>540</v>
      </c>
      <c r="AF3" s="65">
        <f t="shared" ref="AF3:AF85" si="15">100*(AE3-$E3)/$E3</f>
        <v>0</v>
      </c>
      <c r="AG3" s="69">
        <f>'RKO-BRKGA'!S2</f>
        <v>0</v>
      </c>
      <c r="AH3" s="65">
        <f>'RKO-BRKGA'!L2</f>
        <v>0.015</v>
      </c>
      <c r="AI3" s="67">
        <f t="shared" ref="AI3:AI85" si="16">ifs(AF3&gt;0, 0, AF3=0, 1)</f>
        <v>1</v>
      </c>
      <c r="AJ3" s="61">
        <f>'RKO-SA'!J2</f>
        <v>540</v>
      </c>
      <c r="AK3" s="65">
        <f t="shared" ref="AK3:AK85" si="17">100*(AJ3-$E3)/$E3</f>
        <v>0</v>
      </c>
      <c r="AL3" s="69">
        <f>'RKO-SA'!S2</f>
        <v>0</v>
      </c>
      <c r="AM3" s="65">
        <f>'RKO-SA'!L2</f>
        <v>0.062</v>
      </c>
      <c r="AN3" s="67">
        <f t="shared" ref="AN3:AN85" si="18">ifs(AK3&gt;0, 0, AK3=0, 1)</f>
        <v>1</v>
      </c>
      <c r="AO3" s="61">
        <f>'RKO-GRASP'!J2</f>
        <v>540</v>
      </c>
      <c r="AP3" s="65">
        <f t="shared" ref="AP3:AP85" si="19">100*(AO3-$E3)/$E3</f>
        <v>0</v>
      </c>
      <c r="AQ3" s="69">
        <f>'RKO-GRASP'!S2</f>
        <v>0</v>
      </c>
      <c r="AR3" s="65">
        <f>'RKO-GRASP'!L2</f>
        <v>0.008</v>
      </c>
      <c r="AS3" s="67">
        <f t="shared" ref="AS3:AS85" si="20">ifs(AP3&gt;0, 0, AP3=0, 1)</f>
        <v>1</v>
      </c>
      <c r="AT3" s="61">
        <f>'RKO-ILS'!J2</f>
        <v>540</v>
      </c>
      <c r="AU3" s="65">
        <f t="shared" ref="AU3:AU85" si="21">100*(AT3-$E3)/$E3</f>
        <v>0</v>
      </c>
      <c r="AV3" s="69">
        <f>'RKO-ILS'!S2</f>
        <v>0</v>
      </c>
      <c r="AW3" s="65">
        <f>'RKO-ILS'!L2</f>
        <v>0.01</v>
      </c>
      <c r="AX3" s="67">
        <f t="shared" ref="AX3:AX85" si="22">ifs(AU3&gt;0, 0, AU3=0, 1)</f>
        <v>1</v>
      </c>
      <c r="AY3" s="61">
        <f>'RKO-VNS'!J2</f>
        <v>540</v>
      </c>
      <c r="AZ3" s="65">
        <f t="shared" ref="AZ3:AZ85" si="23">100*(AY3-$E3)/$E3</f>
        <v>0</v>
      </c>
      <c r="BA3" s="69">
        <f>'RKO-VNS'!S2</f>
        <v>0</v>
      </c>
      <c r="BB3" s="65">
        <f>'RKO-VNS'!L2</f>
        <v>0.012</v>
      </c>
      <c r="BC3" s="67">
        <f t="shared" ref="BC3:BC85" si="24">ifs(AZ3&gt;0, 0, AZ3=0, 1)</f>
        <v>1</v>
      </c>
      <c r="BD3" s="61">
        <f>'RKO-PSO'!J2</f>
        <v>540</v>
      </c>
      <c r="BE3" s="65">
        <f t="shared" ref="BE3:BE85" si="25">100*(BD3-$E3)/$E3</f>
        <v>0</v>
      </c>
      <c r="BF3" s="69">
        <f>'RKO-PSO'!S2</f>
        <v>0</v>
      </c>
      <c r="BG3" s="64">
        <f>'RKO-PSO'!L2</f>
        <v>0.012</v>
      </c>
      <c r="BH3" s="67">
        <f t="shared" ref="BH3:BH85" si="26">ifs(BE3&gt;0, 0, BE3=0, 1)</f>
        <v>1</v>
      </c>
      <c r="BI3" s="61">
        <f>'RKO-GA'!J2</f>
        <v>540</v>
      </c>
      <c r="BJ3" s="65">
        <f t="shared" ref="BJ3:BJ85" si="27">100*(BI3-$E3)/$E3</f>
        <v>0</v>
      </c>
      <c r="BK3" s="69">
        <f>'RKO-GA'!S2</f>
        <v>0</v>
      </c>
      <c r="BL3" s="64">
        <f>'RKO-GA'!L2</f>
        <v>0.01</v>
      </c>
      <c r="BM3" s="67">
        <f t="shared" ref="BM3:BM85" si="28">ifs(BJ3&gt;0, 0, BJ3=0, 1)</f>
        <v>1</v>
      </c>
      <c r="BN3" s="61">
        <f>'RKO-BRKGA-CS'!J2</f>
        <v>540</v>
      </c>
      <c r="BO3" s="65">
        <f t="shared" ref="BO3:BO85" si="29">100*(BN3-$E3)/$E3</f>
        <v>0</v>
      </c>
      <c r="BP3" s="69">
        <f>'RKO-BRKGA-CS'!S2</f>
        <v>12.59259259</v>
      </c>
      <c r="BQ3" s="64">
        <f>'RKO-BRKGA-CS'!L2</f>
        <v>0.022</v>
      </c>
      <c r="BR3" s="67">
        <f t="shared" ref="BR3:BR85" si="30">ifs(BO3&gt;0, 0, BO3=0, 1)</f>
        <v>1</v>
      </c>
      <c r="BS3" s="61">
        <f>'RKO-LNS'!J2</f>
        <v>540</v>
      </c>
      <c r="BT3" s="65">
        <f t="shared" ref="BT3:BT85" si="31">100*(BS3-$E3)/$E3</f>
        <v>0</v>
      </c>
      <c r="BU3" s="69">
        <f>'RKO-LNS'!S2</f>
        <v>0</v>
      </c>
      <c r="BV3" s="64">
        <f>'RKO-LNS'!L2</f>
        <v>0.027</v>
      </c>
      <c r="BW3" s="67">
        <f t="shared" ref="BW3:BW85" si="32">ifs(BT3&gt;0, 0, BT3=0, 1)</f>
        <v>1</v>
      </c>
      <c r="BX3" s="61" t="str">
        <f>'RKO-MS'!J2</f>
        <v/>
      </c>
      <c r="BY3" s="65">
        <f t="shared" ref="BY3:BY85" si="33">100*(BX3-$E3)/$E3</f>
        <v>-100</v>
      </c>
      <c r="BZ3" s="69">
        <f>'RKO-MS'!S2</f>
        <v>-100</v>
      </c>
      <c r="CA3" s="64" t="str">
        <f>'RKO-MS'!L2</f>
        <v/>
      </c>
      <c r="CB3" s="67" t="str">
        <f t="shared" ref="CB3:CB85" si="34">ifs(BY3&gt;0, 0, BY3=0, 1)</f>
        <v>#N/A</v>
      </c>
      <c r="CC3" s="70"/>
      <c r="CD3" s="71">
        <f t="shared" ref="CD3:CD85" si="35">min(AE3,AJ3,AO3,AT3,AY3,BD3,BI3,BN3,BS3,BX3)</f>
        <v>540</v>
      </c>
      <c r="CE3" s="71">
        <f t="shared" ref="CE3:CE85" si="36">if(CD3=E3,1,0)</f>
        <v>1</v>
      </c>
    </row>
    <row r="4" ht="15.75" customHeight="1">
      <c r="A4" s="4" t="s">
        <v>78</v>
      </c>
      <c r="B4" s="61">
        <v>20.0</v>
      </c>
      <c r="C4" s="62">
        <v>5.0</v>
      </c>
      <c r="D4" s="63"/>
      <c r="E4" s="61">
        <f t="shared" si="1"/>
        <v>54</v>
      </c>
      <c r="F4" s="63"/>
      <c r="G4" s="61">
        <v>54.0</v>
      </c>
      <c r="H4" s="64">
        <v>54.0</v>
      </c>
      <c r="I4" s="65">
        <f t="shared" si="2"/>
        <v>0</v>
      </c>
      <c r="J4" s="66">
        <v>0.0</v>
      </c>
      <c r="K4" s="6">
        <v>0.03</v>
      </c>
      <c r="L4" s="6">
        <v>0.03</v>
      </c>
      <c r="M4" s="67">
        <f t="shared" si="3"/>
        <v>1</v>
      </c>
      <c r="N4" s="68">
        <v>54.0</v>
      </c>
      <c r="O4" s="65">
        <f t="shared" si="4"/>
        <v>0</v>
      </c>
      <c r="P4" s="62">
        <f t="shared" si="5"/>
        <v>3600</v>
      </c>
      <c r="Q4" s="67">
        <f t="shared" si="6"/>
        <v>1</v>
      </c>
      <c r="R4" s="62">
        <v>54.0</v>
      </c>
      <c r="S4" s="65">
        <f t="shared" si="7"/>
        <v>0</v>
      </c>
      <c r="T4" s="62">
        <f t="shared" si="8"/>
        <v>3600</v>
      </c>
      <c r="U4" s="67">
        <f t="shared" si="9"/>
        <v>1</v>
      </c>
      <c r="V4" s="64">
        <v>54.0</v>
      </c>
      <c r="W4" s="65">
        <f t="shared" si="10"/>
        <v>0</v>
      </c>
      <c r="X4" s="62">
        <f t="shared" si="11"/>
        <v>3600</v>
      </c>
      <c r="Y4" s="67">
        <f t="shared" si="12"/>
        <v>1</v>
      </c>
      <c r="Z4" s="61">
        <f>RKO!J3</f>
        <v>54</v>
      </c>
      <c r="AA4" s="65">
        <f t="shared" si="13"/>
        <v>0</v>
      </c>
      <c r="AB4" s="69">
        <f>RKO!S3</f>
        <v>0</v>
      </c>
      <c r="AC4" s="65">
        <f>RKO!L3</f>
        <v>0.002</v>
      </c>
      <c r="AD4" s="67">
        <f t="shared" si="14"/>
        <v>1</v>
      </c>
      <c r="AE4" s="61">
        <f>'RKO-BRKGA'!J3</f>
        <v>54</v>
      </c>
      <c r="AF4" s="65">
        <f t="shared" si="15"/>
        <v>0</v>
      </c>
      <c r="AG4" s="69">
        <f>'RKO-BRKGA'!S3</f>
        <v>505.1851852</v>
      </c>
      <c r="AH4" s="65">
        <f>'RKO-BRKGA'!L3</f>
        <v>0.001</v>
      </c>
      <c r="AI4" s="67">
        <f t="shared" si="16"/>
        <v>1</v>
      </c>
      <c r="AJ4" s="61">
        <f>'RKO-SA'!J3</f>
        <v>54</v>
      </c>
      <c r="AK4" s="65">
        <f t="shared" si="17"/>
        <v>0</v>
      </c>
      <c r="AL4" s="69">
        <f>'RKO-SA'!S3</f>
        <v>0</v>
      </c>
      <c r="AM4" s="65">
        <f>'RKO-SA'!L3</f>
        <v>0.005</v>
      </c>
      <c r="AN4" s="67">
        <f t="shared" si="18"/>
        <v>1</v>
      </c>
      <c r="AO4" s="61">
        <f>'RKO-GRASP'!J3</f>
        <v>54</v>
      </c>
      <c r="AP4" s="65">
        <f t="shared" si="19"/>
        <v>0</v>
      </c>
      <c r="AQ4" s="69">
        <f>'RKO-GRASP'!S3</f>
        <v>0</v>
      </c>
      <c r="AR4" s="65">
        <f>'RKO-GRASP'!L3</f>
        <v>0.005</v>
      </c>
      <c r="AS4" s="67">
        <f t="shared" si="20"/>
        <v>1</v>
      </c>
      <c r="AT4" s="61">
        <f>'RKO-ILS'!J3</f>
        <v>54</v>
      </c>
      <c r="AU4" s="65">
        <f t="shared" si="21"/>
        <v>0</v>
      </c>
      <c r="AV4" s="69">
        <f>'RKO-ILS'!S3</f>
        <v>0</v>
      </c>
      <c r="AW4" s="65">
        <f>'RKO-ILS'!L3</f>
        <v>0.703</v>
      </c>
      <c r="AX4" s="67">
        <f t="shared" si="22"/>
        <v>1</v>
      </c>
      <c r="AY4" s="61">
        <f>'RKO-VNS'!J3</f>
        <v>54</v>
      </c>
      <c r="AZ4" s="65">
        <f t="shared" si="23"/>
        <v>0</v>
      </c>
      <c r="BA4" s="69">
        <f>'RKO-VNS'!S3</f>
        <v>0</v>
      </c>
      <c r="BB4" s="65">
        <f>'RKO-VNS'!L3</f>
        <v>0.002</v>
      </c>
      <c r="BC4" s="67">
        <f t="shared" si="24"/>
        <v>1</v>
      </c>
      <c r="BD4" s="61">
        <f>'RKO-PSO'!J3</f>
        <v>54</v>
      </c>
      <c r="BE4" s="65">
        <f t="shared" si="25"/>
        <v>0</v>
      </c>
      <c r="BF4" s="69">
        <f>'RKO-PSO'!S3</f>
        <v>0</v>
      </c>
      <c r="BG4" s="64">
        <f>'RKO-PSO'!L3</f>
        <v>0.003</v>
      </c>
      <c r="BH4" s="67">
        <f t="shared" si="26"/>
        <v>1</v>
      </c>
      <c r="BI4" s="61">
        <f>'RKO-GA'!J3</f>
        <v>54</v>
      </c>
      <c r="BJ4" s="65">
        <f t="shared" si="27"/>
        <v>0</v>
      </c>
      <c r="BK4" s="69">
        <f>'RKO-GA'!S3</f>
        <v>0</v>
      </c>
      <c r="BL4" s="64">
        <f>'RKO-GA'!L3</f>
        <v>0.001</v>
      </c>
      <c r="BM4" s="67">
        <f t="shared" si="28"/>
        <v>1</v>
      </c>
      <c r="BN4" s="61">
        <f>'RKO-BRKGA-CS'!J3</f>
        <v>54</v>
      </c>
      <c r="BO4" s="65">
        <f t="shared" si="29"/>
        <v>0</v>
      </c>
      <c r="BP4" s="69">
        <f>'RKO-BRKGA-CS'!S3</f>
        <v>446.6666667</v>
      </c>
      <c r="BQ4" s="64">
        <f>'RKO-BRKGA-CS'!L3</f>
        <v>0.002</v>
      </c>
      <c r="BR4" s="67">
        <f t="shared" si="30"/>
        <v>1</v>
      </c>
      <c r="BS4" s="61">
        <f>'RKO-LNS'!J3</f>
        <v>54</v>
      </c>
      <c r="BT4" s="65">
        <f t="shared" si="31"/>
        <v>0</v>
      </c>
      <c r="BU4" s="69">
        <f>'RKO-LNS'!S3</f>
        <v>0</v>
      </c>
      <c r="BV4" s="64">
        <f>'RKO-LNS'!L3</f>
        <v>0.002</v>
      </c>
      <c r="BW4" s="67">
        <f t="shared" si="32"/>
        <v>1</v>
      </c>
      <c r="BX4" s="61" t="str">
        <f>'RKO-MS'!J3</f>
        <v/>
      </c>
      <c r="BY4" s="65">
        <f t="shared" si="33"/>
        <v>-100</v>
      </c>
      <c r="BZ4" s="69">
        <f>'RKO-MS'!S3</f>
        <v>-100</v>
      </c>
      <c r="CA4" s="64" t="str">
        <f>'RKO-MS'!L3</f>
        <v/>
      </c>
      <c r="CB4" s="67" t="str">
        <f t="shared" si="34"/>
        <v>#N/A</v>
      </c>
      <c r="CC4" s="70"/>
      <c r="CD4" s="71">
        <f t="shared" si="35"/>
        <v>54</v>
      </c>
      <c r="CE4" s="71">
        <f t="shared" si="36"/>
        <v>1</v>
      </c>
    </row>
    <row r="5" ht="15.75" customHeight="1">
      <c r="A5" s="4" t="s">
        <v>79</v>
      </c>
      <c r="B5" s="61">
        <v>20.0</v>
      </c>
      <c r="C5" s="62">
        <v>5.0</v>
      </c>
      <c r="D5" s="63"/>
      <c r="E5" s="61">
        <f t="shared" si="1"/>
        <v>816</v>
      </c>
      <c r="F5" s="63"/>
      <c r="G5" s="61">
        <v>816.0</v>
      </c>
      <c r="H5" s="64">
        <v>816.0</v>
      </c>
      <c r="I5" s="65">
        <f t="shared" si="2"/>
        <v>0</v>
      </c>
      <c r="J5" s="66">
        <v>0.0</v>
      </c>
      <c r="K5" s="6">
        <v>0.04</v>
      </c>
      <c r="L5" s="6">
        <v>0.04</v>
      </c>
      <c r="M5" s="67">
        <f t="shared" si="3"/>
        <v>1</v>
      </c>
      <c r="N5" s="68">
        <v>816.0</v>
      </c>
      <c r="O5" s="65">
        <f t="shared" si="4"/>
        <v>0</v>
      </c>
      <c r="P5" s="62">
        <f t="shared" si="5"/>
        <v>3600</v>
      </c>
      <c r="Q5" s="67">
        <f t="shared" si="6"/>
        <v>1</v>
      </c>
      <c r="R5" s="62">
        <v>816.0</v>
      </c>
      <c r="S5" s="65">
        <f t="shared" si="7"/>
        <v>0</v>
      </c>
      <c r="T5" s="62">
        <f t="shared" si="8"/>
        <v>3600</v>
      </c>
      <c r="U5" s="67">
        <f t="shared" si="9"/>
        <v>1</v>
      </c>
      <c r="V5" s="64">
        <v>816.0</v>
      </c>
      <c r="W5" s="65">
        <f t="shared" si="10"/>
        <v>0</v>
      </c>
      <c r="X5" s="62">
        <f t="shared" si="11"/>
        <v>3600</v>
      </c>
      <c r="Y5" s="67">
        <f t="shared" si="12"/>
        <v>1</v>
      </c>
      <c r="Z5" s="61">
        <f>RKO!J4</f>
        <v>816</v>
      </c>
      <c r="AA5" s="65">
        <f t="shared" si="13"/>
        <v>0</v>
      </c>
      <c r="AB5" s="69">
        <f>RKO!S4</f>
        <v>0</v>
      </c>
      <c r="AC5" s="65">
        <f>RKO!L4</f>
        <v>0.002</v>
      </c>
      <c r="AD5" s="67">
        <f t="shared" si="14"/>
        <v>1</v>
      </c>
      <c r="AE5" s="61">
        <f>'RKO-BRKGA'!J4</f>
        <v>816</v>
      </c>
      <c r="AF5" s="65">
        <f t="shared" si="15"/>
        <v>0</v>
      </c>
      <c r="AG5" s="69">
        <f>'RKO-BRKGA'!S4</f>
        <v>12.84313725</v>
      </c>
      <c r="AH5" s="65">
        <f>'RKO-BRKGA'!L4</f>
        <v>0.006</v>
      </c>
      <c r="AI5" s="67">
        <f t="shared" si="16"/>
        <v>1</v>
      </c>
      <c r="AJ5" s="61">
        <f>'RKO-SA'!J4</f>
        <v>816</v>
      </c>
      <c r="AK5" s="65">
        <f t="shared" si="17"/>
        <v>0</v>
      </c>
      <c r="AL5" s="69">
        <f>'RKO-SA'!S4</f>
        <v>0</v>
      </c>
      <c r="AM5" s="65">
        <f>'RKO-SA'!L4</f>
        <v>0.006</v>
      </c>
      <c r="AN5" s="67">
        <f t="shared" si="18"/>
        <v>1</v>
      </c>
      <c r="AO5" s="61">
        <f>'RKO-GRASP'!J4</f>
        <v>816</v>
      </c>
      <c r="AP5" s="65">
        <f t="shared" si="19"/>
        <v>0</v>
      </c>
      <c r="AQ5" s="69">
        <f>'RKO-GRASP'!S4</f>
        <v>0</v>
      </c>
      <c r="AR5" s="65">
        <f>'RKO-GRASP'!L4</f>
        <v>0.005</v>
      </c>
      <c r="AS5" s="67">
        <f t="shared" si="20"/>
        <v>1</v>
      </c>
      <c r="AT5" s="61">
        <f>'RKO-ILS'!J4</f>
        <v>816</v>
      </c>
      <c r="AU5" s="65">
        <f t="shared" si="21"/>
        <v>0</v>
      </c>
      <c r="AV5" s="69">
        <f>'RKO-ILS'!S4</f>
        <v>0</v>
      </c>
      <c r="AW5" s="65">
        <f>'RKO-ILS'!L4</f>
        <v>0.673</v>
      </c>
      <c r="AX5" s="67">
        <f t="shared" si="22"/>
        <v>1</v>
      </c>
      <c r="AY5" s="61">
        <f>'RKO-VNS'!J4</f>
        <v>816</v>
      </c>
      <c r="AZ5" s="65">
        <f t="shared" si="23"/>
        <v>0</v>
      </c>
      <c r="BA5" s="69">
        <f>'RKO-VNS'!S4</f>
        <v>0</v>
      </c>
      <c r="BB5" s="65">
        <f>'RKO-VNS'!L4</f>
        <v>0.002</v>
      </c>
      <c r="BC5" s="67">
        <f t="shared" si="24"/>
        <v>1</v>
      </c>
      <c r="BD5" s="61">
        <f>'RKO-PSO'!J4</f>
        <v>816</v>
      </c>
      <c r="BE5" s="65">
        <f t="shared" si="25"/>
        <v>0</v>
      </c>
      <c r="BF5" s="69">
        <f>'RKO-PSO'!S4</f>
        <v>0</v>
      </c>
      <c r="BG5" s="64">
        <f>'RKO-PSO'!L4</f>
        <v>0.004</v>
      </c>
      <c r="BH5" s="67">
        <f t="shared" si="26"/>
        <v>1</v>
      </c>
      <c r="BI5" s="61">
        <f>'RKO-GA'!J4</f>
        <v>816</v>
      </c>
      <c r="BJ5" s="65">
        <f t="shared" si="27"/>
        <v>0</v>
      </c>
      <c r="BK5" s="69">
        <f>'RKO-GA'!S4</f>
        <v>12.89215686</v>
      </c>
      <c r="BL5" s="64">
        <f>'RKO-GA'!L4</f>
        <v>0.002</v>
      </c>
      <c r="BM5" s="67">
        <f t="shared" si="28"/>
        <v>1</v>
      </c>
      <c r="BN5" s="61">
        <f>'RKO-BRKGA-CS'!J4</f>
        <v>816</v>
      </c>
      <c r="BO5" s="65">
        <f t="shared" si="29"/>
        <v>0</v>
      </c>
      <c r="BP5" s="69">
        <f>'RKO-BRKGA-CS'!S4</f>
        <v>29.16666667</v>
      </c>
      <c r="BQ5" s="64">
        <f>'RKO-BRKGA-CS'!L4</f>
        <v>0.003</v>
      </c>
      <c r="BR5" s="67">
        <f t="shared" si="30"/>
        <v>1</v>
      </c>
      <c r="BS5" s="61">
        <f>'RKO-LNS'!J4</f>
        <v>816</v>
      </c>
      <c r="BT5" s="65">
        <f t="shared" si="31"/>
        <v>0</v>
      </c>
      <c r="BU5" s="69">
        <f>'RKO-LNS'!S4</f>
        <v>0</v>
      </c>
      <c r="BV5" s="64">
        <f>'RKO-LNS'!L4</f>
        <v>0.005</v>
      </c>
      <c r="BW5" s="67">
        <f t="shared" si="32"/>
        <v>1</v>
      </c>
      <c r="BX5" s="61" t="str">
        <f>'RKO-MS'!J4</f>
        <v/>
      </c>
      <c r="BY5" s="65">
        <f t="shared" si="33"/>
        <v>-100</v>
      </c>
      <c r="BZ5" s="69">
        <f>'RKO-MS'!S4</f>
        <v>-100</v>
      </c>
      <c r="CA5" s="64" t="str">
        <f>'RKO-MS'!L4</f>
        <v/>
      </c>
      <c r="CB5" s="67" t="str">
        <f t="shared" si="34"/>
        <v>#N/A</v>
      </c>
      <c r="CC5" s="70"/>
      <c r="CD5" s="71">
        <f t="shared" si="35"/>
        <v>816</v>
      </c>
      <c r="CE5" s="71">
        <f t="shared" si="36"/>
        <v>1</v>
      </c>
    </row>
    <row r="6" ht="15.75" customHeight="1">
      <c r="A6" s="4" t="s">
        <v>80</v>
      </c>
      <c r="B6" s="61">
        <v>20.0</v>
      </c>
      <c r="C6" s="62">
        <v>5.0</v>
      </c>
      <c r="D6" s="63"/>
      <c r="E6" s="61">
        <f t="shared" si="1"/>
        <v>126</v>
      </c>
      <c r="F6" s="63"/>
      <c r="G6" s="61">
        <v>126.0</v>
      </c>
      <c r="H6" s="64">
        <v>126.0</v>
      </c>
      <c r="I6" s="65">
        <f t="shared" si="2"/>
        <v>0</v>
      </c>
      <c r="J6" s="66">
        <v>0.0</v>
      </c>
      <c r="K6" s="6">
        <v>0.03</v>
      </c>
      <c r="L6" s="6">
        <v>0.03</v>
      </c>
      <c r="M6" s="67">
        <f t="shared" si="3"/>
        <v>1</v>
      </c>
      <c r="N6" s="68">
        <v>126.0</v>
      </c>
      <c r="O6" s="65">
        <f t="shared" si="4"/>
        <v>0</v>
      </c>
      <c r="P6" s="62">
        <f t="shared" si="5"/>
        <v>3600</v>
      </c>
      <c r="Q6" s="67">
        <f t="shared" si="6"/>
        <v>1</v>
      </c>
      <c r="R6" s="62">
        <v>126.0</v>
      </c>
      <c r="S6" s="65">
        <f t="shared" si="7"/>
        <v>0</v>
      </c>
      <c r="T6" s="62">
        <f t="shared" si="8"/>
        <v>3600</v>
      </c>
      <c r="U6" s="67">
        <f t="shared" si="9"/>
        <v>1</v>
      </c>
      <c r="V6" s="64">
        <v>126.0</v>
      </c>
      <c r="W6" s="65">
        <f t="shared" si="10"/>
        <v>0</v>
      </c>
      <c r="X6" s="62">
        <f t="shared" si="11"/>
        <v>3600</v>
      </c>
      <c r="Y6" s="67">
        <f t="shared" si="12"/>
        <v>1</v>
      </c>
      <c r="Z6" s="61">
        <f>RKO!J5</f>
        <v>126</v>
      </c>
      <c r="AA6" s="65">
        <f t="shared" si="13"/>
        <v>0</v>
      </c>
      <c r="AB6" s="69">
        <f>RKO!S5</f>
        <v>0</v>
      </c>
      <c r="AC6" s="65">
        <f>RKO!L5</f>
        <v>0.002</v>
      </c>
      <c r="AD6" s="67">
        <f t="shared" si="14"/>
        <v>1</v>
      </c>
      <c r="AE6" s="61">
        <f>'RKO-BRKGA'!J5</f>
        <v>126</v>
      </c>
      <c r="AF6" s="65">
        <f t="shared" si="15"/>
        <v>0</v>
      </c>
      <c r="AG6" s="69">
        <f>'RKO-BRKGA'!S5</f>
        <v>197.4603175</v>
      </c>
      <c r="AH6" s="65">
        <f>'RKO-BRKGA'!L5</f>
        <v>0.003</v>
      </c>
      <c r="AI6" s="67">
        <f t="shared" si="16"/>
        <v>1</v>
      </c>
      <c r="AJ6" s="61">
        <f>'RKO-SA'!J5</f>
        <v>126</v>
      </c>
      <c r="AK6" s="65">
        <f t="shared" si="17"/>
        <v>0</v>
      </c>
      <c r="AL6" s="69">
        <f>'RKO-SA'!S5</f>
        <v>0</v>
      </c>
      <c r="AM6" s="65">
        <f>'RKO-SA'!L5</f>
        <v>0.014</v>
      </c>
      <c r="AN6" s="67">
        <f t="shared" si="18"/>
        <v>1</v>
      </c>
      <c r="AO6" s="61">
        <f>'RKO-GRASP'!J5</f>
        <v>126</v>
      </c>
      <c r="AP6" s="65">
        <f t="shared" si="19"/>
        <v>0</v>
      </c>
      <c r="AQ6" s="69">
        <f>'RKO-GRASP'!S5</f>
        <v>0</v>
      </c>
      <c r="AR6" s="65">
        <f>'RKO-GRASP'!L5</f>
        <v>0.019</v>
      </c>
      <c r="AS6" s="67">
        <f t="shared" si="20"/>
        <v>1</v>
      </c>
      <c r="AT6" s="61">
        <f>'RKO-ILS'!J5</f>
        <v>126</v>
      </c>
      <c r="AU6" s="65">
        <f t="shared" si="21"/>
        <v>0</v>
      </c>
      <c r="AV6" s="69">
        <f>'RKO-ILS'!S5</f>
        <v>0</v>
      </c>
      <c r="AW6" s="65">
        <f>'RKO-ILS'!L5</f>
        <v>0.172</v>
      </c>
      <c r="AX6" s="67">
        <f t="shared" si="22"/>
        <v>1</v>
      </c>
      <c r="AY6" s="61">
        <f>'RKO-VNS'!J5</f>
        <v>126</v>
      </c>
      <c r="AZ6" s="65">
        <f t="shared" si="23"/>
        <v>0</v>
      </c>
      <c r="BA6" s="69">
        <f>'RKO-VNS'!S5</f>
        <v>0</v>
      </c>
      <c r="BB6" s="65">
        <f>'RKO-VNS'!L5</f>
        <v>0.006</v>
      </c>
      <c r="BC6" s="67">
        <f t="shared" si="24"/>
        <v>1</v>
      </c>
      <c r="BD6" s="61">
        <f>'RKO-PSO'!J5</f>
        <v>126</v>
      </c>
      <c r="BE6" s="65">
        <f t="shared" si="25"/>
        <v>0</v>
      </c>
      <c r="BF6" s="69">
        <f>'RKO-PSO'!S5</f>
        <v>0</v>
      </c>
      <c r="BG6" s="64">
        <f>'RKO-PSO'!L5</f>
        <v>0.005</v>
      </c>
      <c r="BH6" s="67">
        <f t="shared" si="26"/>
        <v>1</v>
      </c>
      <c r="BI6" s="61">
        <f>'RKO-GA'!J5</f>
        <v>126</v>
      </c>
      <c r="BJ6" s="65">
        <f t="shared" si="27"/>
        <v>0</v>
      </c>
      <c r="BK6" s="69">
        <f>'RKO-GA'!S5</f>
        <v>0</v>
      </c>
      <c r="BL6" s="64">
        <f>'RKO-GA'!L5</f>
        <v>0.002</v>
      </c>
      <c r="BM6" s="67">
        <f t="shared" si="28"/>
        <v>1</v>
      </c>
      <c r="BN6" s="61">
        <f>'RKO-BRKGA-CS'!J5</f>
        <v>126</v>
      </c>
      <c r="BO6" s="65">
        <f t="shared" si="29"/>
        <v>0</v>
      </c>
      <c r="BP6" s="69">
        <f>'RKO-BRKGA-CS'!S5</f>
        <v>0</v>
      </c>
      <c r="BQ6" s="64">
        <f>'RKO-BRKGA-CS'!L5</f>
        <v>0.01</v>
      </c>
      <c r="BR6" s="67">
        <f t="shared" si="30"/>
        <v>1</v>
      </c>
      <c r="BS6" s="61">
        <f>'RKO-LNS'!J5</f>
        <v>126</v>
      </c>
      <c r="BT6" s="65">
        <f t="shared" si="31"/>
        <v>0</v>
      </c>
      <c r="BU6" s="69">
        <f>'RKO-LNS'!S5</f>
        <v>0</v>
      </c>
      <c r="BV6" s="64">
        <f>'RKO-LNS'!L5</f>
        <v>0.017</v>
      </c>
      <c r="BW6" s="67">
        <f t="shared" si="32"/>
        <v>1</v>
      </c>
      <c r="BX6" s="61" t="str">
        <f>'RKO-MS'!J5</f>
        <v/>
      </c>
      <c r="BY6" s="65">
        <f t="shared" si="33"/>
        <v>-100</v>
      </c>
      <c r="BZ6" s="69">
        <f>'RKO-MS'!S5</f>
        <v>-100</v>
      </c>
      <c r="CA6" s="64" t="str">
        <f>'RKO-MS'!L5</f>
        <v/>
      </c>
      <c r="CB6" s="67" t="str">
        <f t="shared" si="34"/>
        <v>#N/A</v>
      </c>
      <c r="CC6" s="70"/>
      <c r="CD6" s="71">
        <f t="shared" si="35"/>
        <v>126</v>
      </c>
      <c r="CE6" s="71">
        <f t="shared" si="36"/>
        <v>1</v>
      </c>
    </row>
    <row r="7" ht="15.75" customHeight="1">
      <c r="A7" s="4" t="s">
        <v>81</v>
      </c>
      <c r="B7" s="61">
        <v>20.0</v>
      </c>
      <c r="C7" s="62">
        <v>5.0</v>
      </c>
      <c r="D7" s="63"/>
      <c r="E7" s="61">
        <f t="shared" si="1"/>
        <v>372</v>
      </c>
      <c r="F7" s="63"/>
      <c r="G7" s="61">
        <v>372.0</v>
      </c>
      <c r="H7" s="64">
        <v>372.0</v>
      </c>
      <c r="I7" s="65">
        <f t="shared" si="2"/>
        <v>0</v>
      </c>
      <c r="J7" s="66">
        <v>0.0</v>
      </c>
      <c r="K7" s="6">
        <v>0.04</v>
      </c>
      <c r="L7" s="6">
        <v>0.04</v>
      </c>
      <c r="M7" s="67">
        <f t="shared" si="3"/>
        <v>1</v>
      </c>
      <c r="N7" s="68">
        <v>372.0</v>
      </c>
      <c r="O7" s="65">
        <f t="shared" si="4"/>
        <v>0</v>
      </c>
      <c r="P7" s="62">
        <f t="shared" si="5"/>
        <v>3600</v>
      </c>
      <c r="Q7" s="67">
        <f t="shared" si="6"/>
        <v>1</v>
      </c>
      <c r="R7" s="62">
        <v>372.0</v>
      </c>
      <c r="S7" s="65">
        <f t="shared" si="7"/>
        <v>0</v>
      </c>
      <c r="T7" s="62">
        <f t="shared" si="8"/>
        <v>3600</v>
      </c>
      <c r="U7" s="67">
        <f t="shared" si="9"/>
        <v>1</v>
      </c>
      <c r="V7" s="64">
        <v>372.0</v>
      </c>
      <c r="W7" s="65">
        <f t="shared" si="10"/>
        <v>0</v>
      </c>
      <c r="X7" s="62">
        <f t="shared" si="11"/>
        <v>3600</v>
      </c>
      <c r="Y7" s="67">
        <f t="shared" si="12"/>
        <v>1</v>
      </c>
      <c r="Z7" s="61">
        <f>RKO!J6</f>
        <v>372</v>
      </c>
      <c r="AA7" s="65">
        <f t="shared" si="13"/>
        <v>0</v>
      </c>
      <c r="AB7" s="69">
        <f>RKO!S6</f>
        <v>0</v>
      </c>
      <c r="AC7" s="65">
        <f>RKO!L6</f>
        <v>0.001</v>
      </c>
      <c r="AD7" s="67">
        <f t="shared" si="14"/>
        <v>1</v>
      </c>
      <c r="AE7" s="61">
        <f>'RKO-BRKGA'!J6</f>
        <v>382</v>
      </c>
      <c r="AF7" s="65">
        <f t="shared" si="15"/>
        <v>2.688172043</v>
      </c>
      <c r="AG7" s="69">
        <f>'RKO-BRKGA'!S6</f>
        <v>118.2795699</v>
      </c>
      <c r="AH7" s="65">
        <f>'RKO-BRKGA'!L6</f>
        <v>0</v>
      </c>
      <c r="AI7" s="67">
        <f t="shared" si="16"/>
        <v>0</v>
      </c>
      <c r="AJ7" s="61">
        <f>'RKO-SA'!J6</f>
        <v>372</v>
      </c>
      <c r="AK7" s="65">
        <f t="shared" si="17"/>
        <v>0</v>
      </c>
      <c r="AL7" s="69">
        <f>'RKO-SA'!S6</f>
        <v>0</v>
      </c>
      <c r="AM7" s="65">
        <f>'RKO-SA'!L6</f>
        <v>0.002</v>
      </c>
      <c r="AN7" s="67">
        <f t="shared" si="18"/>
        <v>1</v>
      </c>
      <c r="AO7" s="61">
        <f>'RKO-GRASP'!J6</f>
        <v>372</v>
      </c>
      <c r="AP7" s="65">
        <f t="shared" si="19"/>
        <v>0</v>
      </c>
      <c r="AQ7" s="69">
        <f>'RKO-GRASP'!S6</f>
        <v>0</v>
      </c>
      <c r="AR7" s="65">
        <f>'RKO-GRASP'!L6</f>
        <v>0.002</v>
      </c>
      <c r="AS7" s="67">
        <f t="shared" si="20"/>
        <v>1</v>
      </c>
      <c r="AT7" s="61">
        <f>'RKO-ILS'!J6</f>
        <v>372</v>
      </c>
      <c r="AU7" s="65">
        <f t="shared" si="21"/>
        <v>0</v>
      </c>
      <c r="AV7" s="69">
        <f>'RKO-ILS'!S6</f>
        <v>0</v>
      </c>
      <c r="AW7" s="65">
        <f>'RKO-ILS'!L6</f>
        <v>0.809</v>
      </c>
      <c r="AX7" s="67">
        <f t="shared" si="22"/>
        <v>1</v>
      </c>
      <c r="AY7" s="61">
        <f>'RKO-VNS'!J6</f>
        <v>372</v>
      </c>
      <c r="AZ7" s="65">
        <f t="shared" si="23"/>
        <v>0</v>
      </c>
      <c r="BA7" s="69">
        <f>'RKO-VNS'!S6</f>
        <v>0</v>
      </c>
      <c r="BB7" s="65">
        <f>'RKO-VNS'!L6</f>
        <v>0.001</v>
      </c>
      <c r="BC7" s="67">
        <f t="shared" si="24"/>
        <v>1</v>
      </c>
      <c r="BD7" s="61">
        <f>'RKO-PSO'!J6</f>
        <v>372</v>
      </c>
      <c r="BE7" s="65">
        <f t="shared" si="25"/>
        <v>0</v>
      </c>
      <c r="BF7" s="69">
        <f>'RKO-PSO'!S6</f>
        <v>0</v>
      </c>
      <c r="BG7" s="64">
        <f>'RKO-PSO'!L6</f>
        <v>0.001</v>
      </c>
      <c r="BH7" s="67">
        <f t="shared" si="26"/>
        <v>1</v>
      </c>
      <c r="BI7" s="61">
        <f>'RKO-GA'!J6</f>
        <v>372</v>
      </c>
      <c r="BJ7" s="65">
        <f t="shared" si="27"/>
        <v>0</v>
      </c>
      <c r="BK7" s="69">
        <f>'RKO-GA'!S6</f>
        <v>54.08602151</v>
      </c>
      <c r="BL7" s="64">
        <f>'RKO-GA'!L6</f>
        <v>0</v>
      </c>
      <c r="BM7" s="67">
        <f t="shared" si="28"/>
        <v>1</v>
      </c>
      <c r="BN7" s="61">
        <f>'RKO-BRKGA-CS'!J6</f>
        <v>446</v>
      </c>
      <c r="BO7" s="65">
        <f t="shared" si="29"/>
        <v>19.89247312</v>
      </c>
      <c r="BP7" s="69">
        <f>'RKO-BRKGA-CS'!S6</f>
        <v>83.44086022</v>
      </c>
      <c r="BQ7" s="64">
        <f>'RKO-BRKGA-CS'!L6</f>
        <v>0</v>
      </c>
      <c r="BR7" s="67">
        <f t="shared" si="30"/>
        <v>0</v>
      </c>
      <c r="BS7" s="61">
        <f>'RKO-LNS'!J6</f>
        <v>372</v>
      </c>
      <c r="BT7" s="65">
        <f t="shared" si="31"/>
        <v>0</v>
      </c>
      <c r="BU7" s="69">
        <f>'RKO-LNS'!S6</f>
        <v>0</v>
      </c>
      <c r="BV7" s="64">
        <f>'RKO-LNS'!L6</f>
        <v>0.001</v>
      </c>
      <c r="BW7" s="67">
        <f t="shared" si="32"/>
        <v>1</v>
      </c>
      <c r="BX7" s="61" t="str">
        <f>'RKO-MS'!J6</f>
        <v/>
      </c>
      <c r="BY7" s="65">
        <f t="shared" si="33"/>
        <v>-100</v>
      </c>
      <c r="BZ7" s="69">
        <f>'RKO-MS'!S6</f>
        <v>-100</v>
      </c>
      <c r="CA7" s="64" t="str">
        <f>'RKO-MS'!L6</f>
        <v/>
      </c>
      <c r="CB7" s="67" t="str">
        <f t="shared" si="34"/>
        <v>#N/A</v>
      </c>
      <c r="CC7" s="70"/>
      <c r="CD7" s="71">
        <f t="shared" si="35"/>
        <v>372</v>
      </c>
      <c r="CE7" s="71">
        <f t="shared" si="36"/>
        <v>1</v>
      </c>
    </row>
    <row r="8" ht="15.75" customHeight="1">
      <c r="A8" s="4" t="s">
        <v>82</v>
      </c>
      <c r="B8" s="61">
        <v>20.0</v>
      </c>
      <c r="C8" s="62">
        <v>10.0</v>
      </c>
      <c r="D8" s="63"/>
      <c r="E8" s="61">
        <f t="shared" si="1"/>
        <v>2148</v>
      </c>
      <c r="F8" s="63"/>
      <c r="G8" s="61">
        <v>2148.0</v>
      </c>
      <c r="H8" s="64">
        <v>2148.0</v>
      </c>
      <c r="I8" s="65">
        <f t="shared" si="2"/>
        <v>0</v>
      </c>
      <c r="J8" s="66">
        <v>0.0</v>
      </c>
      <c r="K8" s="6">
        <v>0.32</v>
      </c>
      <c r="L8" s="6">
        <v>0.32</v>
      </c>
      <c r="M8" s="67">
        <f t="shared" si="3"/>
        <v>1</v>
      </c>
      <c r="N8" s="68">
        <v>2148.0</v>
      </c>
      <c r="O8" s="65">
        <f t="shared" si="4"/>
        <v>0</v>
      </c>
      <c r="P8" s="62">
        <f t="shared" si="5"/>
        <v>3600</v>
      </c>
      <c r="Q8" s="67">
        <f t="shared" si="6"/>
        <v>1</v>
      </c>
      <c r="R8" s="62">
        <v>2148.0</v>
      </c>
      <c r="S8" s="65">
        <f t="shared" si="7"/>
        <v>0</v>
      </c>
      <c r="T8" s="62">
        <f t="shared" si="8"/>
        <v>3600</v>
      </c>
      <c r="U8" s="67">
        <f t="shared" si="9"/>
        <v>1</v>
      </c>
      <c r="V8" s="64">
        <v>2148.0</v>
      </c>
      <c r="W8" s="65">
        <f t="shared" si="10"/>
        <v>0</v>
      </c>
      <c r="X8" s="62">
        <f t="shared" si="11"/>
        <v>3600</v>
      </c>
      <c r="Y8" s="67">
        <f t="shared" si="12"/>
        <v>1</v>
      </c>
      <c r="Z8" s="61">
        <f>RKO!J7</f>
        <v>2148</v>
      </c>
      <c r="AA8" s="65">
        <f t="shared" si="13"/>
        <v>0</v>
      </c>
      <c r="AB8" s="69">
        <f>RKO!S7</f>
        <v>0</v>
      </c>
      <c r="AC8" s="65">
        <f>RKO!L7</f>
        <v>0.108</v>
      </c>
      <c r="AD8" s="67">
        <f t="shared" si="14"/>
        <v>1</v>
      </c>
      <c r="AE8" s="61">
        <f>'RKO-BRKGA'!J7</f>
        <v>2148</v>
      </c>
      <c r="AF8" s="65">
        <f t="shared" si="15"/>
        <v>0</v>
      </c>
      <c r="AG8" s="69">
        <f>'RKO-BRKGA'!S7</f>
        <v>0</v>
      </c>
      <c r="AH8" s="65">
        <f>'RKO-BRKGA'!L7</f>
        <v>0.852</v>
      </c>
      <c r="AI8" s="67">
        <f t="shared" si="16"/>
        <v>1</v>
      </c>
      <c r="AJ8" s="61">
        <f>'RKO-SA'!J7</f>
        <v>2148</v>
      </c>
      <c r="AK8" s="65">
        <f t="shared" si="17"/>
        <v>0</v>
      </c>
      <c r="AL8" s="69">
        <f>'RKO-SA'!S7</f>
        <v>0</v>
      </c>
      <c r="AM8" s="65">
        <f>'RKO-SA'!L7</f>
        <v>0.578</v>
      </c>
      <c r="AN8" s="67">
        <f t="shared" si="18"/>
        <v>1</v>
      </c>
      <c r="AO8" s="61">
        <f>'RKO-GRASP'!J7</f>
        <v>2148</v>
      </c>
      <c r="AP8" s="65">
        <f t="shared" si="19"/>
        <v>0</v>
      </c>
      <c r="AQ8" s="69">
        <f>'RKO-GRASP'!S7</f>
        <v>0</v>
      </c>
      <c r="AR8" s="65">
        <f>'RKO-GRASP'!L7</f>
        <v>2.467</v>
      </c>
      <c r="AS8" s="67">
        <f t="shared" si="20"/>
        <v>1</v>
      </c>
      <c r="AT8" s="61">
        <f>'RKO-ILS'!J7</f>
        <v>2148</v>
      </c>
      <c r="AU8" s="65">
        <f t="shared" si="21"/>
        <v>0</v>
      </c>
      <c r="AV8" s="69">
        <f>'RKO-ILS'!S7</f>
        <v>0</v>
      </c>
      <c r="AW8" s="65">
        <f>'RKO-ILS'!L7</f>
        <v>0.998</v>
      </c>
      <c r="AX8" s="67">
        <f t="shared" si="22"/>
        <v>1</v>
      </c>
      <c r="AY8" s="61">
        <f>'RKO-VNS'!J7</f>
        <v>2148</v>
      </c>
      <c r="AZ8" s="65">
        <f t="shared" si="23"/>
        <v>0</v>
      </c>
      <c r="BA8" s="69">
        <f>'RKO-VNS'!S7</f>
        <v>0</v>
      </c>
      <c r="BB8" s="65">
        <f>'RKO-VNS'!L7</f>
        <v>0.808</v>
      </c>
      <c r="BC8" s="67">
        <f t="shared" si="24"/>
        <v>1</v>
      </c>
      <c r="BD8" s="61">
        <f>'RKO-PSO'!J7</f>
        <v>2148</v>
      </c>
      <c r="BE8" s="65">
        <f t="shared" si="25"/>
        <v>0</v>
      </c>
      <c r="BF8" s="69">
        <f>'RKO-PSO'!S7</f>
        <v>0</v>
      </c>
      <c r="BG8" s="64">
        <f>'RKO-PSO'!L7</f>
        <v>0.961</v>
      </c>
      <c r="BH8" s="67">
        <f t="shared" si="26"/>
        <v>1</v>
      </c>
      <c r="BI8" s="61">
        <f>'RKO-GA'!J7</f>
        <v>2148</v>
      </c>
      <c r="BJ8" s="65">
        <f t="shared" si="27"/>
        <v>0</v>
      </c>
      <c r="BK8" s="69">
        <f>'RKO-GA'!S7</f>
        <v>5.921787709</v>
      </c>
      <c r="BL8" s="64">
        <f>'RKO-GA'!L7</f>
        <v>0.638</v>
      </c>
      <c r="BM8" s="67">
        <f t="shared" si="28"/>
        <v>1</v>
      </c>
      <c r="BN8" s="61">
        <f>'RKO-BRKGA-CS'!J7</f>
        <v>2148</v>
      </c>
      <c r="BO8" s="65">
        <f t="shared" si="29"/>
        <v>0</v>
      </c>
      <c r="BP8" s="69">
        <f>'RKO-BRKGA-CS'!S7</f>
        <v>0</v>
      </c>
      <c r="BQ8" s="64">
        <f>'RKO-BRKGA-CS'!L7</f>
        <v>4.209</v>
      </c>
      <c r="BR8" s="67">
        <f t="shared" si="30"/>
        <v>1</v>
      </c>
      <c r="BS8" s="61">
        <f>'RKO-LNS'!J7</f>
        <v>2148</v>
      </c>
      <c r="BT8" s="65">
        <f t="shared" si="31"/>
        <v>0</v>
      </c>
      <c r="BU8" s="69">
        <f>'RKO-LNS'!S7</f>
        <v>0</v>
      </c>
      <c r="BV8" s="64">
        <f>'RKO-LNS'!L7</f>
        <v>1.096</v>
      </c>
      <c r="BW8" s="67">
        <f t="shared" si="32"/>
        <v>1</v>
      </c>
      <c r="BX8" s="61" t="str">
        <f>'RKO-MS'!J7</f>
        <v/>
      </c>
      <c r="BY8" s="65">
        <f t="shared" si="33"/>
        <v>-100</v>
      </c>
      <c r="BZ8" s="69">
        <f>'RKO-MS'!S7</f>
        <v>-100</v>
      </c>
      <c r="CA8" s="64" t="str">
        <f>'RKO-MS'!L7</f>
        <v/>
      </c>
      <c r="CB8" s="67" t="str">
        <f t="shared" si="34"/>
        <v>#N/A</v>
      </c>
      <c r="CC8" s="70"/>
      <c r="CD8" s="71">
        <f t="shared" si="35"/>
        <v>2148</v>
      </c>
      <c r="CE8" s="71">
        <f t="shared" si="36"/>
        <v>1</v>
      </c>
    </row>
    <row r="9" ht="15.75" customHeight="1">
      <c r="A9" s="4" t="s">
        <v>83</v>
      </c>
      <c r="B9" s="61">
        <v>20.0</v>
      </c>
      <c r="C9" s="62">
        <v>10.0</v>
      </c>
      <c r="D9" s="63"/>
      <c r="E9" s="61">
        <f t="shared" si="1"/>
        <v>1426</v>
      </c>
      <c r="F9" s="63"/>
      <c r="G9" s="61">
        <v>1426.0</v>
      </c>
      <c r="H9" s="64">
        <v>1426.0</v>
      </c>
      <c r="I9" s="65">
        <f t="shared" si="2"/>
        <v>0</v>
      </c>
      <c r="J9" s="66">
        <v>0.0</v>
      </c>
      <c r="K9" s="6">
        <v>0.12</v>
      </c>
      <c r="L9" s="6">
        <v>0.12</v>
      </c>
      <c r="M9" s="67">
        <f t="shared" si="3"/>
        <v>1</v>
      </c>
      <c r="N9" s="68">
        <v>1426.0</v>
      </c>
      <c r="O9" s="65">
        <f t="shared" si="4"/>
        <v>0</v>
      </c>
      <c r="P9" s="62">
        <f t="shared" si="5"/>
        <v>3600</v>
      </c>
      <c r="Q9" s="67">
        <f t="shared" si="6"/>
        <v>1</v>
      </c>
      <c r="R9" s="62">
        <v>1426.0</v>
      </c>
      <c r="S9" s="65">
        <f t="shared" si="7"/>
        <v>0</v>
      </c>
      <c r="T9" s="62">
        <f t="shared" si="8"/>
        <v>3600</v>
      </c>
      <c r="U9" s="67">
        <f t="shared" si="9"/>
        <v>1</v>
      </c>
      <c r="V9" s="64">
        <v>1426.0</v>
      </c>
      <c r="W9" s="65">
        <f t="shared" si="10"/>
        <v>0</v>
      </c>
      <c r="X9" s="62">
        <f t="shared" si="11"/>
        <v>3600</v>
      </c>
      <c r="Y9" s="67">
        <f t="shared" si="12"/>
        <v>1</v>
      </c>
      <c r="Z9" s="61">
        <f>RKO!J8</f>
        <v>1426</v>
      </c>
      <c r="AA9" s="65">
        <f t="shared" si="13"/>
        <v>0</v>
      </c>
      <c r="AB9" s="69">
        <f>RKO!S8</f>
        <v>0</v>
      </c>
      <c r="AC9" s="65">
        <f>RKO!L8</f>
        <v>0.002</v>
      </c>
      <c r="AD9" s="67">
        <f t="shared" si="14"/>
        <v>1</v>
      </c>
      <c r="AE9" s="61">
        <f>'RKO-BRKGA'!J8</f>
        <v>1426</v>
      </c>
      <c r="AF9" s="65">
        <f t="shared" si="15"/>
        <v>0</v>
      </c>
      <c r="AG9" s="69">
        <f>'RKO-BRKGA'!S8</f>
        <v>5.806451613</v>
      </c>
      <c r="AH9" s="65">
        <f>'RKO-BRKGA'!L8</f>
        <v>0.002</v>
      </c>
      <c r="AI9" s="67">
        <f t="shared" si="16"/>
        <v>1</v>
      </c>
      <c r="AJ9" s="61">
        <f>'RKO-SA'!J8</f>
        <v>1426</v>
      </c>
      <c r="AK9" s="65">
        <f t="shared" si="17"/>
        <v>0</v>
      </c>
      <c r="AL9" s="69">
        <f>'RKO-SA'!S8</f>
        <v>0</v>
      </c>
      <c r="AM9" s="65">
        <f>'RKO-SA'!L8</f>
        <v>0.001</v>
      </c>
      <c r="AN9" s="67">
        <f t="shared" si="18"/>
        <v>1</v>
      </c>
      <c r="AO9" s="61">
        <f>'RKO-GRASP'!J8</f>
        <v>1426</v>
      </c>
      <c r="AP9" s="65">
        <f t="shared" si="19"/>
        <v>0</v>
      </c>
      <c r="AQ9" s="69">
        <f>'RKO-GRASP'!S8</f>
        <v>0</v>
      </c>
      <c r="AR9" s="65">
        <f>'RKO-GRASP'!L8</f>
        <v>0.003</v>
      </c>
      <c r="AS9" s="67">
        <f t="shared" si="20"/>
        <v>1</v>
      </c>
      <c r="AT9" s="61">
        <f>'RKO-ILS'!J8</f>
        <v>1426</v>
      </c>
      <c r="AU9" s="65">
        <f t="shared" si="21"/>
        <v>0</v>
      </c>
      <c r="AV9" s="69">
        <f>'RKO-ILS'!S8</f>
        <v>0</v>
      </c>
      <c r="AW9" s="65">
        <f>'RKO-ILS'!L8</f>
        <v>0.599</v>
      </c>
      <c r="AX9" s="67">
        <f t="shared" si="22"/>
        <v>1</v>
      </c>
      <c r="AY9" s="61">
        <f>'RKO-VNS'!J8</f>
        <v>1426</v>
      </c>
      <c r="AZ9" s="65">
        <f t="shared" si="23"/>
        <v>0</v>
      </c>
      <c r="BA9" s="69">
        <f>'RKO-VNS'!S8</f>
        <v>0</v>
      </c>
      <c r="BB9" s="65">
        <f>'RKO-VNS'!L8</f>
        <v>0.004</v>
      </c>
      <c r="BC9" s="67">
        <f t="shared" si="24"/>
        <v>1</v>
      </c>
      <c r="BD9" s="61">
        <f>'RKO-PSO'!J8</f>
        <v>1426</v>
      </c>
      <c r="BE9" s="65">
        <f t="shared" si="25"/>
        <v>0</v>
      </c>
      <c r="BF9" s="69">
        <f>'RKO-PSO'!S8</f>
        <v>0</v>
      </c>
      <c r="BG9" s="64">
        <f>'RKO-PSO'!L8</f>
        <v>0.002</v>
      </c>
      <c r="BH9" s="67">
        <f t="shared" si="26"/>
        <v>1</v>
      </c>
      <c r="BI9" s="61">
        <f>'RKO-GA'!J8</f>
        <v>1426</v>
      </c>
      <c r="BJ9" s="65">
        <f t="shared" si="27"/>
        <v>0</v>
      </c>
      <c r="BK9" s="69">
        <f>'RKO-GA'!S8</f>
        <v>1.711079944</v>
      </c>
      <c r="BL9" s="64">
        <f>'RKO-GA'!L8</f>
        <v>0.001</v>
      </c>
      <c r="BM9" s="67">
        <f t="shared" si="28"/>
        <v>1</v>
      </c>
      <c r="BN9" s="61">
        <f>'RKO-BRKGA-CS'!J8</f>
        <v>1538</v>
      </c>
      <c r="BO9" s="65">
        <f t="shared" si="29"/>
        <v>7.854137447</v>
      </c>
      <c r="BP9" s="69">
        <f>'RKO-BRKGA-CS'!S8</f>
        <v>11.13604488</v>
      </c>
      <c r="BQ9" s="64">
        <f>'RKO-BRKGA-CS'!L8</f>
        <v>0</v>
      </c>
      <c r="BR9" s="67">
        <f t="shared" si="30"/>
        <v>0</v>
      </c>
      <c r="BS9" s="61">
        <f>'RKO-LNS'!J8</f>
        <v>1426</v>
      </c>
      <c r="BT9" s="65">
        <f t="shared" si="31"/>
        <v>0</v>
      </c>
      <c r="BU9" s="69">
        <f>'RKO-LNS'!S8</f>
        <v>0</v>
      </c>
      <c r="BV9" s="64">
        <f>'RKO-LNS'!L8</f>
        <v>0.002</v>
      </c>
      <c r="BW9" s="67">
        <f t="shared" si="32"/>
        <v>1</v>
      </c>
      <c r="BX9" s="61" t="str">
        <f>'RKO-MS'!J8</f>
        <v/>
      </c>
      <c r="BY9" s="65">
        <f t="shared" si="33"/>
        <v>-100</v>
      </c>
      <c r="BZ9" s="69">
        <f>'RKO-MS'!S8</f>
        <v>-100</v>
      </c>
      <c r="CA9" s="64" t="str">
        <f>'RKO-MS'!L8</f>
        <v/>
      </c>
      <c r="CB9" s="67" t="str">
        <f t="shared" si="34"/>
        <v>#N/A</v>
      </c>
      <c r="CC9" s="70"/>
      <c r="CD9" s="71">
        <f t="shared" si="35"/>
        <v>1426</v>
      </c>
      <c r="CE9" s="71">
        <f t="shared" si="36"/>
        <v>1</v>
      </c>
    </row>
    <row r="10" ht="15.75" customHeight="1">
      <c r="A10" s="4" t="s">
        <v>84</v>
      </c>
      <c r="B10" s="61">
        <v>20.0</v>
      </c>
      <c r="C10" s="62">
        <v>10.0</v>
      </c>
      <c r="D10" s="63"/>
      <c r="E10" s="61">
        <f t="shared" si="1"/>
        <v>2458</v>
      </c>
      <c r="F10" s="63"/>
      <c r="G10" s="61">
        <v>2458.0</v>
      </c>
      <c r="H10" s="64">
        <v>2458.0</v>
      </c>
      <c r="I10" s="65">
        <f t="shared" si="2"/>
        <v>0</v>
      </c>
      <c r="J10" s="66">
        <v>0.0</v>
      </c>
      <c r="K10" s="6">
        <v>0.19</v>
      </c>
      <c r="L10" s="6">
        <v>0.19</v>
      </c>
      <c r="M10" s="67">
        <f t="shared" si="3"/>
        <v>1</v>
      </c>
      <c r="N10" s="68">
        <v>2458.0</v>
      </c>
      <c r="O10" s="65">
        <f t="shared" si="4"/>
        <v>0</v>
      </c>
      <c r="P10" s="62">
        <f t="shared" si="5"/>
        <v>3600</v>
      </c>
      <c r="Q10" s="67">
        <f t="shared" si="6"/>
        <v>1</v>
      </c>
      <c r="R10" s="62">
        <v>2458.0</v>
      </c>
      <c r="S10" s="65">
        <f t="shared" si="7"/>
        <v>0</v>
      </c>
      <c r="T10" s="62">
        <f t="shared" si="8"/>
        <v>3600</v>
      </c>
      <c r="U10" s="67">
        <f t="shared" si="9"/>
        <v>1</v>
      </c>
      <c r="V10" s="64">
        <v>2458.0</v>
      </c>
      <c r="W10" s="65">
        <f t="shared" si="10"/>
        <v>0</v>
      </c>
      <c r="X10" s="62">
        <f t="shared" si="11"/>
        <v>3600</v>
      </c>
      <c r="Y10" s="67">
        <f t="shared" si="12"/>
        <v>1</v>
      </c>
      <c r="Z10" s="61">
        <f>RKO!J9</f>
        <v>2458</v>
      </c>
      <c r="AA10" s="65">
        <f t="shared" si="13"/>
        <v>0</v>
      </c>
      <c r="AB10" s="69">
        <f>RKO!S9</f>
        <v>0</v>
      </c>
      <c r="AC10" s="65">
        <f>RKO!L9</f>
        <v>0.003</v>
      </c>
      <c r="AD10" s="67">
        <f t="shared" si="14"/>
        <v>1</v>
      </c>
      <c r="AE10" s="61">
        <f>'RKO-BRKGA'!J9</f>
        <v>2458</v>
      </c>
      <c r="AF10" s="65">
        <f t="shared" si="15"/>
        <v>0</v>
      </c>
      <c r="AG10" s="69">
        <f>'RKO-BRKGA'!S9</f>
        <v>4.182262002</v>
      </c>
      <c r="AH10" s="65">
        <f>'RKO-BRKGA'!L9</f>
        <v>0.003</v>
      </c>
      <c r="AI10" s="67">
        <f t="shared" si="16"/>
        <v>1</v>
      </c>
      <c r="AJ10" s="61">
        <f>'RKO-SA'!J9</f>
        <v>2458</v>
      </c>
      <c r="AK10" s="65">
        <f t="shared" si="17"/>
        <v>0</v>
      </c>
      <c r="AL10" s="69">
        <f>'RKO-SA'!S9</f>
        <v>0</v>
      </c>
      <c r="AM10" s="65">
        <f>'RKO-SA'!L9</f>
        <v>0.005</v>
      </c>
      <c r="AN10" s="67">
        <f t="shared" si="18"/>
        <v>1</v>
      </c>
      <c r="AO10" s="61">
        <f>'RKO-GRASP'!J9</f>
        <v>2458</v>
      </c>
      <c r="AP10" s="65">
        <f t="shared" si="19"/>
        <v>0</v>
      </c>
      <c r="AQ10" s="69">
        <f>'RKO-GRASP'!S9</f>
        <v>0</v>
      </c>
      <c r="AR10" s="65">
        <f>'RKO-GRASP'!L9</f>
        <v>0.005</v>
      </c>
      <c r="AS10" s="67">
        <f t="shared" si="20"/>
        <v>1</v>
      </c>
      <c r="AT10" s="61">
        <f>'RKO-ILS'!J9</f>
        <v>2458</v>
      </c>
      <c r="AU10" s="65">
        <f t="shared" si="21"/>
        <v>0</v>
      </c>
      <c r="AV10" s="69">
        <f>'RKO-ILS'!S9</f>
        <v>0</v>
      </c>
      <c r="AW10" s="65">
        <f>'RKO-ILS'!L9</f>
        <v>0.41</v>
      </c>
      <c r="AX10" s="67">
        <f t="shared" si="22"/>
        <v>1</v>
      </c>
      <c r="AY10" s="61">
        <f>'RKO-VNS'!J9</f>
        <v>2458</v>
      </c>
      <c r="AZ10" s="65">
        <f t="shared" si="23"/>
        <v>0</v>
      </c>
      <c r="BA10" s="69">
        <f>'RKO-VNS'!S9</f>
        <v>0</v>
      </c>
      <c r="BB10" s="65">
        <f>'RKO-VNS'!L9</f>
        <v>0.004</v>
      </c>
      <c r="BC10" s="67">
        <f t="shared" si="24"/>
        <v>1</v>
      </c>
      <c r="BD10" s="61">
        <f>'RKO-PSO'!J9</f>
        <v>2458</v>
      </c>
      <c r="BE10" s="65">
        <f t="shared" si="25"/>
        <v>0</v>
      </c>
      <c r="BF10" s="69">
        <f>'RKO-PSO'!S9</f>
        <v>0</v>
      </c>
      <c r="BG10" s="64">
        <f>'RKO-PSO'!L9</f>
        <v>0.007</v>
      </c>
      <c r="BH10" s="67">
        <f t="shared" si="26"/>
        <v>1</v>
      </c>
      <c r="BI10" s="61">
        <f>'RKO-GA'!J9</f>
        <v>2458</v>
      </c>
      <c r="BJ10" s="65">
        <f t="shared" si="27"/>
        <v>0</v>
      </c>
      <c r="BK10" s="69">
        <f>'RKO-GA'!S9</f>
        <v>0</v>
      </c>
      <c r="BL10" s="64">
        <f>'RKO-GA'!L9</f>
        <v>0.004</v>
      </c>
      <c r="BM10" s="67">
        <f t="shared" si="28"/>
        <v>1</v>
      </c>
      <c r="BN10" s="61">
        <f>'RKO-BRKGA-CS'!J9</f>
        <v>2458</v>
      </c>
      <c r="BO10" s="65">
        <f t="shared" si="29"/>
        <v>0</v>
      </c>
      <c r="BP10" s="69">
        <f>'RKO-BRKGA-CS'!S9</f>
        <v>7.843775427</v>
      </c>
      <c r="BQ10" s="64">
        <f>'RKO-BRKGA-CS'!L9</f>
        <v>0.003</v>
      </c>
      <c r="BR10" s="67">
        <f t="shared" si="30"/>
        <v>1</v>
      </c>
      <c r="BS10" s="61">
        <f>'RKO-LNS'!J9</f>
        <v>2458</v>
      </c>
      <c r="BT10" s="65">
        <f t="shared" si="31"/>
        <v>0</v>
      </c>
      <c r="BU10" s="69">
        <f>'RKO-LNS'!S9</f>
        <v>0</v>
      </c>
      <c r="BV10" s="64">
        <f>'RKO-LNS'!L9</f>
        <v>0.01</v>
      </c>
      <c r="BW10" s="67">
        <f t="shared" si="32"/>
        <v>1</v>
      </c>
      <c r="BX10" s="61" t="str">
        <f>'RKO-MS'!J9</f>
        <v/>
      </c>
      <c r="BY10" s="65">
        <f t="shared" si="33"/>
        <v>-100</v>
      </c>
      <c r="BZ10" s="69">
        <f>'RKO-MS'!S9</f>
        <v>-100</v>
      </c>
      <c r="CA10" s="64" t="str">
        <f>'RKO-MS'!L9</f>
        <v/>
      </c>
      <c r="CB10" s="67" t="str">
        <f t="shared" si="34"/>
        <v>#N/A</v>
      </c>
      <c r="CC10" s="70"/>
      <c r="CD10" s="71">
        <f t="shared" si="35"/>
        <v>2458</v>
      </c>
      <c r="CE10" s="71">
        <f t="shared" si="36"/>
        <v>1</v>
      </c>
    </row>
    <row r="11" ht="15.75" customHeight="1">
      <c r="A11" s="4" t="s">
        <v>85</v>
      </c>
      <c r="B11" s="61">
        <v>20.0</v>
      </c>
      <c r="C11" s="62">
        <v>10.0</v>
      </c>
      <c r="D11" s="63"/>
      <c r="E11" s="61">
        <f t="shared" si="1"/>
        <v>1570</v>
      </c>
      <c r="F11" s="63"/>
      <c r="G11" s="61">
        <v>1570.0</v>
      </c>
      <c r="H11" s="64">
        <v>1570.0</v>
      </c>
      <c r="I11" s="65">
        <f t="shared" si="2"/>
        <v>0</v>
      </c>
      <c r="J11" s="66">
        <v>0.0</v>
      </c>
      <c r="K11" s="6">
        <v>0.17</v>
      </c>
      <c r="L11" s="6">
        <v>0.17</v>
      </c>
      <c r="M11" s="67">
        <f t="shared" si="3"/>
        <v>1</v>
      </c>
      <c r="N11" s="68">
        <v>1570.0</v>
      </c>
      <c r="O11" s="65">
        <f t="shared" si="4"/>
        <v>0</v>
      </c>
      <c r="P11" s="62">
        <f t="shared" si="5"/>
        <v>3600</v>
      </c>
      <c r="Q11" s="67">
        <f t="shared" si="6"/>
        <v>1</v>
      </c>
      <c r="R11" s="62">
        <v>1570.0</v>
      </c>
      <c r="S11" s="65">
        <f t="shared" si="7"/>
        <v>0</v>
      </c>
      <c r="T11" s="62">
        <f t="shared" si="8"/>
        <v>3600</v>
      </c>
      <c r="U11" s="67">
        <f t="shared" si="9"/>
        <v>1</v>
      </c>
      <c r="V11" s="64">
        <v>1570.0</v>
      </c>
      <c r="W11" s="65">
        <f t="shared" si="10"/>
        <v>0</v>
      </c>
      <c r="X11" s="62">
        <f t="shared" si="11"/>
        <v>3600</v>
      </c>
      <c r="Y11" s="67">
        <f t="shared" si="12"/>
        <v>1</v>
      </c>
      <c r="Z11" s="61">
        <f>RKO!J10</f>
        <v>1570</v>
      </c>
      <c r="AA11" s="65">
        <f t="shared" si="13"/>
        <v>0</v>
      </c>
      <c r="AB11" s="69">
        <f>RKO!S10</f>
        <v>0</v>
      </c>
      <c r="AC11" s="65">
        <f>RKO!L10</f>
        <v>0.006</v>
      </c>
      <c r="AD11" s="67">
        <f t="shared" si="14"/>
        <v>1</v>
      </c>
      <c r="AE11" s="61">
        <f>'RKO-BRKGA'!J10</f>
        <v>1570</v>
      </c>
      <c r="AF11" s="65">
        <f t="shared" si="15"/>
        <v>0</v>
      </c>
      <c r="AG11" s="69">
        <f>'RKO-BRKGA'!S10</f>
        <v>0</v>
      </c>
      <c r="AH11" s="65">
        <f>'RKO-BRKGA'!L10</f>
        <v>0.018</v>
      </c>
      <c r="AI11" s="67">
        <f t="shared" si="16"/>
        <v>1</v>
      </c>
      <c r="AJ11" s="61">
        <f>'RKO-SA'!J10</f>
        <v>1570</v>
      </c>
      <c r="AK11" s="65">
        <f t="shared" si="17"/>
        <v>0</v>
      </c>
      <c r="AL11" s="69">
        <f>'RKO-SA'!S10</f>
        <v>0</v>
      </c>
      <c r="AM11" s="65">
        <f>'RKO-SA'!L10</f>
        <v>0.046</v>
      </c>
      <c r="AN11" s="67">
        <f t="shared" si="18"/>
        <v>1</v>
      </c>
      <c r="AO11" s="61">
        <f>'RKO-GRASP'!J10</f>
        <v>1570</v>
      </c>
      <c r="AP11" s="65">
        <f t="shared" si="19"/>
        <v>0</v>
      </c>
      <c r="AQ11" s="69">
        <f>'RKO-GRASP'!S10</f>
        <v>0</v>
      </c>
      <c r="AR11" s="65">
        <f>'RKO-GRASP'!L10</f>
        <v>0.018</v>
      </c>
      <c r="AS11" s="67">
        <f t="shared" si="20"/>
        <v>1</v>
      </c>
      <c r="AT11" s="61">
        <f>'RKO-ILS'!J10</f>
        <v>1570</v>
      </c>
      <c r="AU11" s="65">
        <f t="shared" si="21"/>
        <v>0</v>
      </c>
      <c r="AV11" s="69">
        <f>'RKO-ILS'!S10</f>
        <v>0</v>
      </c>
      <c r="AW11" s="65">
        <f>'RKO-ILS'!L10</f>
        <v>0.021</v>
      </c>
      <c r="AX11" s="67">
        <f t="shared" si="22"/>
        <v>1</v>
      </c>
      <c r="AY11" s="61">
        <f>'RKO-VNS'!J10</f>
        <v>1570</v>
      </c>
      <c r="AZ11" s="65">
        <f t="shared" si="23"/>
        <v>0</v>
      </c>
      <c r="BA11" s="69">
        <f>'RKO-VNS'!S10</f>
        <v>0</v>
      </c>
      <c r="BB11" s="65">
        <f>'RKO-VNS'!L10</f>
        <v>0.009</v>
      </c>
      <c r="BC11" s="67">
        <f t="shared" si="24"/>
        <v>1</v>
      </c>
      <c r="BD11" s="61">
        <f>'RKO-PSO'!J10</f>
        <v>1570</v>
      </c>
      <c r="BE11" s="65">
        <f t="shared" si="25"/>
        <v>0</v>
      </c>
      <c r="BF11" s="69">
        <f>'RKO-PSO'!S10</f>
        <v>0</v>
      </c>
      <c r="BG11" s="64">
        <f>'RKO-PSO'!L10</f>
        <v>0.006</v>
      </c>
      <c r="BH11" s="67">
        <f t="shared" si="26"/>
        <v>1</v>
      </c>
      <c r="BI11" s="61">
        <f>'RKO-GA'!J10</f>
        <v>1570</v>
      </c>
      <c r="BJ11" s="65">
        <f t="shared" si="27"/>
        <v>0</v>
      </c>
      <c r="BK11" s="69">
        <f>'RKO-GA'!S10</f>
        <v>0</v>
      </c>
      <c r="BL11" s="64">
        <f>'RKO-GA'!L10</f>
        <v>0.004</v>
      </c>
      <c r="BM11" s="67">
        <f t="shared" si="28"/>
        <v>1</v>
      </c>
      <c r="BN11" s="61">
        <f>'RKO-BRKGA-CS'!J10</f>
        <v>1570</v>
      </c>
      <c r="BO11" s="65">
        <f t="shared" si="29"/>
        <v>0</v>
      </c>
      <c r="BP11" s="69">
        <f>'RKO-BRKGA-CS'!S10</f>
        <v>0</v>
      </c>
      <c r="BQ11" s="64">
        <f>'RKO-BRKGA-CS'!L10</f>
        <v>0.018</v>
      </c>
      <c r="BR11" s="67">
        <f t="shared" si="30"/>
        <v>1</v>
      </c>
      <c r="BS11" s="61">
        <f>'RKO-LNS'!J10</f>
        <v>1570</v>
      </c>
      <c r="BT11" s="65">
        <f t="shared" si="31"/>
        <v>0</v>
      </c>
      <c r="BU11" s="69">
        <f>'RKO-LNS'!S10</f>
        <v>0</v>
      </c>
      <c r="BV11" s="64">
        <f>'RKO-LNS'!L10</f>
        <v>0.026</v>
      </c>
      <c r="BW11" s="67">
        <f t="shared" si="32"/>
        <v>1</v>
      </c>
      <c r="BX11" s="61" t="str">
        <f>'RKO-MS'!J10</f>
        <v/>
      </c>
      <c r="BY11" s="65">
        <f t="shared" si="33"/>
        <v>-100</v>
      </c>
      <c r="BZ11" s="69">
        <f>'RKO-MS'!S10</f>
        <v>-100</v>
      </c>
      <c r="CA11" s="64" t="str">
        <f>'RKO-MS'!L10</f>
        <v/>
      </c>
      <c r="CB11" s="67" t="str">
        <f t="shared" si="34"/>
        <v>#N/A</v>
      </c>
      <c r="CC11" s="70"/>
      <c r="CD11" s="71">
        <f t="shared" si="35"/>
        <v>1570</v>
      </c>
      <c r="CE11" s="71">
        <f t="shared" si="36"/>
        <v>1</v>
      </c>
    </row>
    <row r="12" ht="15.75" customHeight="1">
      <c r="A12" s="4" t="s">
        <v>86</v>
      </c>
      <c r="B12" s="61">
        <v>30.0</v>
      </c>
      <c r="C12" s="62">
        <v>5.0</v>
      </c>
      <c r="D12" s="63"/>
      <c r="E12" s="61">
        <f t="shared" si="1"/>
        <v>772</v>
      </c>
      <c r="F12" s="63"/>
      <c r="G12" s="61">
        <v>772.0</v>
      </c>
      <c r="H12" s="64">
        <v>772.0</v>
      </c>
      <c r="I12" s="65">
        <f t="shared" si="2"/>
        <v>0</v>
      </c>
      <c r="J12" s="66">
        <v>0.0</v>
      </c>
      <c r="K12" s="6">
        <v>0.21</v>
      </c>
      <c r="L12" s="6">
        <v>0.21</v>
      </c>
      <c r="M12" s="67">
        <f t="shared" si="3"/>
        <v>1</v>
      </c>
      <c r="N12" s="68">
        <v>772.0</v>
      </c>
      <c r="O12" s="65">
        <f t="shared" si="4"/>
        <v>0</v>
      </c>
      <c r="P12" s="62">
        <f t="shared" si="5"/>
        <v>3600</v>
      </c>
      <c r="Q12" s="67">
        <f t="shared" si="6"/>
        <v>1</v>
      </c>
      <c r="R12" s="62">
        <v>772.0</v>
      </c>
      <c r="S12" s="65">
        <f t="shared" si="7"/>
        <v>0</v>
      </c>
      <c r="T12" s="62">
        <f t="shared" si="8"/>
        <v>3600</v>
      </c>
      <c r="U12" s="67">
        <f t="shared" si="9"/>
        <v>1</v>
      </c>
      <c r="V12" s="64">
        <v>772.0</v>
      </c>
      <c r="W12" s="65">
        <f t="shared" si="10"/>
        <v>0</v>
      </c>
      <c r="X12" s="62">
        <f t="shared" si="11"/>
        <v>3600</v>
      </c>
      <c r="Y12" s="67">
        <f t="shared" si="12"/>
        <v>1</v>
      </c>
      <c r="Z12" s="61">
        <f>RKO!J11</f>
        <v>772</v>
      </c>
      <c r="AA12" s="65">
        <f t="shared" si="13"/>
        <v>0</v>
      </c>
      <c r="AB12" s="69">
        <f>RKO!S11</f>
        <v>0</v>
      </c>
      <c r="AC12" s="65">
        <f>RKO!L11</f>
        <v>0.019</v>
      </c>
      <c r="AD12" s="67">
        <f t="shared" si="14"/>
        <v>1</v>
      </c>
      <c r="AE12" s="61">
        <f>'RKO-BRKGA'!J11</f>
        <v>772</v>
      </c>
      <c r="AF12" s="65">
        <f t="shared" si="15"/>
        <v>0</v>
      </c>
      <c r="AG12" s="69">
        <f>'RKO-BRKGA'!S11</f>
        <v>0</v>
      </c>
      <c r="AH12" s="65">
        <f>'RKO-BRKGA'!L11</f>
        <v>0.084</v>
      </c>
      <c r="AI12" s="67">
        <f t="shared" si="16"/>
        <v>1</v>
      </c>
      <c r="AJ12" s="61">
        <f>'RKO-SA'!J11</f>
        <v>772</v>
      </c>
      <c r="AK12" s="65">
        <f t="shared" si="17"/>
        <v>0</v>
      </c>
      <c r="AL12" s="69">
        <f>'RKO-SA'!S11</f>
        <v>0</v>
      </c>
      <c r="AM12" s="65">
        <f>'RKO-SA'!L11</f>
        <v>1.307</v>
      </c>
      <c r="AN12" s="67">
        <f t="shared" si="18"/>
        <v>1</v>
      </c>
      <c r="AO12" s="61">
        <f>'RKO-GRASP'!J11</f>
        <v>772</v>
      </c>
      <c r="AP12" s="65">
        <f t="shared" si="19"/>
        <v>0</v>
      </c>
      <c r="AQ12" s="69">
        <f>'RKO-GRASP'!S11</f>
        <v>0</v>
      </c>
      <c r="AR12" s="65">
        <f>'RKO-GRASP'!L11</f>
        <v>0.095</v>
      </c>
      <c r="AS12" s="67">
        <f t="shared" si="20"/>
        <v>1</v>
      </c>
      <c r="AT12" s="61">
        <f>'RKO-ILS'!J11</f>
        <v>772</v>
      </c>
      <c r="AU12" s="65">
        <f t="shared" si="21"/>
        <v>0</v>
      </c>
      <c r="AV12" s="69">
        <f>'RKO-ILS'!S11</f>
        <v>0</v>
      </c>
      <c r="AW12" s="65">
        <f>'RKO-ILS'!L11</f>
        <v>0.027</v>
      </c>
      <c r="AX12" s="67">
        <f t="shared" si="22"/>
        <v>1</v>
      </c>
      <c r="AY12" s="61">
        <f>'RKO-VNS'!J11</f>
        <v>772</v>
      </c>
      <c r="AZ12" s="65">
        <f t="shared" si="23"/>
        <v>0</v>
      </c>
      <c r="BA12" s="69">
        <f>'RKO-VNS'!S11</f>
        <v>0</v>
      </c>
      <c r="BB12" s="65">
        <f>'RKO-VNS'!L11</f>
        <v>0.063</v>
      </c>
      <c r="BC12" s="67">
        <f t="shared" si="24"/>
        <v>1</v>
      </c>
      <c r="BD12" s="61">
        <f>'RKO-PSO'!J11</f>
        <v>772</v>
      </c>
      <c r="BE12" s="65">
        <f t="shared" si="25"/>
        <v>0</v>
      </c>
      <c r="BF12" s="69">
        <f>'RKO-PSO'!S11</f>
        <v>0</v>
      </c>
      <c r="BG12" s="64">
        <f>'RKO-PSO'!L11</f>
        <v>0.212</v>
      </c>
      <c r="BH12" s="67">
        <f t="shared" si="26"/>
        <v>1</v>
      </c>
      <c r="BI12" s="61">
        <f>'RKO-GA'!J11</f>
        <v>772</v>
      </c>
      <c r="BJ12" s="65">
        <f t="shared" si="27"/>
        <v>0</v>
      </c>
      <c r="BK12" s="69">
        <f>'RKO-GA'!S11</f>
        <v>3.419689119</v>
      </c>
      <c r="BL12" s="64">
        <f>'RKO-GA'!L11</f>
        <v>0.1</v>
      </c>
      <c r="BM12" s="67">
        <f t="shared" si="28"/>
        <v>1</v>
      </c>
      <c r="BN12" s="61">
        <f>'RKO-BRKGA-CS'!J11</f>
        <v>772</v>
      </c>
      <c r="BO12" s="65">
        <f t="shared" si="29"/>
        <v>0</v>
      </c>
      <c r="BP12" s="69">
        <f>'RKO-BRKGA-CS'!S11</f>
        <v>0</v>
      </c>
      <c r="BQ12" s="64">
        <f>'RKO-BRKGA-CS'!L11</f>
        <v>0.115</v>
      </c>
      <c r="BR12" s="67">
        <f t="shared" si="30"/>
        <v>1</v>
      </c>
      <c r="BS12" s="61">
        <f>'RKO-LNS'!J11</f>
        <v>772</v>
      </c>
      <c r="BT12" s="65">
        <f t="shared" si="31"/>
        <v>0</v>
      </c>
      <c r="BU12" s="69">
        <f>'RKO-LNS'!S11</f>
        <v>0</v>
      </c>
      <c r="BV12" s="64">
        <f>'RKO-LNS'!L11</f>
        <v>0.055</v>
      </c>
      <c r="BW12" s="67">
        <f t="shared" si="32"/>
        <v>1</v>
      </c>
      <c r="BX12" s="61" t="str">
        <f>'RKO-MS'!J11</f>
        <v/>
      </c>
      <c r="BY12" s="65">
        <f t="shared" si="33"/>
        <v>-100</v>
      </c>
      <c r="BZ12" s="69">
        <f>'RKO-MS'!S11</f>
        <v>-100</v>
      </c>
      <c r="CA12" s="64" t="str">
        <f>'RKO-MS'!L11</f>
        <v/>
      </c>
      <c r="CB12" s="67" t="str">
        <f t="shared" si="34"/>
        <v>#N/A</v>
      </c>
      <c r="CC12" s="70"/>
      <c r="CD12" s="71">
        <f t="shared" si="35"/>
        <v>772</v>
      </c>
      <c r="CE12" s="71">
        <f t="shared" si="36"/>
        <v>1</v>
      </c>
    </row>
    <row r="13" ht="15.75" customHeight="1">
      <c r="A13" s="4" t="s">
        <v>87</v>
      </c>
      <c r="B13" s="61">
        <v>30.0</v>
      </c>
      <c r="C13" s="62">
        <v>5.0</v>
      </c>
      <c r="D13" s="63"/>
      <c r="E13" s="61">
        <f t="shared" si="1"/>
        <v>136</v>
      </c>
      <c r="F13" s="63"/>
      <c r="G13" s="61">
        <v>136.0</v>
      </c>
      <c r="H13" s="64">
        <v>136.0</v>
      </c>
      <c r="I13" s="65">
        <f t="shared" si="2"/>
        <v>0</v>
      </c>
      <c r="J13" s="66">
        <v>0.0</v>
      </c>
      <c r="K13" s="6">
        <v>0.05</v>
      </c>
      <c r="L13" s="6">
        <v>0.05</v>
      </c>
      <c r="M13" s="67">
        <f t="shared" si="3"/>
        <v>1</v>
      </c>
      <c r="N13" s="68">
        <v>136.0</v>
      </c>
      <c r="O13" s="65">
        <f t="shared" si="4"/>
        <v>0</v>
      </c>
      <c r="P13" s="62">
        <f t="shared" si="5"/>
        <v>3600</v>
      </c>
      <c r="Q13" s="67">
        <f t="shared" si="6"/>
        <v>1</v>
      </c>
      <c r="R13" s="62">
        <v>136.0</v>
      </c>
      <c r="S13" s="65">
        <f t="shared" si="7"/>
        <v>0</v>
      </c>
      <c r="T13" s="62">
        <f t="shared" si="8"/>
        <v>3600</v>
      </c>
      <c r="U13" s="67">
        <f t="shared" si="9"/>
        <v>1</v>
      </c>
      <c r="V13" s="64">
        <v>136.0</v>
      </c>
      <c r="W13" s="65">
        <f t="shared" si="10"/>
        <v>0</v>
      </c>
      <c r="X13" s="62">
        <f t="shared" si="11"/>
        <v>3600</v>
      </c>
      <c r="Y13" s="67">
        <f t="shared" si="12"/>
        <v>1</v>
      </c>
      <c r="Z13" s="61">
        <f>RKO!J12</f>
        <v>136</v>
      </c>
      <c r="AA13" s="65">
        <f t="shared" si="13"/>
        <v>0</v>
      </c>
      <c r="AB13" s="69">
        <f>RKO!S12</f>
        <v>0</v>
      </c>
      <c r="AC13" s="65">
        <f>RKO!L12</f>
        <v>0.01</v>
      </c>
      <c r="AD13" s="67">
        <f t="shared" si="14"/>
        <v>1</v>
      </c>
      <c r="AE13" s="61">
        <f>'RKO-BRKGA'!J12</f>
        <v>136</v>
      </c>
      <c r="AF13" s="65">
        <f t="shared" si="15"/>
        <v>0</v>
      </c>
      <c r="AG13" s="69">
        <f>'RKO-BRKGA'!S12</f>
        <v>0</v>
      </c>
      <c r="AH13" s="65">
        <f>'RKO-BRKGA'!L12</f>
        <v>0.038</v>
      </c>
      <c r="AI13" s="67">
        <f t="shared" si="16"/>
        <v>1</v>
      </c>
      <c r="AJ13" s="61">
        <f>'RKO-SA'!J12</f>
        <v>136</v>
      </c>
      <c r="AK13" s="65">
        <f t="shared" si="17"/>
        <v>0</v>
      </c>
      <c r="AL13" s="69">
        <f>'RKO-SA'!S12</f>
        <v>0</v>
      </c>
      <c r="AM13" s="65">
        <f>'RKO-SA'!L12</f>
        <v>1.336</v>
      </c>
      <c r="AN13" s="67">
        <f t="shared" si="18"/>
        <v>1</v>
      </c>
      <c r="AO13" s="61">
        <f>'RKO-GRASP'!J12</f>
        <v>136</v>
      </c>
      <c r="AP13" s="65">
        <f t="shared" si="19"/>
        <v>0</v>
      </c>
      <c r="AQ13" s="69">
        <f>'RKO-GRASP'!S12</f>
        <v>0</v>
      </c>
      <c r="AR13" s="65">
        <f>'RKO-GRASP'!L12</f>
        <v>0.012</v>
      </c>
      <c r="AS13" s="67">
        <f t="shared" si="20"/>
        <v>1</v>
      </c>
      <c r="AT13" s="61">
        <f>'RKO-ILS'!J12</f>
        <v>136</v>
      </c>
      <c r="AU13" s="65">
        <f t="shared" si="21"/>
        <v>0</v>
      </c>
      <c r="AV13" s="69">
        <f>'RKO-ILS'!S12</f>
        <v>0</v>
      </c>
      <c r="AW13" s="65">
        <f>'RKO-ILS'!L12</f>
        <v>0.027</v>
      </c>
      <c r="AX13" s="67">
        <f t="shared" si="22"/>
        <v>1</v>
      </c>
      <c r="AY13" s="61">
        <f>'RKO-VNS'!J12</f>
        <v>136</v>
      </c>
      <c r="AZ13" s="65">
        <f t="shared" si="23"/>
        <v>0</v>
      </c>
      <c r="BA13" s="69">
        <f>'RKO-VNS'!S12</f>
        <v>0</v>
      </c>
      <c r="BB13" s="65">
        <f>'RKO-VNS'!L12</f>
        <v>0.01</v>
      </c>
      <c r="BC13" s="67">
        <f t="shared" si="24"/>
        <v>1</v>
      </c>
      <c r="BD13" s="61">
        <f>'RKO-PSO'!J12</f>
        <v>136</v>
      </c>
      <c r="BE13" s="65">
        <f t="shared" si="25"/>
        <v>0</v>
      </c>
      <c r="BF13" s="69">
        <f>'RKO-PSO'!S12</f>
        <v>0</v>
      </c>
      <c r="BG13" s="64">
        <f>'RKO-PSO'!L12</f>
        <v>0.199</v>
      </c>
      <c r="BH13" s="67">
        <f t="shared" si="26"/>
        <v>1</v>
      </c>
      <c r="BI13" s="61">
        <f>'RKO-GA'!J12</f>
        <v>136</v>
      </c>
      <c r="BJ13" s="65">
        <f t="shared" si="27"/>
        <v>0</v>
      </c>
      <c r="BK13" s="69">
        <f>'RKO-GA'!S12</f>
        <v>0</v>
      </c>
      <c r="BL13" s="64">
        <f>'RKO-GA'!L12</f>
        <v>0.015</v>
      </c>
      <c r="BM13" s="67">
        <f t="shared" si="28"/>
        <v>1</v>
      </c>
      <c r="BN13" s="61">
        <f>'RKO-BRKGA-CS'!J12</f>
        <v>136</v>
      </c>
      <c r="BO13" s="65">
        <f t="shared" si="29"/>
        <v>0</v>
      </c>
      <c r="BP13" s="69">
        <f>'RKO-BRKGA-CS'!S12</f>
        <v>0</v>
      </c>
      <c r="BQ13" s="64">
        <f>'RKO-BRKGA-CS'!L12</f>
        <v>0.068</v>
      </c>
      <c r="BR13" s="67">
        <f t="shared" si="30"/>
        <v>1</v>
      </c>
      <c r="BS13" s="61">
        <f>'RKO-LNS'!J12</f>
        <v>136</v>
      </c>
      <c r="BT13" s="65">
        <f t="shared" si="31"/>
        <v>0</v>
      </c>
      <c r="BU13" s="69">
        <f>'RKO-LNS'!S12</f>
        <v>0</v>
      </c>
      <c r="BV13" s="64">
        <f>'RKO-LNS'!L12</f>
        <v>0.031</v>
      </c>
      <c r="BW13" s="67">
        <f t="shared" si="32"/>
        <v>1</v>
      </c>
      <c r="BX13" s="61" t="str">
        <f>'RKO-MS'!J12</f>
        <v/>
      </c>
      <c r="BY13" s="65">
        <f t="shared" si="33"/>
        <v>-100</v>
      </c>
      <c r="BZ13" s="69">
        <f>'RKO-MS'!S12</f>
        <v>-100</v>
      </c>
      <c r="CA13" s="64" t="str">
        <f>'RKO-MS'!L12</f>
        <v/>
      </c>
      <c r="CB13" s="67" t="str">
        <f t="shared" si="34"/>
        <v>#N/A</v>
      </c>
      <c r="CC13" s="70"/>
      <c r="CD13" s="71">
        <f t="shared" si="35"/>
        <v>136</v>
      </c>
      <c r="CE13" s="71">
        <f t="shared" si="36"/>
        <v>1</v>
      </c>
    </row>
    <row r="14" ht="15.75" customHeight="1">
      <c r="A14" s="4" t="s">
        <v>88</v>
      </c>
      <c r="B14" s="61">
        <v>30.0</v>
      </c>
      <c r="C14" s="62">
        <v>5.0</v>
      </c>
      <c r="D14" s="63"/>
      <c r="E14" s="61">
        <f t="shared" si="1"/>
        <v>920</v>
      </c>
      <c r="F14" s="63"/>
      <c r="G14" s="61">
        <v>920.0</v>
      </c>
      <c r="H14" s="64">
        <v>920.0</v>
      </c>
      <c r="I14" s="65">
        <f t="shared" si="2"/>
        <v>0</v>
      </c>
      <c r="J14" s="66">
        <v>0.0</v>
      </c>
      <c r="K14" s="6">
        <v>0.13</v>
      </c>
      <c r="L14" s="6">
        <v>0.13</v>
      </c>
      <c r="M14" s="67">
        <f t="shared" si="3"/>
        <v>1</v>
      </c>
      <c r="N14" s="68">
        <v>920.0</v>
      </c>
      <c r="O14" s="65">
        <f t="shared" si="4"/>
        <v>0</v>
      </c>
      <c r="P14" s="62">
        <f t="shared" si="5"/>
        <v>3600</v>
      </c>
      <c r="Q14" s="67">
        <f t="shared" si="6"/>
        <v>1</v>
      </c>
      <c r="R14" s="62">
        <v>920.0</v>
      </c>
      <c r="S14" s="65">
        <f t="shared" si="7"/>
        <v>0</v>
      </c>
      <c r="T14" s="62">
        <f t="shared" si="8"/>
        <v>3600</v>
      </c>
      <c r="U14" s="67">
        <f t="shared" si="9"/>
        <v>1</v>
      </c>
      <c r="V14" s="64">
        <v>920.0</v>
      </c>
      <c r="W14" s="65">
        <f t="shared" si="10"/>
        <v>0</v>
      </c>
      <c r="X14" s="62">
        <f t="shared" si="11"/>
        <v>3600</v>
      </c>
      <c r="Y14" s="67">
        <f t="shared" si="12"/>
        <v>1</v>
      </c>
      <c r="Z14" s="61">
        <f>RKO!J13</f>
        <v>920</v>
      </c>
      <c r="AA14" s="65">
        <f t="shared" si="13"/>
        <v>0</v>
      </c>
      <c r="AB14" s="69">
        <f>RKO!S13</f>
        <v>0</v>
      </c>
      <c r="AC14" s="65">
        <f>RKO!L13</f>
        <v>0.01</v>
      </c>
      <c r="AD14" s="67">
        <f t="shared" si="14"/>
        <v>1</v>
      </c>
      <c r="AE14" s="61">
        <f>'RKO-BRKGA'!J13</f>
        <v>920</v>
      </c>
      <c r="AF14" s="65">
        <f t="shared" si="15"/>
        <v>0</v>
      </c>
      <c r="AG14" s="69">
        <f>'RKO-BRKGA'!S13</f>
        <v>0</v>
      </c>
      <c r="AH14" s="65">
        <f>'RKO-BRKGA'!L13</f>
        <v>0.051</v>
      </c>
      <c r="AI14" s="67">
        <f t="shared" si="16"/>
        <v>1</v>
      </c>
      <c r="AJ14" s="61">
        <f>'RKO-SA'!J13</f>
        <v>920</v>
      </c>
      <c r="AK14" s="65">
        <f t="shared" si="17"/>
        <v>0</v>
      </c>
      <c r="AL14" s="69">
        <f>'RKO-SA'!S13</f>
        <v>0</v>
      </c>
      <c r="AM14" s="65">
        <f>'RKO-SA'!L13</f>
        <v>0.744</v>
      </c>
      <c r="AN14" s="67">
        <f t="shared" si="18"/>
        <v>1</v>
      </c>
      <c r="AO14" s="61">
        <f>'RKO-GRASP'!J13</f>
        <v>920</v>
      </c>
      <c r="AP14" s="65">
        <f t="shared" si="19"/>
        <v>0</v>
      </c>
      <c r="AQ14" s="69">
        <f>'RKO-GRASP'!S13</f>
        <v>0</v>
      </c>
      <c r="AR14" s="65">
        <f>'RKO-GRASP'!L13</f>
        <v>0.013</v>
      </c>
      <c r="AS14" s="67">
        <f t="shared" si="20"/>
        <v>1</v>
      </c>
      <c r="AT14" s="61">
        <f>'RKO-ILS'!J13</f>
        <v>920</v>
      </c>
      <c r="AU14" s="65">
        <f t="shared" si="21"/>
        <v>0</v>
      </c>
      <c r="AV14" s="69">
        <f>'RKO-ILS'!S13</f>
        <v>0</v>
      </c>
      <c r="AW14" s="65">
        <f>'RKO-ILS'!L13</f>
        <v>0.973</v>
      </c>
      <c r="AX14" s="67">
        <f t="shared" si="22"/>
        <v>1</v>
      </c>
      <c r="AY14" s="61">
        <f>'RKO-VNS'!J13</f>
        <v>920</v>
      </c>
      <c r="AZ14" s="65">
        <f t="shared" si="23"/>
        <v>0</v>
      </c>
      <c r="BA14" s="69">
        <f>'RKO-VNS'!S13</f>
        <v>0</v>
      </c>
      <c r="BB14" s="65">
        <f>'RKO-VNS'!L13</f>
        <v>0.015</v>
      </c>
      <c r="BC14" s="67">
        <f t="shared" si="24"/>
        <v>1</v>
      </c>
      <c r="BD14" s="61">
        <f>'RKO-PSO'!J13</f>
        <v>920</v>
      </c>
      <c r="BE14" s="65">
        <f t="shared" si="25"/>
        <v>0</v>
      </c>
      <c r="BF14" s="69">
        <f>'RKO-PSO'!S13</f>
        <v>0</v>
      </c>
      <c r="BG14" s="64">
        <f>'RKO-PSO'!L13</f>
        <v>0.112</v>
      </c>
      <c r="BH14" s="67">
        <f t="shared" si="26"/>
        <v>1</v>
      </c>
      <c r="BI14" s="61">
        <f>'RKO-GA'!J13</f>
        <v>920</v>
      </c>
      <c r="BJ14" s="65">
        <f t="shared" si="27"/>
        <v>0</v>
      </c>
      <c r="BK14" s="69">
        <f>'RKO-GA'!S13</f>
        <v>0</v>
      </c>
      <c r="BL14" s="64">
        <f>'RKO-GA'!L13</f>
        <v>0.029</v>
      </c>
      <c r="BM14" s="67">
        <f t="shared" si="28"/>
        <v>1</v>
      </c>
      <c r="BN14" s="61">
        <f>'RKO-BRKGA-CS'!J13</f>
        <v>920</v>
      </c>
      <c r="BO14" s="65">
        <f t="shared" si="29"/>
        <v>0</v>
      </c>
      <c r="BP14" s="69">
        <f>'RKO-BRKGA-CS'!S13</f>
        <v>0</v>
      </c>
      <c r="BQ14" s="64">
        <f>'RKO-BRKGA-CS'!L13</f>
        <v>0.08</v>
      </c>
      <c r="BR14" s="67">
        <f t="shared" si="30"/>
        <v>1</v>
      </c>
      <c r="BS14" s="61">
        <f>'RKO-LNS'!J13</f>
        <v>920</v>
      </c>
      <c r="BT14" s="65">
        <f t="shared" si="31"/>
        <v>0</v>
      </c>
      <c r="BU14" s="69">
        <f>'RKO-LNS'!S13</f>
        <v>0</v>
      </c>
      <c r="BV14" s="64">
        <f>'RKO-LNS'!L13</f>
        <v>0.016</v>
      </c>
      <c r="BW14" s="67">
        <f t="shared" si="32"/>
        <v>1</v>
      </c>
      <c r="BX14" s="61" t="str">
        <f>'RKO-MS'!J13</f>
        <v/>
      </c>
      <c r="BY14" s="65">
        <f t="shared" si="33"/>
        <v>-100</v>
      </c>
      <c r="BZ14" s="69">
        <f>'RKO-MS'!S13</f>
        <v>-100</v>
      </c>
      <c r="CA14" s="64" t="str">
        <f>'RKO-MS'!L13</f>
        <v/>
      </c>
      <c r="CB14" s="67" t="str">
        <f t="shared" si="34"/>
        <v>#N/A</v>
      </c>
      <c r="CC14" s="70"/>
      <c r="CD14" s="71">
        <f t="shared" si="35"/>
        <v>920</v>
      </c>
      <c r="CE14" s="71">
        <f t="shared" si="36"/>
        <v>1</v>
      </c>
    </row>
    <row r="15" ht="15.75" customHeight="1">
      <c r="A15" s="4" t="s">
        <v>89</v>
      </c>
      <c r="B15" s="61">
        <v>30.0</v>
      </c>
      <c r="C15" s="62">
        <v>5.0</v>
      </c>
      <c r="D15" s="63"/>
      <c r="E15" s="61">
        <f t="shared" si="1"/>
        <v>52</v>
      </c>
      <c r="F15" s="63"/>
      <c r="G15" s="61">
        <v>52.0</v>
      </c>
      <c r="H15" s="64">
        <v>52.0</v>
      </c>
      <c r="I15" s="65">
        <f t="shared" si="2"/>
        <v>0</v>
      </c>
      <c r="J15" s="66">
        <v>0.0</v>
      </c>
      <c r="K15" s="6">
        <v>0.04</v>
      </c>
      <c r="L15" s="6">
        <v>0.04</v>
      </c>
      <c r="M15" s="67">
        <f t="shared" si="3"/>
        <v>1</v>
      </c>
      <c r="N15" s="68">
        <v>52.0</v>
      </c>
      <c r="O15" s="65">
        <f t="shared" si="4"/>
        <v>0</v>
      </c>
      <c r="P15" s="62">
        <f t="shared" si="5"/>
        <v>3600</v>
      </c>
      <c r="Q15" s="67">
        <f t="shared" si="6"/>
        <v>1</v>
      </c>
      <c r="R15" s="62">
        <v>52.0</v>
      </c>
      <c r="S15" s="65">
        <f t="shared" si="7"/>
        <v>0</v>
      </c>
      <c r="T15" s="62">
        <f t="shared" si="8"/>
        <v>3600</v>
      </c>
      <c r="U15" s="67">
        <f t="shared" si="9"/>
        <v>1</v>
      </c>
      <c r="V15" s="64">
        <v>52.0</v>
      </c>
      <c r="W15" s="65">
        <f t="shared" si="10"/>
        <v>0</v>
      </c>
      <c r="X15" s="62">
        <f t="shared" si="11"/>
        <v>3600</v>
      </c>
      <c r="Y15" s="67">
        <f t="shared" si="12"/>
        <v>1</v>
      </c>
      <c r="Z15" s="61">
        <f>RKO!J14</f>
        <v>52</v>
      </c>
      <c r="AA15" s="65">
        <f t="shared" si="13"/>
        <v>0</v>
      </c>
      <c r="AB15" s="69">
        <f>RKO!S14</f>
        <v>0</v>
      </c>
      <c r="AC15" s="65">
        <f>RKO!L14</f>
        <v>0.005</v>
      </c>
      <c r="AD15" s="67">
        <f t="shared" si="14"/>
        <v>1</v>
      </c>
      <c r="AE15" s="61">
        <f>'RKO-BRKGA'!J14</f>
        <v>52</v>
      </c>
      <c r="AF15" s="65">
        <f t="shared" si="15"/>
        <v>0</v>
      </c>
      <c r="AG15" s="69">
        <f>'RKO-BRKGA'!S14</f>
        <v>0</v>
      </c>
      <c r="AH15" s="65">
        <f>'RKO-BRKGA'!L14</f>
        <v>0.021</v>
      </c>
      <c r="AI15" s="67">
        <f t="shared" si="16"/>
        <v>1</v>
      </c>
      <c r="AJ15" s="61">
        <f>'RKO-SA'!J14</f>
        <v>52</v>
      </c>
      <c r="AK15" s="65">
        <f t="shared" si="17"/>
        <v>0</v>
      </c>
      <c r="AL15" s="69">
        <f>'RKO-SA'!S14</f>
        <v>0</v>
      </c>
      <c r="AM15" s="65">
        <f>'RKO-SA'!L14</f>
        <v>0.125</v>
      </c>
      <c r="AN15" s="67">
        <f t="shared" si="18"/>
        <v>1</v>
      </c>
      <c r="AO15" s="61">
        <f>'RKO-GRASP'!J14</f>
        <v>52</v>
      </c>
      <c r="AP15" s="65">
        <f t="shared" si="19"/>
        <v>0</v>
      </c>
      <c r="AQ15" s="69">
        <f>'RKO-GRASP'!S14</f>
        <v>0</v>
      </c>
      <c r="AR15" s="65">
        <f>'RKO-GRASP'!L14</f>
        <v>0.009</v>
      </c>
      <c r="AS15" s="67">
        <f t="shared" si="20"/>
        <v>1</v>
      </c>
      <c r="AT15" s="61">
        <f>'RKO-ILS'!J14</f>
        <v>52</v>
      </c>
      <c r="AU15" s="65">
        <f t="shared" si="21"/>
        <v>0</v>
      </c>
      <c r="AV15" s="69">
        <f>'RKO-ILS'!S14</f>
        <v>0</v>
      </c>
      <c r="AW15" s="65">
        <f>'RKO-ILS'!L14</f>
        <v>0.898</v>
      </c>
      <c r="AX15" s="67">
        <f t="shared" si="22"/>
        <v>1</v>
      </c>
      <c r="AY15" s="61">
        <f>'RKO-VNS'!J14</f>
        <v>52</v>
      </c>
      <c r="AZ15" s="65">
        <f t="shared" si="23"/>
        <v>0</v>
      </c>
      <c r="BA15" s="69">
        <f>'RKO-VNS'!S14</f>
        <v>0</v>
      </c>
      <c r="BB15" s="65">
        <f>'RKO-VNS'!L14</f>
        <v>0.005</v>
      </c>
      <c r="BC15" s="67">
        <f t="shared" si="24"/>
        <v>1</v>
      </c>
      <c r="BD15" s="61">
        <f>'RKO-PSO'!J14</f>
        <v>52</v>
      </c>
      <c r="BE15" s="65">
        <f t="shared" si="25"/>
        <v>0</v>
      </c>
      <c r="BF15" s="69">
        <f>'RKO-PSO'!S14</f>
        <v>0</v>
      </c>
      <c r="BG15" s="64">
        <f>'RKO-PSO'!L14</f>
        <v>0.009</v>
      </c>
      <c r="BH15" s="67">
        <f t="shared" si="26"/>
        <v>1</v>
      </c>
      <c r="BI15" s="61">
        <f>'RKO-GA'!J14</f>
        <v>52</v>
      </c>
      <c r="BJ15" s="65">
        <f t="shared" si="27"/>
        <v>0</v>
      </c>
      <c r="BK15" s="69">
        <f>'RKO-GA'!S14</f>
        <v>14.61538462</v>
      </c>
      <c r="BL15" s="64">
        <f>'RKO-GA'!L14</f>
        <v>0.008</v>
      </c>
      <c r="BM15" s="67">
        <f t="shared" si="28"/>
        <v>1</v>
      </c>
      <c r="BN15" s="61">
        <f>'RKO-BRKGA-CS'!J14</f>
        <v>52</v>
      </c>
      <c r="BO15" s="65">
        <f t="shared" si="29"/>
        <v>0</v>
      </c>
      <c r="BP15" s="69">
        <f>'RKO-BRKGA-CS'!S14</f>
        <v>0</v>
      </c>
      <c r="BQ15" s="64">
        <f>'RKO-BRKGA-CS'!L14</f>
        <v>0.052</v>
      </c>
      <c r="BR15" s="67">
        <f t="shared" si="30"/>
        <v>1</v>
      </c>
      <c r="BS15" s="61">
        <f>'RKO-LNS'!J14</f>
        <v>52</v>
      </c>
      <c r="BT15" s="65">
        <f t="shared" si="31"/>
        <v>0</v>
      </c>
      <c r="BU15" s="69">
        <f>'RKO-LNS'!S14</f>
        <v>0</v>
      </c>
      <c r="BV15" s="64">
        <f>'RKO-LNS'!L14</f>
        <v>0.012</v>
      </c>
      <c r="BW15" s="67">
        <f t="shared" si="32"/>
        <v>1</v>
      </c>
      <c r="BX15" s="61" t="str">
        <f>'RKO-MS'!J14</f>
        <v/>
      </c>
      <c r="BY15" s="65">
        <f t="shared" si="33"/>
        <v>-100</v>
      </c>
      <c r="BZ15" s="69">
        <f>'RKO-MS'!S14</f>
        <v>-100</v>
      </c>
      <c r="CA15" s="64" t="str">
        <f>'RKO-MS'!L14</f>
        <v/>
      </c>
      <c r="CB15" s="67" t="str">
        <f t="shared" si="34"/>
        <v>#N/A</v>
      </c>
      <c r="CC15" s="70"/>
      <c r="CD15" s="71">
        <f t="shared" si="35"/>
        <v>52</v>
      </c>
      <c r="CE15" s="71">
        <f t="shared" si="36"/>
        <v>1</v>
      </c>
    </row>
    <row r="16" ht="15.75" customHeight="1">
      <c r="A16" s="4" t="s">
        <v>90</v>
      </c>
      <c r="B16" s="61">
        <v>30.0</v>
      </c>
      <c r="C16" s="62">
        <v>5.0</v>
      </c>
      <c r="D16" s="63"/>
      <c r="E16" s="61">
        <f t="shared" si="1"/>
        <v>410</v>
      </c>
      <c r="F16" s="63"/>
      <c r="G16" s="61">
        <v>410.0</v>
      </c>
      <c r="H16" s="64">
        <v>410.0</v>
      </c>
      <c r="I16" s="65">
        <f t="shared" si="2"/>
        <v>0</v>
      </c>
      <c r="J16" s="66">
        <v>0.0</v>
      </c>
      <c r="K16" s="6">
        <v>0.31</v>
      </c>
      <c r="L16" s="6">
        <v>0.31</v>
      </c>
      <c r="M16" s="67">
        <f t="shared" si="3"/>
        <v>1</v>
      </c>
      <c r="N16" s="68">
        <v>410.0</v>
      </c>
      <c r="O16" s="65">
        <f t="shared" si="4"/>
        <v>0</v>
      </c>
      <c r="P16" s="62">
        <f t="shared" si="5"/>
        <v>3600</v>
      </c>
      <c r="Q16" s="67">
        <f t="shared" si="6"/>
        <v>1</v>
      </c>
      <c r="R16" s="62">
        <v>410.0</v>
      </c>
      <c r="S16" s="65">
        <f t="shared" si="7"/>
        <v>0</v>
      </c>
      <c r="T16" s="62">
        <f t="shared" si="8"/>
        <v>3600</v>
      </c>
      <c r="U16" s="67">
        <f t="shared" si="9"/>
        <v>1</v>
      </c>
      <c r="V16" s="64">
        <v>410.0</v>
      </c>
      <c r="W16" s="65">
        <f t="shared" si="10"/>
        <v>0</v>
      </c>
      <c r="X16" s="62">
        <f t="shared" si="11"/>
        <v>3600</v>
      </c>
      <c r="Y16" s="67">
        <f t="shared" si="12"/>
        <v>1</v>
      </c>
      <c r="Z16" s="61">
        <f>RKO!J15</f>
        <v>410</v>
      </c>
      <c r="AA16" s="65">
        <f t="shared" si="13"/>
        <v>0</v>
      </c>
      <c r="AB16" s="69">
        <f>RKO!S15</f>
        <v>0</v>
      </c>
      <c r="AC16" s="65">
        <f>RKO!L15</f>
        <v>0.007</v>
      </c>
      <c r="AD16" s="67">
        <f t="shared" si="14"/>
        <v>1</v>
      </c>
      <c r="AE16" s="61">
        <f>'RKO-BRKGA'!J15</f>
        <v>410</v>
      </c>
      <c r="AF16" s="65">
        <f t="shared" si="15"/>
        <v>0</v>
      </c>
      <c r="AG16" s="69">
        <f>'RKO-BRKGA'!S15</f>
        <v>47.51219512</v>
      </c>
      <c r="AH16" s="65">
        <f>'RKO-BRKGA'!L15</f>
        <v>0.018</v>
      </c>
      <c r="AI16" s="67">
        <f t="shared" si="16"/>
        <v>1</v>
      </c>
      <c r="AJ16" s="61">
        <f>'RKO-SA'!J15</f>
        <v>410</v>
      </c>
      <c r="AK16" s="65">
        <f t="shared" si="17"/>
        <v>0</v>
      </c>
      <c r="AL16" s="69">
        <f>'RKO-SA'!S15</f>
        <v>0</v>
      </c>
      <c r="AM16" s="65">
        <f>'RKO-SA'!L15</f>
        <v>0.311</v>
      </c>
      <c r="AN16" s="67">
        <f t="shared" si="18"/>
        <v>1</v>
      </c>
      <c r="AO16" s="61">
        <f>'RKO-GRASP'!J15</f>
        <v>410</v>
      </c>
      <c r="AP16" s="65">
        <f t="shared" si="19"/>
        <v>0</v>
      </c>
      <c r="AQ16" s="69">
        <f>'RKO-GRASP'!S15</f>
        <v>0</v>
      </c>
      <c r="AR16" s="65">
        <f>'RKO-GRASP'!L15</f>
        <v>0.026</v>
      </c>
      <c r="AS16" s="67">
        <f t="shared" si="20"/>
        <v>1</v>
      </c>
      <c r="AT16" s="61">
        <f>'RKO-ILS'!J15</f>
        <v>410</v>
      </c>
      <c r="AU16" s="65">
        <f t="shared" si="21"/>
        <v>0</v>
      </c>
      <c r="AV16" s="69">
        <f>'RKO-ILS'!S15</f>
        <v>0</v>
      </c>
      <c r="AW16" s="65">
        <f>'RKO-ILS'!L15</f>
        <v>1.5</v>
      </c>
      <c r="AX16" s="67">
        <f t="shared" si="22"/>
        <v>1</v>
      </c>
      <c r="AY16" s="61">
        <f>'RKO-VNS'!J15</f>
        <v>410</v>
      </c>
      <c r="AZ16" s="65">
        <f t="shared" si="23"/>
        <v>0</v>
      </c>
      <c r="BA16" s="69">
        <f>'RKO-VNS'!S15</f>
        <v>0</v>
      </c>
      <c r="BB16" s="65">
        <f>'RKO-VNS'!L15</f>
        <v>0.018</v>
      </c>
      <c r="BC16" s="67">
        <f t="shared" si="24"/>
        <v>1</v>
      </c>
      <c r="BD16" s="61">
        <f>'RKO-PSO'!J15</f>
        <v>410</v>
      </c>
      <c r="BE16" s="65">
        <f t="shared" si="25"/>
        <v>0</v>
      </c>
      <c r="BF16" s="69">
        <f>'RKO-PSO'!S15</f>
        <v>0</v>
      </c>
      <c r="BG16" s="64">
        <f>'RKO-PSO'!L15</f>
        <v>0.013</v>
      </c>
      <c r="BH16" s="67">
        <f t="shared" si="26"/>
        <v>1</v>
      </c>
      <c r="BI16" s="61">
        <f>'RKO-GA'!J15</f>
        <v>410</v>
      </c>
      <c r="BJ16" s="65">
        <f t="shared" si="27"/>
        <v>0</v>
      </c>
      <c r="BK16" s="69">
        <f>'RKO-GA'!S15</f>
        <v>0</v>
      </c>
      <c r="BL16" s="64">
        <f>'RKO-GA'!L15</f>
        <v>0.007</v>
      </c>
      <c r="BM16" s="67">
        <f t="shared" si="28"/>
        <v>1</v>
      </c>
      <c r="BN16" s="61">
        <f>'RKO-BRKGA-CS'!J15</f>
        <v>410</v>
      </c>
      <c r="BO16" s="65">
        <f t="shared" si="29"/>
        <v>0</v>
      </c>
      <c r="BP16" s="69">
        <f>'RKO-BRKGA-CS'!S15</f>
        <v>88.29268293</v>
      </c>
      <c r="BQ16" s="64">
        <f>'RKO-BRKGA-CS'!L15</f>
        <v>0.048</v>
      </c>
      <c r="BR16" s="67">
        <f t="shared" si="30"/>
        <v>1</v>
      </c>
      <c r="BS16" s="61">
        <f>'RKO-LNS'!J15</f>
        <v>410</v>
      </c>
      <c r="BT16" s="65">
        <f t="shared" si="31"/>
        <v>0</v>
      </c>
      <c r="BU16" s="69">
        <f>'RKO-LNS'!S15</f>
        <v>0</v>
      </c>
      <c r="BV16" s="64">
        <f>'RKO-LNS'!L15</f>
        <v>0.015</v>
      </c>
      <c r="BW16" s="67">
        <f t="shared" si="32"/>
        <v>1</v>
      </c>
      <c r="BX16" s="61" t="str">
        <f>'RKO-MS'!J15</f>
        <v/>
      </c>
      <c r="BY16" s="65">
        <f t="shared" si="33"/>
        <v>-100</v>
      </c>
      <c r="BZ16" s="69">
        <f>'RKO-MS'!S15</f>
        <v>-100</v>
      </c>
      <c r="CA16" s="64" t="str">
        <f>'RKO-MS'!L15</f>
        <v/>
      </c>
      <c r="CB16" s="67" t="str">
        <f t="shared" si="34"/>
        <v>#N/A</v>
      </c>
      <c r="CC16" s="70"/>
      <c r="CD16" s="71">
        <f t="shared" si="35"/>
        <v>410</v>
      </c>
      <c r="CE16" s="71">
        <f t="shared" si="36"/>
        <v>1</v>
      </c>
    </row>
    <row r="17" ht="15.75" customHeight="1">
      <c r="A17" s="4" t="s">
        <v>91</v>
      </c>
      <c r="B17" s="61">
        <v>30.0</v>
      </c>
      <c r="C17" s="62">
        <v>10.0</v>
      </c>
      <c r="D17" s="63"/>
      <c r="E17" s="61">
        <f t="shared" si="1"/>
        <v>3276</v>
      </c>
      <c r="F17" s="63"/>
      <c r="G17" s="61">
        <v>3276.0</v>
      </c>
      <c r="H17" s="64">
        <v>3276.0</v>
      </c>
      <c r="I17" s="65">
        <f t="shared" si="2"/>
        <v>0</v>
      </c>
      <c r="J17" s="66">
        <v>0.0</v>
      </c>
      <c r="K17" s="6">
        <v>0.92</v>
      </c>
      <c r="L17" s="6">
        <v>0.92</v>
      </c>
      <c r="M17" s="67">
        <f t="shared" si="3"/>
        <v>1</v>
      </c>
      <c r="N17" s="68">
        <v>3276.0</v>
      </c>
      <c r="O17" s="65">
        <f t="shared" si="4"/>
        <v>0</v>
      </c>
      <c r="P17" s="62">
        <f t="shared" si="5"/>
        <v>3600</v>
      </c>
      <c r="Q17" s="67">
        <f t="shared" si="6"/>
        <v>1</v>
      </c>
      <c r="R17" s="62">
        <v>3276.0</v>
      </c>
      <c r="S17" s="65">
        <f t="shared" si="7"/>
        <v>0</v>
      </c>
      <c r="T17" s="62">
        <f t="shared" si="8"/>
        <v>3600</v>
      </c>
      <c r="U17" s="67">
        <f t="shared" si="9"/>
        <v>1</v>
      </c>
      <c r="V17" s="64">
        <v>3276.0</v>
      </c>
      <c r="W17" s="65">
        <f t="shared" si="10"/>
        <v>0</v>
      </c>
      <c r="X17" s="62">
        <f t="shared" si="11"/>
        <v>3600</v>
      </c>
      <c r="Y17" s="67">
        <f t="shared" si="12"/>
        <v>1</v>
      </c>
      <c r="Z17" s="61">
        <f>RKO!J16</f>
        <v>3276</v>
      </c>
      <c r="AA17" s="65">
        <f t="shared" si="13"/>
        <v>0</v>
      </c>
      <c r="AB17" s="69">
        <f>RKO!S16</f>
        <v>0</v>
      </c>
      <c r="AC17" s="65">
        <f>RKO!L16</f>
        <v>0.057</v>
      </c>
      <c r="AD17" s="67">
        <f t="shared" si="14"/>
        <v>1</v>
      </c>
      <c r="AE17" s="61">
        <f>'RKO-BRKGA'!J16</f>
        <v>3276</v>
      </c>
      <c r="AF17" s="65">
        <f t="shared" si="15"/>
        <v>0</v>
      </c>
      <c r="AG17" s="69">
        <f>'RKO-BRKGA'!S16</f>
        <v>0</v>
      </c>
      <c r="AH17" s="65">
        <f>'RKO-BRKGA'!L16</f>
        <v>0.194</v>
      </c>
      <c r="AI17" s="67">
        <f t="shared" si="16"/>
        <v>1</v>
      </c>
      <c r="AJ17" s="61">
        <f>'RKO-SA'!J16</f>
        <v>3276</v>
      </c>
      <c r="AK17" s="65">
        <f t="shared" si="17"/>
        <v>0</v>
      </c>
      <c r="AL17" s="69">
        <f>'RKO-SA'!S16</f>
        <v>0</v>
      </c>
      <c r="AM17" s="65">
        <f>'RKO-SA'!L16</f>
        <v>1.533</v>
      </c>
      <c r="AN17" s="67">
        <f t="shared" si="18"/>
        <v>1</v>
      </c>
      <c r="AO17" s="61">
        <f>'RKO-GRASP'!J16</f>
        <v>3276</v>
      </c>
      <c r="AP17" s="65">
        <f t="shared" si="19"/>
        <v>0</v>
      </c>
      <c r="AQ17" s="69">
        <f>'RKO-GRASP'!S16</f>
        <v>0</v>
      </c>
      <c r="AR17" s="65">
        <f>'RKO-GRASP'!L16</f>
        <v>0.084</v>
      </c>
      <c r="AS17" s="67">
        <f t="shared" si="20"/>
        <v>1</v>
      </c>
      <c r="AT17" s="61">
        <f>'RKO-ILS'!J16</f>
        <v>3276</v>
      </c>
      <c r="AU17" s="65">
        <f t="shared" si="21"/>
        <v>0</v>
      </c>
      <c r="AV17" s="69">
        <f>'RKO-ILS'!S16</f>
        <v>0</v>
      </c>
      <c r="AW17" s="65">
        <f>'RKO-ILS'!L16</f>
        <v>0.835</v>
      </c>
      <c r="AX17" s="67">
        <f t="shared" si="22"/>
        <v>1</v>
      </c>
      <c r="AY17" s="61">
        <f>'RKO-VNS'!J16</f>
        <v>3276</v>
      </c>
      <c r="AZ17" s="65">
        <f t="shared" si="23"/>
        <v>0</v>
      </c>
      <c r="BA17" s="69">
        <f>'RKO-VNS'!S16</f>
        <v>0</v>
      </c>
      <c r="BB17" s="65">
        <f>'RKO-VNS'!L16</f>
        <v>0.477</v>
      </c>
      <c r="BC17" s="67">
        <f t="shared" si="24"/>
        <v>1</v>
      </c>
      <c r="BD17" s="61">
        <f>'RKO-PSO'!J16</f>
        <v>3276</v>
      </c>
      <c r="BE17" s="65">
        <f t="shared" si="25"/>
        <v>0</v>
      </c>
      <c r="BF17" s="69">
        <f>'RKO-PSO'!S16</f>
        <v>0</v>
      </c>
      <c r="BG17" s="64">
        <f>'RKO-PSO'!L16</f>
        <v>1.152</v>
      </c>
      <c r="BH17" s="67">
        <f t="shared" si="26"/>
        <v>1</v>
      </c>
      <c r="BI17" s="61">
        <f>'RKO-GA'!J16</f>
        <v>3276</v>
      </c>
      <c r="BJ17" s="65">
        <f t="shared" si="27"/>
        <v>0</v>
      </c>
      <c r="BK17" s="69">
        <f>'RKO-GA'!S16</f>
        <v>1.684981685</v>
      </c>
      <c r="BL17" s="64">
        <f>'RKO-GA'!L16</f>
        <v>0.327</v>
      </c>
      <c r="BM17" s="67">
        <f t="shared" si="28"/>
        <v>1</v>
      </c>
      <c r="BN17" s="61">
        <f>'RKO-BRKGA-CS'!J16</f>
        <v>3276</v>
      </c>
      <c r="BO17" s="65">
        <f t="shared" si="29"/>
        <v>0</v>
      </c>
      <c r="BP17" s="69">
        <f>'RKO-BRKGA-CS'!S16</f>
        <v>0</v>
      </c>
      <c r="BQ17" s="64">
        <f>'RKO-BRKGA-CS'!L16</f>
        <v>0.4</v>
      </c>
      <c r="BR17" s="67">
        <f t="shared" si="30"/>
        <v>1</v>
      </c>
      <c r="BS17" s="61">
        <f>'RKO-LNS'!J16</f>
        <v>3276</v>
      </c>
      <c r="BT17" s="65">
        <f t="shared" si="31"/>
        <v>0</v>
      </c>
      <c r="BU17" s="69">
        <f>'RKO-LNS'!S16</f>
        <v>0</v>
      </c>
      <c r="BV17" s="64">
        <f>'RKO-LNS'!L16</f>
        <v>0.341</v>
      </c>
      <c r="BW17" s="67">
        <f t="shared" si="32"/>
        <v>1</v>
      </c>
      <c r="BX17" s="61" t="str">
        <f>'RKO-MS'!J16</f>
        <v/>
      </c>
      <c r="BY17" s="65">
        <f t="shared" si="33"/>
        <v>-100</v>
      </c>
      <c r="BZ17" s="69">
        <f>'RKO-MS'!S16</f>
        <v>-100</v>
      </c>
      <c r="CA17" s="64" t="str">
        <f>'RKO-MS'!L16</f>
        <v/>
      </c>
      <c r="CB17" s="67" t="str">
        <f t="shared" si="34"/>
        <v>#N/A</v>
      </c>
      <c r="CC17" s="70"/>
      <c r="CD17" s="71">
        <f t="shared" si="35"/>
        <v>3276</v>
      </c>
      <c r="CE17" s="71">
        <f t="shared" si="36"/>
        <v>1</v>
      </c>
    </row>
    <row r="18" ht="15.75" customHeight="1">
      <c r="A18" s="4" t="s">
        <v>92</v>
      </c>
      <c r="B18" s="61">
        <v>30.0</v>
      </c>
      <c r="C18" s="62">
        <v>10.0</v>
      </c>
      <c r="D18" s="63"/>
      <c r="E18" s="61">
        <f t="shared" si="1"/>
        <v>1404</v>
      </c>
      <c r="F18" s="63"/>
      <c r="G18" s="61">
        <v>1404.0</v>
      </c>
      <c r="H18" s="64">
        <v>1404.0</v>
      </c>
      <c r="I18" s="65">
        <f t="shared" si="2"/>
        <v>0</v>
      </c>
      <c r="J18" s="66">
        <v>0.0</v>
      </c>
      <c r="K18" s="6">
        <v>0.48</v>
      </c>
      <c r="L18" s="6">
        <v>0.48</v>
      </c>
      <c r="M18" s="67">
        <f t="shared" si="3"/>
        <v>1</v>
      </c>
      <c r="N18" s="68">
        <v>1404.0</v>
      </c>
      <c r="O18" s="65">
        <f t="shared" si="4"/>
        <v>0</v>
      </c>
      <c r="P18" s="62">
        <f t="shared" si="5"/>
        <v>3600</v>
      </c>
      <c r="Q18" s="67">
        <f t="shared" si="6"/>
        <v>1</v>
      </c>
      <c r="R18" s="62">
        <v>1404.0</v>
      </c>
      <c r="S18" s="65">
        <f t="shared" si="7"/>
        <v>0</v>
      </c>
      <c r="T18" s="62">
        <f t="shared" si="8"/>
        <v>3600</v>
      </c>
      <c r="U18" s="67">
        <f t="shared" si="9"/>
        <v>1</v>
      </c>
      <c r="V18" s="64">
        <v>1404.0</v>
      </c>
      <c r="W18" s="65">
        <f t="shared" si="10"/>
        <v>0</v>
      </c>
      <c r="X18" s="62">
        <f t="shared" si="11"/>
        <v>3600</v>
      </c>
      <c r="Y18" s="67">
        <f t="shared" si="12"/>
        <v>1</v>
      </c>
      <c r="Z18" s="61">
        <f>RKO!J17</f>
        <v>1404</v>
      </c>
      <c r="AA18" s="65">
        <f t="shared" si="13"/>
        <v>0</v>
      </c>
      <c r="AB18" s="69">
        <f>RKO!S17</f>
        <v>0</v>
      </c>
      <c r="AC18" s="65">
        <f>RKO!L17</f>
        <v>0.034</v>
      </c>
      <c r="AD18" s="67">
        <f t="shared" si="14"/>
        <v>1</v>
      </c>
      <c r="AE18" s="61">
        <f>'RKO-BRKGA'!J17</f>
        <v>1404</v>
      </c>
      <c r="AF18" s="65">
        <f t="shared" si="15"/>
        <v>0</v>
      </c>
      <c r="AG18" s="69">
        <f>'RKO-BRKGA'!S17</f>
        <v>0</v>
      </c>
      <c r="AH18" s="65">
        <f>'RKO-BRKGA'!L17</f>
        <v>0.092</v>
      </c>
      <c r="AI18" s="67">
        <f t="shared" si="16"/>
        <v>1</v>
      </c>
      <c r="AJ18" s="61">
        <f>'RKO-SA'!J17</f>
        <v>1404</v>
      </c>
      <c r="AK18" s="65">
        <f t="shared" si="17"/>
        <v>0</v>
      </c>
      <c r="AL18" s="69">
        <f>'RKO-SA'!S17</f>
        <v>0</v>
      </c>
      <c r="AM18" s="65">
        <f>'RKO-SA'!L17</f>
        <v>1.116</v>
      </c>
      <c r="AN18" s="67">
        <f t="shared" si="18"/>
        <v>1</v>
      </c>
      <c r="AO18" s="61">
        <f>'RKO-GRASP'!J17</f>
        <v>1404</v>
      </c>
      <c r="AP18" s="65">
        <f t="shared" si="19"/>
        <v>0</v>
      </c>
      <c r="AQ18" s="69">
        <f>'RKO-GRASP'!S17</f>
        <v>0</v>
      </c>
      <c r="AR18" s="65">
        <f>'RKO-GRASP'!L17</f>
        <v>0.041</v>
      </c>
      <c r="AS18" s="67">
        <f t="shared" si="20"/>
        <v>1</v>
      </c>
      <c r="AT18" s="61">
        <f>'RKO-ILS'!J17</f>
        <v>1404</v>
      </c>
      <c r="AU18" s="65">
        <f t="shared" si="21"/>
        <v>0</v>
      </c>
      <c r="AV18" s="69">
        <f>'RKO-ILS'!S17</f>
        <v>0</v>
      </c>
      <c r="AW18" s="65">
        <f>'RKO-ILS'!L17</f>
        <v>0.824</v>
      </c>
      <c r="AX18" s="67">
        <f t="shared" si="22"/>
        <v>1</v>
      </c>
      <c r="AY18" s="61">
        <f>'RKO-VNS'!J17</f>
        <v>1404</v>
      </c>
      <c r="AZ18" s="65">
        <f t="shared" si="23"/>
        <v>0</v>
      </c>
      <c r="BA18" s="69">
        <f>'RKO-VNS'!S17</f>
        <v>0</v>
      </c>
      <c r="BB18" s="65">
        <f>'RKO-VNS'!L17</f>
        <v>0.085</v>
      </c>
      <c r="BC18" s="67">
        <f t="shared" si="24"/>
        <v>1</v>
      </c>
      <c r="BD18" s="61">
        <f>'RKO-PSO'!J17</f>
        <v>1404</v>
      </c>
      <c r="BE18" s="65">
        <f t="shared" si="25"/>
        <v>0</v>
      </c>
      <c r="BF18" s="69">
        <f>'RKO-PSO'!S17</f>
        <v>0</v>
      </c>
      <c r="BG18" s="64">
        <f>'RKO-PSO'!L17</f>
        <v>0.221</v>
      </c>
      <c r="BH18" s="67">
        <f t="shared" si="26"/>
        <v>1</v>
      </c>
      <c r="BI18" s="61">
        <f>'RKO-GA'!J17</f>
        <v>1404</v>
      </c>
      <c r="BJ18" s="65">
        <f t="shared" si="27"/>
        <v>0</v>
      </c>
      <c r="BK18" s="69">
        <f>'RKO-GA'!S17</f>
        <v>1.908831909</v>
      </c>
      <c r="BL18" s="64">
        <f>'RKO-GA'!L17</f>
        <v>0.106</v>
      </c>
      <c r="BM18" s="67">
        <f t="shared" si="28"/>
        <v>1</v>
      </c>
      <c r="BN18" s="61">
        <f>'RKO-BRKGA-CS'!J17</f>
        <v>1404</v>
      </c>
      <c r="BO18" s="65">
        <f t="shared" si="29"/>
        <v>0</v>
      </c>
      <c r="BP18" s="69">
        <f>'RKO-BRKGA-CS'!S17</f>
        <v>0</v>
      </c>
      <c r="BQ18" s="64">
        <f>'RKO-BRKGA-CS'!L17</f>
        <v>0.163</v>
      </c>
      <c r="BR18" s="67">
        <f t="shared" si="30"/>
        <v>1</v>
      </c>
      <c r="BS18" s="61">
        <f>'RKO-LNS'!J17</f>
        <v>1404</v>
      </c>
      <c r="BT18" s="65">
        <f t="shared" si="31"/>
        <v>0</v>
      </c>
      <c r="BU18" s="69">
        <f>'RKO-LNS'!S17</f>
        <v>0</v>
      </c>
      <c r="BV18" s="64">
        <f>'RKO-LNS'!L17</f>
        <v>0.37</v>
      </c>
      <c r="BW18" s="67">
        <f t="shared" si="32"/>
        <v>1</v>
      </c>
      <c r="BX18" s="61" t="str">
        <f>'RKO-MS'!J17</f>
        <v/>
      </c>
      <c r="BY18" s="65">
        <f t="shared" si="33"/>
        <v>-100</v>
      </c>
      <c r="BZ18" s="69">
        <f>'RKO-MS'!S17</f>
        <v>-100</v>
      </c>
      <c r="CA18" s="64" t="str">
        <f>'RKO-MS'!L17</f>
        <v/>
      </c>
      <c r="CB18" s="67" t="str">
        <f t="shared" si="34"/>
        <v>#N/A</v>
      </c>
      <c r="CC18" s="70"/>
      <c r="CD18" s="71">
        <f t="shared" si="35"/>
        <v>1404</v>
      </c>
      <c r="CE18" s="71">
        <f t="shared" si="36"/>
        <v>1</v>
      </c>
    </row>
    <row r="19" ht="15.75" customHeight="1">
      <c r="A19" s="4" t="s">
        <v>93</v>
      </c>
      <c r="B19" s="61">
        <v>30.0</v>
      </c>
      <c r="C19" s="62">
        <v>10.0</v>
      </c>
      <c r="D19" s="63"/>
      <c r="E19" s="61">
        <f t="shared" si="1"/>
        <v>2214</v>
      </c>
      <c r="F19" s="63"/>
      <c r="G19" s="61">
        <v>2214.0</v>
      </c>
      <c r="H19" s="64">
        <v>2214.0</v>
      </c>
      <c r="I19" s="65">
        <f t="shared" si="2"/>
        <v>0</v>
      </c>
      <c r="J19" s="66">
        <v>0.0</v>
      </c>
      <c r="K19" s="6">
        <v>0.53</v>
      </c>
      <c r="L19" s="6">
        <v>0.53</v>
      </c>
      <c r="M19" s="67">
        <f t="shared" si="3"/>
        <v>1</v>
      </c>
      <c r="N19" s="68">
        <v>2214.0</v>
      </c>
      <c r="O19" s="65">
        <f t="shared" si="4"/>
        <v>0</v>
      </c>
      <c r="P19" s="62">
        <f t="shared" si="5"/>
        <v>3600</v>
      </c>
      <c r="Q19" s="67">
        <f t="shared" si="6"/>
        <v>1</v>
      </c>
      <c r="R19" s="62">
        <v>2214.0</v>
      </c>
      <c r="S19" s="65">
        <f t="shared" si="7"/>
        <v>0</v>
      </c>
      <c r="T19" s="62">
        <f t="shared" si="8"/>
        <v>3600</v>
      </c>
      <c r="U19" s="67">
        <f t="shared" si="9"/>
        <v>1</v>
      </c>
      <c r="V19" s="64">
        <v>2214.0</v>
      </c>
      <c r="W19" s="65">
        <f t="shared" si="10"/>
        <v>0</v>
      </c>
      <c r="X19" s="62">
        <f t="shared" si="11"/>
        <v>3600</v>
      </c>
      <c r="Y19" s="67">
        <f t="shared" si="12"/>
        <v>1</v>
      </c>
      <c r="Z19" s="61">
        <f>RKO!J18</f>
        <v>2214</v>
      </c>
      <c r="AA19" s="65">
        <f t="shared" si="13"/>
        <v>0</v>
      </c>
      <c r="AB19" s="69">
        <f>RKO!S18</f>
        <v>0</v>
      </c>
      <c r="AC19" s="65">
        <f>RKO!L18</f>
        <v>0.011</v>
      </c>
      <c r="AD19" s="67">
        <f t="shared" si="14"/>
        <v>1</v>
      </c>
      <c r="AE19" s="61">
        <f>'RKO-BRKGA'!J18</f>
        <v>2214</v>
      </c>
      <c r="AF19" s="65">
        <f t="shared" si="15"/>
        <v>0</v>
      </c>
      <c r="AG19" s="69">
        <f>'RKO-BRKGA'!S18</f>
        <v>0</v>
      </c>
      <c r="AH19" s="65">
        <f>'RKO-BRKGA'!L18</f>
        <v>0.05</v>
      </c>
      <c r="AI19" s="67">
        <f t="shared" si="16"/>
        <v>1</v>
      </c>
      <c r="AJ19" s="61">
        <f>'RKO-SA'!J18</f>
        <v>2214</v>
      </c>
      <c r="AK19" s="65">
        <f t="shared" si="17"/>
        <v>0</v>
      </c>
      <c r="AL19" s="69">
        <f>'RKO-SA'!S18</f>
        <v>0</v>
      </c>
      <c r="AM19" s="65">
        <f>'RKO-SA'!L18</f>
        <v>0.627</v>
      </c>
      <c r="AN19" s="67">
        <f t="shared" si="18"/>
        <v>1</v>
      </c>
      <c r="AO19" s="61">
        <f>'RKO-GRASP'!J18</f>
        <v>2214</v>
      </c>
      <c r="AP19" s="65">
        <f t="shared" si="19"/>
        <v>0</v>
      </c>
      <c r="AQ19" s="69">
        <f>'RKO-GRASP'!S18</f>
        <v>0</v>
      </c>
      <c r="AR19" s="65">
        <f>'RKO-GRASP'!L18</f>
        <v>0.038</v>
      </c>
      <c r="AS19" s="67">
        <f t="shared" si="20"/>
        <v>1</v>
      </c>
      <c r="AT19" s="61">
        <f>'RKO-ILS'!J18</f>
        <v>2214</v>
      </c>
      <c r="AU19" s="65">
        <f t="shared" si="21"/>
        <v>0</v>
      </c>
      <c r="AV19" s="69">
        <f>'RKO-ILS'!S18</f>
        <v>0</v>
      </c>
      <c r="AW19" s="65">
        <f>'RKO-ILS'!L18</f>
        <v>0.022</v>
      </c>
      <c r="AX19" s="67">
        <f t="shared" si="22"/>
        <v>1</v>
      </c>
      <c r="AY19" s="61">
        <f>'RKO-VNS'!J18</f>
        <v>2214</v>
      </c>
      <c r="AZ19" s="65">
        <f t="shared" si="23"/>
        <v>0</v>
      </c>
      <c r="BA19" s="69">
        <f>'RKO-VNS'!S18</f>
        <v>0</v>
      </c>
      <c r="BB19" s="65">
        <f>'RKO-VNS'!L18</f>
        <v>0.02</v>
      </c>
      <c r="BC19" s="67">
        <f t="shared" si="24"/>
        <v>1</v>
      </c>
      <c r="BD19" s="61">
        <f>'RKO-PSO'!J18</f>
        <v>2214</v>
      </c>
      <c r="BE19" s="65">
        <f t="shared" si="25"/>
        <v>0</v>
      </c>
      <c r="BF19" s="69">
        <f>'RKO-PSO'!S18</f>
        <v>0</v>
      </c>
      <c r="BG19" s="64">
        <f>'RKO-PSO'!L18</f>
        <v>0.036</v>
      </c>
      <c r="BH19" s="67">
        <f t="shared" si="26"/>
        <v>1</v>
      </c>
      <c r="BI19" s="61">
        <f>'RKO-GA'!J18</f>
        <v>2214</v>
      </c>
      <c r="BJ19" s="65">
        <f t="shared" si="27"/>
        <v>0</v>
      </c>
      <c r="BK19" s="69">
        <f>'RKO-GA'!S18</f>
        <v>3.432700994</v>
      </c>
      <c r="BL19" s="64">
        <f>'RKO-GA'!L18</f>
        <v>0.008</v>
      </c>
      <c r="BM19" s="67">
        <f t="shared" si="28"/>
        <v>1</v>
      </c>
      <c r="BN19" s="61">
        <f>'RKO-BRKGA-CS'!J18</f>
        <v>2214</v>
      </c>
      <c r="BO19" s="65">
        <f t="shared" si="29"/>
        <v>0</v>
      </c>
      <c r="BP19" s="69">
        <f>'RKO-BRKGA-CS'!S18</f>
        <v>0</v>
      </c>
      <c r="BQ19" s="64">
        <f>'RKO-BRKGA-CS'!L18</f>
        <v>0.088</v>
      </c>
      <c r="BR19" s="67">
        <f t="shared" si="30"/>
        <v>1</v>
      </c>
      <c r="BS19" s="61">
        <f>'RKO-LNS'!J18</f>
        <v>2214</v>
      </c>
      <c r="BT19" s="65">
        <f t="shared" si="31"/>
        <v>0</v>
      </c>
      <c r="BU19" s="69">
        <f>'RKO-LNS'!S18</f>
        <v>0</v>
      </c>
      <c r="BV19" s="64">
        <f>'RKO-LNS'!L18</f>
        <v>0.019</v>
      </c>
      <c r="BW19" s="67">
        <f t="shared" si="32"/>
        <v>1</v>
      </c>
      <c r="BX19" s="61" t="str">
        <f>'RKO-MS'!J18</f>
        <v/>
      </c>
      <c r="BY19" s="65">
        <f t="shared" si="33"/>
        <v>-100</v>
      </c>
      <c r="BZ19" s="69">
        <f>'RKO-MS'!S18</f>
        <v>-100</v>
      </c>
      <c r="CA19" s="64" t="str">
        <f>'RKO-MS'!L18</f>
        <v/>
      </c>
      <c r="CB19" s="67" t="str">
        <f t="shared" si="34"/>
        <v>#N/A</v>
      </c>
      <c r="CC19" s="70"/>
      <c r="CD19" s="71">
        <f t="shared" si="35"/>
        <v>2214</v>
      </c>
      <c r="CE19" s="71">
        <f t="shared" si="36"/>
        <v>1</v>
      </c>
    </row>
    <row r="20" ht="15.75" customHeight="1">
      <c r="A20" s="4" t="s">
        <v>94</v>
      </c>
      <c r="B20" s="61">
        <v>30.0</v>
      </c>
      <c r="C20" s="62">
        <v>10.0</v>
      </c>
      <c r="D20" s="63"/>
      <c r="E20" s="61">
        <f t="shared" si="1"/>
        <v>2150</v>
      </c>
      <c r="F20" s="63"/>
      <c r="G20" s="61">
        <v>2150.0</v>
      </c>
      <c r="H20" s="64">
        <v>2150.0</v>
      </c>
      <c r="I20" s="65">
        <f t="shared" si="2"/>
        <v>0</v>
      </c>
      <c r="J20" s="66">
        <v>0.0</v>
      </c>
      <c r="K20" s="6">
        <v>0.68</v>
      </c>
      <c r="L20" s="6">
        <v>0.68</v>
      </c>
      <c r="M20" s="67">
        <f t="shared" si="3"/>
        <v>1</v>
      </c>
      <c r="N20" s="68">
        <v>2150.0</v>
      </c>
      <c r="O20" s="65">
        <f t="shared" si="4"/>
        <v>0</v>
      </c>
      <c r="P20" s="62">
        <f t="shared" si="5"/>
        <v>3600</v>
      </c>
      <c r="Q20" s="67">
        <f t="shared" si="6"/>
        <v>1</v>
      </c>
      <c r="R20" s="62">
        <v>2150.0</v>
      </c>
      <c r="S20" s="65">
        <f t="shared" si="7"/>
        <v>0</v>
      </c>
      <c r="T20" s="62">
        <f t="shared" si="8"/>
        <v>3600</v>
      </c>
      <c r="U20" s="67">
        <f t="shared" si="9"/>
        <v>1</v>
      </c>
      <c r="V20" s="64">
        <v>2150.0</v>
      </c>
      <c r="W20" s="65">
        <f t="shared" si="10"/>
        <v>0</v>
      </c>
      <c r="X20" s="62">
        <f t="shared" si="11"/>
        <v>3600</v>
      </c>
      <c r="Y20" s="67">
        <f t="shared" si="12"/>
        <v>1</v>
      </c>
      <c r="Z20" s="61">
        <f>RKO!J19</f>
        <v>2150</v>
      </c>
      <c r="AA20" s="65">
        <f t="shared" si="13"/>
        <v>0</v>
      </c>
      <c r="AB20" s="69">
        <f>RKO!S19</f>
        <v>0</v>
      </c>
      <c r="AC20" s="65">
        <f>RKO!L19</f>
        <v>0.027</v>
      </c>
      <c r="AD20" s="67">
        <f t="shared" si="14"/>
        <v>1</v>
      </c>
      <c r="AE20" s="61">
        <f>'RKO-BRKGA'!J19</f>
        <v>2150</v>
      </c>
      <c r="AF20" s="65">
        <f t="shared" si="15"/>
        <v>0</v>
      </c>
      <c r="AG20" s="69">
        <f>'RKO-BRKGA'!S19</f>
        <v>0</v>
      </c>
      <c r="AH20" s="65">
        <f>'RKO-BRKGA'!L19</f>
        <v>0.302</v>
      </c>
      <c r="AI20" s="67">
        <f t="shared" si="16"/>
        <v>1</v>
      </c>
      <c r="AJ20" s="61">
        <f>'RKO-SA'!J19</f>
        <v>2150</v>
      </c>
      <c r="AK20" s="65">
        <f t="shared" si="17"/>
        <v>0</v>
      </c>
      <c r="AL20" s="69">
        <f>'RKO-SA'!S19</f>
        <v>0</v>
      </c>
      <c r="AM20" s="65">
        <f>'RKO-SA'!L19</f>
        <v>1.635</v>
      </c>
      <c r="AN20" s="67">
        <f t="shared" si="18"/>
        <v>1</v>
      </c>
      <c r="AO20" s="61">
        <f>'RKO-GRASP'!J19</f>
        <v>2150</v>
      </c>
      <c r="AP20" s="65">
        <f t="shared" si="19"/>
        <v>0</v>
      </c>
      <c r="AQ20" s="69">
        <f>'RKO-GRASP'!S19</f>
        <v>0</v>
      </c>
      <c r="AR20" s="65">
        <f>'RKO-GRASP'!L19</f>
        <v>0.497</v>
      </c>
      <c r="AS20" s="67">
        <f t="shared" si="20"/>
        <v>1</v>
      </c>
      <c r="AT20" s="61">
        <f>'RKO-ILS'!J19</f>
        <v>2150</v>
      </c>
      <c r="AU20" s="65">
        <f t="shared" si="21"/>
        <v>0</v>
      </c>
      <c r="AV20" s="69">
        <f>'RKO-ILS'!S19</f>
        <v>0</v>
      </c>
      <c r="AW20" s="65">
        <f>'RKO-ILS'!L19</f>
        <v>0.057</v>
      </c>
      <c r="AX20" s="67">
        <f t="shared" si="22"/>
        <v>1</v>
      </c>
      <c r="AY20" s="61">
        <f>'RKO-VNS'!J19</f>
        <v>2150</v>
      </c>
      <c r="AZ20" s="65">
        <f t="shared" si="23"/>
        <v>0</v>
      </c>
      <c r="BA20" s="69">
        <f>'RKO-VNS'!S19</f>
        <v>0</v>
      </c>
      <c r="BB20" s="65">
        <f>'RKO-VNS'!L19</f>
        <v>0.174</v>
      </c>
      <c r="BC20" s="67">
        <f t="shared" si="24"/>
        <v>1</v>
      </c>
      <c r="BD20" s="61">
        <f>'RKO-PSO'!J19</f>
        <v>2150</v>
      </c>
      <c r="BE20" s="65">
        <f t="shared" si="25"/>
        <v>0</v>
      </c>
      <c r="BF20" s="69">
        <f>'RKO-PSO'!S19</f>
        <v>0</v>
      </c>
      <c r="BG20" s="64">
        <f>'RKO-PSO'!L19</f>
        <v>6.226</v>
      </c>
      <c r="BH20" s="67">
        <f t="shared" si="26"/>
        <v>1</v>
      </c>
      <c r="BI20" s="61">
        <f>'RKO-GA'!J19</f>
        <v>2150</v>
      </c>
      <c r="BJ20" s="65">
        <f t="shared" si="27"/>
        <v>0</v>
      </c>
      <c r="BK20" s="69">
        <f>'RKO-GA'!S19</f>
        <v>0</v>
      </c>
      <c r="BL20" s="64">
        <f>'RKO-GA'!L19</f>
        <v>0.372</v>
      </c>
      <c r="BM20" s="67">
        <f t="shared" si="28"/>
        <v>1</v>
      </c>
      <c r="BN20" s="61">
        <f>'RKO-BRKGA-CS'!J19</f>
        <v>2150</v>
      </c>
      <c r="BO20" s="65">
        <f t="shared" si="29"/>
        <v>0</v>
      </c>
      <c r="BP20" s="69">
        <f>'RKO-BRKGA-CS'!S19</f>
        <v>0</v>
      </c>
      <c r="BQ20" s="64">
        <f>'RKO-BRKGA-CS'!L19</f>
        <v>0.49</v>
      </c>
      <c r="BR20" s="67">
        <f t="shared" si="30"/>
        <v>1</v>
      </c>
      <c r="BS20" s="61">
        <f>'RKO-LNS'!J19</f>
        <v>2150</v>
      </c>
      <c r="BT20" s="65">
        <f t="shared" si="31"/>
        <v>0</v>
      </c>
      <c r="BU20" s="69">
        <f>'RKO-LNS'!S19</f>
        <v>0</v>
      </c>
      <c r="BV20" s="64">
        <f>'RKO-LNS'!L19</f>
        <v>0.24</v>
      </c>
      <c r="BW20" s="67">
        <f t="shared" si="32"/>
        <v>1</v>
      </c>
      <c r="BX20" s="61" t="str">
        <f>'RKO-MS'!J19</f>
        <v/>
      </c>
      <c r="BY20" s="65">
        <f t="shared" si="33"/>
        <v>-100</v>
      </c>
      <c r="BZ20" s="69">
        <f>'RKO-MS'!S19</f>
        <v>-100</v>
      </c>
      <c r="CA20" s="64" t="str">
        <f>'RKO-MS'!L19</f>
        <v/>
      </c>
      <c r="CB20" s="67" t="str">
        <f t="shared" si="34"/>
        <v>#N/A</v>
      </c>
      <c r="CC20" s="70"/>
      <c r="CD20" s="71">
        <f t="shared" si="35"/>
        <v>2150</v>
      </c>
      <c r="CE20" s="71">
        <f t="shared" si="36"/>
        <v>1</v>
      </c>
    </row>
    <row r="21" ht="15.75" customHeight="1">
      <c r="A21" s="4" t="s">
        <v>95</v>
      </c>
      <c r="B21" s="61">
        <v>30.0</v>
      </c>
      <c r="C21" s="62">
        <v>10.0</v>
      </c>
      <c r="D21" s="63"/>
      <c r="E21" s="61">
        <f t="shared" si="1"/>
        <v>2540</v>
      </c>
      <c r="F21" s="63"/>
      <c r="G21" s="61">
        <v>2540.0</v>
      </c>
      <c r="H21" s="64">
        <v>2540.0</v>
      </c>
      <c r="I21" s="65">
        <f t="shared" si="2"/>
        <v>0</v>
      </c>
      <c r="J21" s="66">
        <v>0.0</v>
      </c>
      <c r="K21" s="6">
        <v>0.59</v>
      </c>
      <c r="L21" s="6">
        <v>0.59</v>
      </c>
      <c r="M21" s="67">
        <f t="shared" si="3"/>
        <v>1</v>
      </c>
      <c r="N21" s="68">
        <v>2540.0</v>
      </c>
      <c r="O21" s="65">
        <f t="shared" si="4"/>
        <v>0</v>
      </c>
      <c r="P21" s="62">
        <f t="shared" si="5"/>
        <v>3600</v>
      </c>
      <c r="Q21" s="67">
        <f t="shared" si="6"/>
        <v>1</v>
      </c>
      <c r="R21" s="62">
        <v>2540.0</v>
      </c>
      <c r="S21" s="65">
        <f t="shared" si="7"/>
        <v>0</v>
      </c>
      <c r="T21" s="62">
        <f t="shared" si="8"/>
        <v>3600</v>
      </c>
      <c r="U21" s="67">
        <f t="shared" si="9"/>
        <v>1</v>
      </c>
      <c r="V21" s="64">
        <v>2540.0</v>
      </c>
      <c r="W21" s="65">
        <f t="shared" si="10"/>
        <v>0</v>
      </c>
      <c r="X21" s="62">
        <f t="shared" si="11"/>
        <v>3600</v>
      </c>
      <c r="Y21" s="67">
        <f t="shared" si="12"/>
        <v>1</v>
      </c>
      <c r="Z21" s="61">
        <f>RKO!J20</f>
        <v>2540</v>
      </c>
      <c r="AA21" s="65">
        <f t="shared" si="13"/>
        <v>0</v>
      </c>
      <c r="AB21" s="69">
        <f>RKO!S20</f>
        <v>0</v>
      </c>
      <c r="AC21" s="65">
        <f>RKO!L20</f>
        <v>0.016</v>
      </c>
      <c r="AD21" s="67">
        <f t="shared" si="14"/>
        <v>1</v>
      </c>
      <c r="AE21" s="61">
        <f>'RKO-BRKGA'!J20</f>
        <v>2540</v>
      </c>
      <c r="AF21" s="65">
        <f t="shared" si="15"/>
        <v>0</v>
      </c>
      <c r="AG21" s="69">
        <f>'RKO-BRKGA'!S20</f>
        <v>0</v>
      </c>
      <c r="AH21" s="65">
        <f>'RKO-BRKGA'!L20</f>
        <v>0.086</v>
      </c>
      <c r="AI21" s="67">
        <f t="shared" si="16"/>
        <v>1</v>
      </c>
      <c r="AJ21" s="61">
        <f>'RKO-SA'!J20</f>
        <v>2540</v>
      </c>
      <c r="AK21" s="65">
        <f t="shared" si="17"/>
        <v>0</v>
      </c>
      <c r="AL21" s="69">
        <f>'RKO-SA'!S20</f>
        <v>0</v>
      </c>
      <c r="AM21" s="65">
        <f>'RKO-SA'!L20</f>
        <v>1.441</v>
      </c>
      <c r="AN21" s="67">
        <f t="shared" si="18"/>
        <v>1</v>
      </c>
      <c r="AO21" s="61">
        <f>'RKO-GRASP'!J20</f>
        <v>2540</v>
      </c>
      <c r="AP21" s="65">
        <f t="shared" si="19"/>
        <v>0</v>
      </c>
      <c r="AQ21" s="69">
        <f>'RKO-GRASP'!S20</f>
        <v>0</v>
      </c>
      <c r="AR21" s="65">
        <f>'RKO-GRASP'!L20</f>
        <v>0.075</v>
      </c>
      <c r="AS21" s="67">
        <f t="shared" si="20"/>
        <v>1</v>
      </c>
      <c r="AT21" s="61">
        <f>'RKO-ILS'!J20</f>
        <v>2540</v>
      </c>
      <c r="AU21" s="65">
        <f t="shared" si="21"/>
        <v>0</v>
      </c>
      <c r="AV21" s="69">
        <f>'RKO-ILS'!S20</f>
        <v>0</v>
      </c>
      <c r="AW21" s="65">
        <f>'RKO-ILS'!L20</f>
        <v>1.273</v>
      </c>
      <c r="AX21" s="67">
        <f t="shared" si="22"/>
        <v>1</v>
      </c>
      <c r="AY21" s="61">
        <f>'RKO-VNS'!J20</f>
        <v>2540</v>
      </c>
      <c r="AZ21" s="65">
        <f t="shared" si="23"/>
        <v>0</v>
      </c>
      <c r="BA21" s="69">
        <f>'RKO-VNS'!S20</f>
        <v>0</v>
      </c>
      <c r="BB21" s="65">
        <f>'RKO-VNS'!L20</f>
        <v>0.026</v>
      </c>
      <c r="BC21" s="67">
        <f t="shared" si="24"/>
        <v>1</v>
      </c>
      <c r="BD21" s="61">
        <f>'RKO-PSO'!J20</f>
        <v>2540</v>
      </c>
      <c r="BE21" s="65">
        <f t="shared" si="25"/>
        <v>0</v>
      </c>
      <c r="BF21" s="69">
        <f>'RKO-PSO'!S20</f>
        <v>0</v>
      </c>
      <c r="BG21" s="64">
        <f>'RKO-PSO'!L20</f>
        <v>0.313</v>
      </c>
      <c r="BH21" s="67">
        <f t="shared" si="26"/>
        <v>1</v>
      </c>
      <c r="BI21" s="61">
        <f>'RKO-GA'!J20</f>
        <v>2540</v>
      </c>
      <c r="BJ21" s="65">
        <f t="shared" si="27"/>
        <v>0</v>
      </c>
      <c r="BK21" s="69">
        <f>'RKO-GA'!S20</f>
        <v>0</v>
      </c>
      <c r="BL21" s="64">
        <f>'RKO-GA'!L20</f>
        <v>0.011</v>
      </c>
      <c r="BM21" s="67">
        <f t="shared" si="28"/>
        <v>1</v>
      </c>
      <c r="BN21" s="61">
        <f>'RKO-BRKGA-CS'!J20</f>
        <v>2540</v>
      </c>
      <c r="BO21" s="65">
        <f t="shared" si="29"/>
        <v>0</v>
      </c>
      <c r="BP21" s="69">
        <f>'RKO-BRKGA-CS'!S20</f>
        <v>0</v>
      </c>
      <c r="BQ21" s="64">
        <f>'RKO-BRKGA-CS'!L20</f>
        <v>0.127</v>
      </c>
      <c r="BR21" s="67">
        <f t="shared" si="30"/>
        <v>1</v>
      </c>
      <c r="BS21" s="61">
        <f>'RKO-LNS'!J20</f>
        <v>2540</v>
      </c>
      <c r="BT21" s="65">
        <f t="shared" si="31"/>
        <v>0</v>
      </c>
      <c r="BU21" s="69">
        <f>'RKO-LNS'!S20</f>
        <v>0</v>
      </c>
      <c r="BV21" s="64">
        <f>'RKO-LNS'!L20</f>
        <v>0.037</v>
      </c>
      <c r="BW21" s="67">
        <f t="shared" si="32"/>
        <v>1</v>
      </c>
      <c r="BX21" s="61" t="str">
        <f>'RKO-MS'!J20</f>
        <v/>
      </c>
      <c r="BY21" s="65">
        <f t="shared" si="33"/>
        <v>-100</v>
      </c>
      <c r="BZ21" s="69">
        <f>'RKO-MS'!S20</f>
        <v>-100</v>
      </c>
      <c r="CA21" s="64" t="str">
        <f>'RKO-MS'!L20</f>
        <v/>
      </c>
      <c r="CB21" s="67" t="str">
        <f t="shared" si="34"/>
        <v>#N/A</v>
      </c>
      <c r="CC21" s="70"/>
      <c r="CD21" s="71">
        <f t="shared" si="35"/>
        <v>2540</v>
      </c>
      <c r="CE21" s="71">
        <f t="shared" si="36"/>
        <v>1</v>
      </c>
    </row>
    <row r="22" ht="15.75" customHeight="1">
      <c r="A22" s="4" t="s">
        <v>96</v>
      </c>
      <c r="B22" s="61">
        <v>30.0</v>
      </c>
      <c r="C22" s="62">
        <v>15.0</v>
      </c>
      <c r="D22" s="63"/>
      <c r="E22" s="61">
        <f t="shared" si="1"/>
        <v>6178</v>
      </c>
      <c r="F22" s="63"/>
      <c r="G22" s="61">
        <v>6178.0</v>
      </c>
      <c r="H22" s="64">
        <v>6178.0</v>
      </c>
      <c r="I22" s="65">
        <f t="shared" si="2"/>
        <v>0</v>
      </c>
      <c r="J22" s="66">
        <v>0.0</v>
      </c>
      <c r="K22" s="6">
        <v>1.06</v>
      </c>
      <c r="L22" s="6">
        <v>1.06</v>
      </c>
      <c r="M22" s="67">
        <f t="shared" si="3"/>
        <v>1</v>
      </c>
      <c r="N22" s="68">
        <v>6178.0</v>
      </c>
      <c r="O22" s="65">
        <f t="shared" si="4"/>
        <v>0</v>
      </c>
      <c r="P22" s="62">
        <f t="shared" si="5"/>
        <v>3600</v>
      </c>
      <c r="Q22" s="67">
        <f t="shared" si="6"/>
        <v>1</v>
      </c>
      <c r="R22" s="68">
        <v>6178.0</v>
      </c>
      <c r="S22" s="65">
        <f t="shared" si="7"/>
        <v>0</v>
      </c>
      <c r="T22" s="62">
        <f t="shared" si="8"/>
        <v>3600</v>
      </c>
      <c r="U22" s="67">
        <f t="shared" si="9"/>
        <v>1</v>
      </c>
      <c r="V22" s="64">
        <v>6178.0</v>
      </c>
      <c r="W22" s="65">
        <f t="shared" si="10"/>
        <v>0</v>
      </c>
      <c r="X22" s="62">
        <f t="shared" si="11"/>
        <v>3600</v>
      </c>
      <c r="Y22" s="67">
        <f t="shared" si="12"/>
        <v>1</v>
      </c>
      <c r="Z22" s="61">
        <f>RKO!J21</f>
        <v>6178</v>
      </c>
      <c r="AA22" s="65">
        <f t="shared" si="13"/>
        <v>0</v>
      </c>
      <c r="AB22" s="69">
        <f>RKO!S21</f>
        <v>0</v>
      </c>
      <c r="AC22" s="65">
        <f>RKO!L21</f>
        <v>0.01</v>
      </c>
      <c r="AD22" s="67">
        <f t="shared" si="14"/>
        <v>1</v>
      </c>
      <c r="AE22" s="61">
        <f>'RKO-BRKGA'!J21</f>
        <v>6178</v>
      </c>
      <c r="AF22" s="65">
        <f t="shared" si="15"/>
        <v>0</v>
      </c>
      <c r="AG22" s="69">
        <f>'RKO-BRKGA'!S21</f>
        <v>0</v>
      </c>
      <c r="AH22" s="65">
        <f>'RKO-BRKGA'!L21</f>
        <v>0.069</v>
      </c>
      <c r="AI22" s="67">
        <f t="shared" si="16"/>
        <v>1</v>
      </c>
      <c r="AJ22" s="61">
        <f>'RKO-SA'!J21</f>
        <v>6178</v>
      </c>
      <c r="AK22" s="65">
        <f t="shared" si="17"/>
        <v>0</v>
      </c>
      <c r="AL22" s="69">
        <f>'RKO-SA'!S21</f>
        <v>0</v>
      </c>
      <c r="AM22" s="65">
        <f>'RKO-SA'!L21</f>
        <v>0.532</v>
      </c>
      <c r="AN22" s="67">
        <f t="shared" si="18"/>
        <v>1</v>
      </c>
      <c r="AO22" s="61">
        <f>'RKO-GRASP'!J21</f>
        <v>6178</v>
      </c>
      <c r="AP22" s="65">
        <f t="shared" si="19"/>
        <v>0</v>
      </c>
      <c r="AQ22" s="69">
        <f>'RKO-GRASP'!S21</f>
        <v>0</v>
      </c>
      <c r="AR22" s="65">
        <f>'RKO-GRASP'!L21</f>
        <v>0.057</v>
      </c>
      <c r="AS22" s="67">
        <f t="shared" si="20"/>
        <v>1</v>
      </c>
      <c r="AT22" s="61">
        <f>'RKO-ILS'!J21</f>
        <v>6178</v>
      </c>
      <c r="AU22" s="65">
        <f t="shared" si="21"/>
        <v>0</v>
      </c>
      <c r="AV22" s="69">
        <f>'RKO-ILS'!S21</f>
        <v>0</v>
      </c>
      <c r="AW22" s="65">
        <f>'RKO-ILS'!L21</f>
        <v>1.576</v>
      </c>
      <c r="AX22" s="67">
        <f t="shared" si="22"/>
        <v>1</v>
      </c>
      <c r="AY22" s="61">
        <f>'RKO-VNS'!J21</f>
        <v>6178</v>
      </c>
      <c r="AZ22" s="65">
        <f t="shared" si="23"/>
        <v>0</v>
      </c>
      <c r="BA22" s="69">
        <f>'RKO-VNS'!S21</f>
        <v>0</v>
      </c>
      <c r="BB22" s="65">
        <f>'RKO-VNS'!L21</f>
        <v>0.032</v>
      </c>
      <c r="BC22" s="67">
        <f t="shared" si="24"/>
        <v>1</v>
      </c>
      <c r="BD22" s="61">
        <f>'RKO-PSO'!J21</f>
        <v>6178</v>
      </c>
      <c r="BE22" s="65">
        <f t="shared" si="25"/>
        <v>0</v>
      </c>
      <c r="BF22" s="69">
        <f>'RKO-PSO'!S21</f>
        <v>0</v>
      </c>
      <c r="BG22" s="64">
        <f>'RKO-PSO'!L21</f>
        <v>0.282</v>
      </c>
      <c r="BH22" s="67">
        <f t="shared" si="26"/>
        <v>1</v>
      </c>
      <c r="BI22" s="61">
        <f>'RKO-GA'!J21</f>
        <v>6178</v>
      </c>
      <c r="BJ22" s="65">
        <f t="shared" si="27"/>
        <v>0</v>
      </c>
      <c r="BK22" s="69">
        <f>'RKO-GA'!S21</f>
        <v>0</v>
      </c>
      <c r="BL22" s="64">
        <f>'RKO-GA'!L21</f>
        <v>0.015</v>
      </c>
      <c r="BM22" s="67">
        <f t="shared" si="28"/>
        <v>1</v>
      </c>
      <c r="BN22" s="61">
        <f>'RKO-BRKGA-CS'!J21</f>
        <v>6178</v>
      </c>
      <c r="BO22" s="65">
        <f t="shared" si="29"/>
        <v>0</v>
      </c>
      <c r="BP22" s="69">
        <f>'RKO-BRKGA-CS'!S21</f>
        <v>0</v>
      </c>
      <c r="BQ22" s="64">
        <f>'RKO-BRKGA-CS'!L21</f>
        <v>0.103</v>
      </c>
      <c r="BR22" s="67">
        <f t="shared" si="30"/>
        <v>1</v>
      </c>
      <c r="BS22" s="61">
        <f>'RKO-LNS'!J21</f>
        <v>6178</v>
      </c>
      <c r="BT22" s="65">
        <f t="shared" si="31"/>
        <v>0</v>
      </c>
      <c r="BU22" s="69">
        <f>'RKO-LNS'!S21</f>
        <v>0</v>
      </c>
      <c r="BV22" s="64">
        <f>'RKO-LNS'!L21</f>
        <v>0.018</v>
      </c>
      <c r="BW22" s="67">
        <f t="shared" si="32"/>
        <v>1</v>
      </c>
      <c r="BX22" s="61" t="str">
        <f>'RKO-MS'!J21</f>
        <v/>
      </c>
      <c r="BY22" s="65">
        <f t="shared" si="33"/>
        <v>-100</v>
      </c>
      <c r="BZ22" s="69">
        <f>'RKO-MS'!S21</f>
        <v>-100</v>
      </c>
      <c r="CA22" s="64" t="str">
        <f>'RKO-MS'!L21</f>
        <v/>
      </c>
      <c r="CB22" s="67" t="str">
        <f t="shared" si="34"/>
        <v>#N/A</v>
      </c>
      <c r="CC22" s="70"/>
      <c r="CD22" s="71">
        <f t="shared" si="35"/>
        <v>6178</v>
      </c>
      <c r="CE22" s="71">
        <f t="shared" si="36"/>
        <v>1</v>
      </c>
    </row>
    <row r="23" ht="15.75" customHeight="1">
      <c r="A23" s="4" t="s">
        <v>97</v>
      </c>
      <c r="B23" s="61">
        <v>30.0</v>
      </c>
      <c r="C23" s="62">
        <v>15.0</v>
      </c>
      <c r="D23" s="63"/>
      <c r="E23" s="61">
        <f t="shared" si="1"/>
        <v>4042</v>
      </c>
      <c r="F23" s="63"/>
      <c r="G23" s="61">
        <v>4042.0</v>
      </c>
      <c r="H23" s="64">
        <v>4042.0</v>
      </c>
      <c r="I23" s="65">
        <f t="shared" si="2"/>
        <v>0</v>
      </c>
      <c r="J23" s="66">
        <v>0.0</v>
      </c>
      <c r="K23" s="6">
        <v>1.09</v>
      </c>
      <c r="L23" s="6">
        <v>1.09</v>
      </c>
      <c r="M23" s="67">
        <f t="shared" si="3"/>
        <v>1</v>
      </c>
      <c r="N23" s="68">
        <v>4042.0</v>
      </c>
      <c r="O23" s="65">
        <f t="shared" si="4"/>
        <v>0</v>
      </c>
      <c r="P23" s="62">
        <f t="shared" si="5"/>
        <v>3600</v>
      </c>
      <c r="Q23" s="67">
        <f t="shared" si="6"/>
        <v>1</v>
      </c>
      <c r="R23" s="68">
        <v>4042.0</v>
      </c>
      <c r="S23" s="65">
        <f t="shared" si="7"/>
        <v>0</v>
      </c>
      <c r="T23" s="62">
        <f t="shared" si="8"/>
        <v>3600</v>
      </c>
      <c r="U23" s="67">
        <f t="shared" si="9"/>
        <v>1</v>
      </c>
      <c r="V23" s="64">
        <v>4042.0</v>
      </c>
      <c r="W23" s="65">
        <f t="shared" si="10"/>
        <v>0</v>
      </c>
      <c r="X23" s="62">
        <f t="shared" si="11"/>
        <v>3600</v>
      </c>
      <c r="Y23" s="67">
        <f t="shared" si="12"/>
        <v>1</v>
      </c>
      <c r="Z23" s="61">
        <f>RKO!J22</f>
        <v>4042</v>
      </c>
      <c r="AA23" s="65">
        <f t="shared" si="13"/>
        <v>0</v>
      </c>
      <c r="AB23" s="69">
        <f>RKO!S22</f>
        <v>0</v>
      </c>
      <c r="AC23" s="65">
        <f>RKO!L22</f>
        <v>0.009</v>
      </c>
      <c r="AD23" s="67">
        <f t="shared" si="14"/>
        <v>1</v>
      </c>
      <c r="AE23" s="61">
        <f>'RKO-BRKGA'!J22</f>
        <v>4042</v>
      </c>
      <c r="AF23" s="65">
        <f t="shared" si="15"/>
        <v>0</v>
      </c>
      <c r="AG23" s="69">
        <f>'RKO-BRKGA'!S22</f>
        <v>0</v>
      </c>
      <c r="AH23" s="65">
        <f>'RKO-BRKGA'!L22</f>
        <v>0.035</v>
      </c>
      <c r="AI23" s="67">
        <f t="shared" si="16"/>
        <v>1</v>
      </c>
      <c r="AJ23" s="61">
        <f>'RKO-SA'!J22</f>
        <v>4042</v>
      </c>
      <c r="AK23" s="65">
        <f t="shared" si="17"/>
        <v>0</v>
      </c>
      <c r="AL23" s="69">
        <f>'RKO-SA'!S22</f>
        <v>0</v>
      </c>
      <c r="AM23" s="65">
        <f>'RKO-SA'!L22</f>
        <v>0.05</v>
      </c>
      <c r="AN23" s="67">
        <f t="shared" si="18"/>
        <v>1</v>
      </c>
      <c r="AO23" s="61">
        <f>'RKO-GRASP'!J22</f>
        <v>4042</v>
      </c>
      <c r="AP23" s="65">
        <f t="shared" si="19"/>
        <v>0</v>
      </c>
      <c r="AQ23" s="69">
        <f>'RKO-GRASP'!S22</f>
        <v>0</v>
      </c>
      <c r="AR23" s="65">
        <f>'RKO-GRASP'!L22</f>
        <v>0.026</v>
      </c>
      <c r="AS23" s="67">
        <f t="shared" si="20"/>
        <v>1</v>
      </c>
      <c r="AT23" s="61">
        <f>'RKO-ILS'!J22</f>
        <v>4042</v>
      </c>
      <c r="AU23" s="65">
        <f t="shared" si="21"/>
        <v>0</v>
      </c>
      <c r="AV23" s="69">
        <f>'RKO-ILS'!S22</f>
        <v>0</v>
      </c>
      <c r="AW23" s="65">
        <f>'RKO-ILS'!L22</f>
        <v>0.71</v>
      </c>
      <c r="AX23" s="67">
        <f t="shared" si="22"/>
        <v>1</v>
      </c>
      <c r="AY23" s="61">
        <f>'RKO-VNS'!J22</f>
        <v>4042</v>
      </c>
      <c r="AZ23" s="65">
        <f t="shared" si="23"/>
        <v>0</v>
      </c>
      <c r="BA23" s="69">
        <f>'RKO-VNS'!S22</f>
        <v>0</v>
      </c>
      <c r="BB23" s="65">
        <f>'RKO-VNS'!L22</f>
        <v>0.02</v>
      </c>
      <c r="BC23" s="67">
        <f t="shared" si="24"/>
        <v>1</v>
      </c>
      <c r="BD23" s="61">
        <f>'RKO-PSO'!J22</f>
        <v>4042</v>
      </c>
      <c r="BE23" s="65">
        <f t="shared" si="25"/>
        <v>0</v>
      </c>
      <c r="BF23" s="69">
        <f>'RKO-PSO'!S22</f>
        <v>0</v>
      </c>
      <c r="BG23" s="64">
        <f>'RKO-PSO'!L22</f>
        <v>0.016</v>
      </c>
      <c r="BH23" s="67">
        <f t="shared" si="26"/>
        <v>1</v>
      </c>
      <c r="BI23" s="61">
        <f>'RKO-GA'!J22</f>
        <v>4042</v>
      </c>
      <c r="BJ23" s="65">
        <f t="shared" si="27"/>
        <v>0</v>
      </c>
      <c r="BK23" s="69">
        <f>'RKO-GA'!S22</f>
        <v>2.246412667</v>
      </c>
      <c r="BL23" s="64">
        <f>'RKO-GA'!L22</f>
        <v>0.018</v>
      </c>
      <c r="BM23" s="67">
        <f t="shared" si="28"/>
        <v>1</v>
      </c>
      <c r="BN23" s="61">
        <f>'RKO-BRKGA-CS'!J22</f>
        <v>4042</v>
      </c>
      <c r="BO23" s="65">
        <f t="shared" si="29"/>
        <v>0</v>
      </c>
      <c r="BP23" s="69">
        <f>'RKO-BRKGA-CS'!S22</f>
        <v>5.037110341</v>
      </c>
      <c r="BQ23" s="64">
        <f>'RKO-BRKGA-CS'!L22</f>
        <v>0.072</v>
      </c>
      <c r="BR23" s="67">
        <f t="shared" si="30"/>
        <v>1</v>
      </c>
      <c r="BS23" s="61">
        <f>'RKO-LNS'!J22</f>
        <v>4042</v>
      </c>
      <c r="BT23" s="65">
        <f t="shared" si="31"/>
        <v>0</v>
      </c>
      <c r="BU23" s="69">
        <f>'RKO-LNS'!S22</f>
        <v>0</v>
      </c>
      <c r="BV23" s="64">
        <f>'RKO-LNS'!L22</f>
        <v>0.078</v>
      </c>
      <c r="BW23" s="67">
        <f t="shared" si="32"/>
        <v>1</v>
      </c>
      <c r="BX23" s="61" t="str">
        <f>'RKO-MS'!J22</f>
        <v/>
      </c>
      <c r="BY23" s="65">
        <f t="shared" si="33"/>
        <v>-100</v>
      </c>
      <c r="BZ23" s="69">
        <f>'RKO-MS'!S22</f>
        <v>-100</v>
      </c>
      <c r="CA23" s="64" t="str">
        <f>'RKO-MS'!L22</f>
        <v/>
      </c>
      <c r="CB23" s="67" t="str">
        <f t="shared" si="34"/>
        <v>#N/A</v>
      </c>
      <c r="CC23" s="70"/>
      <c r="CD23" s="71">
        <f t="shared" si="35"/>
        <v>4042</v>
      </c>
      <c r="CE23" s="71">
        <f t="shared" si="36"/>
        <v>1</v>
      </c>
    </row>
    <row r="24" ht="15.75" customHeight="1">
      <c r="A24" s="4" t="s">
        <v>98</v>
      </c>
      <c r="B24" s="61">
        <v>30.0</v>
      </c>
      <c r="C24" s="62">
        <v>15.0</v>
      </c>
      <c r="D24" s="63"/>
      <c r="E24" s="61">
        <f t="shared" si="1"/>
        <v>4126</v>
      </c>
      <c r="F24" s="63"/>
      <c r="G24" s="61">
        <v>4126.0</v>
      </c>
      <c r="H24" s="64">
        <v>4126.0</v>
      </c>
      <c r="I24" s="65">
        <f t="shared" si="2"/>
        <v>0</v>
      </c>
      <c r="J24" s="66">
        <v>0.0</v>
      </c>
      <c r="K24" s="6">
        <v>0.37</v>
      </c>
      <c r="L24" s="6">
        <v>0.37</v>
      </c>
      <c r="M24" s="67">
        <f t="shared" si="3"/>
        <v>1</v>
      </c>
      <c r="N24" s="68">
        <v>4126.0</v>
      </c>
      <c r="O24" s="65">
        <f t="shared" si="4"/>
        <v>0</v>
      </c>
      <c r="P24" s="62">
        <f t="shared" si="5"/>
        <v>3600</v>
      </c>
      <c r="Q24" s="67">
        <f t="shared" si="6"/>
        <v>1</v>
      </c>
      <c r="R24" s="68">
        <v>4126.0</v>
      </c>
      <c r="S24" s="65">
        <f t="shared" si="7"/>
        <v>0</v>
      </c>
      <c r="T24" s="62">
        <f t="shared" si="8"/>
        <v>3600</v>
      </c>
      <c r="U24" s="67">
        <f t="shared" si="9"/>
        <v>1</v>
      </c>
      <c r="V24" s="64">
        <v>4126.0</v>
      </c>
      <c r="W24" s="65">
        <f t="shared" si="10"/>
        <v>0</v>
      </c>
      <c r="X24" s="62">
        <f t="shared" si="11"/>
        <v>3600</v>
      </c>
      <c r="Y24" s="67">
        <f t="shared" si="12"/>
        <v>1</v>
      </c>
      <c r="Z24" s="61">
        <f>RKO!J23</f>
        <v>4126</v>
      </c>
      <c r="AA24" s="65">
        <f t="shared" si="13"/>
        <v>0</v>
      </c>
      <c r="AB24" s="69">
        <f>RKO!S23</f>
        <v>0</v>
      </c>
      <c r="AC24" s="65">
        <f>RKO!L23</f>
        <v>0.013</v>
      </c>
      <c r="AD24" s="67">
        <f t="shared" si="14"/>
        <v>1</v>
      </c>
      <c r="AE24" s="61">
        <f>'RKO-BRKGA'!J23</f>
        <v>4126</v>
      </c>
      <c r="AF24" s="65">
        <f t="shared" si="15"/>
        <v>0</v>
      </c>
      <c r="AG24" s="69">
        <f>'RKO-BRKGA'!S23</f>
        <v>0</v>
      </c>
      <c r="AH24" s="65">
        <f>'RKO-BRKGA'!L23</f>
        <v>0.056</v>
      </c>
      <c r="AI24" s="67">
        <f t="shared" si="16"/>
        <v>1</v>
      </c>
      <c r="AJ24" s="61">
        <f>'RKO-SA'!J23</f>
        <v>4126</v>
      </c>
      <c r="AK24" s="65">
        <f t="shared" si="17"/>
        <v>0</v>
      </c>
      <c r="AL24" s="69">
        <f>'RKO-SA'!S23</f>
        <v>0</v>
      </c>
      <c r="AM24" s="65">
        <f>'RKO-SA'!L23</f>
        <v>0.474</v>
      </c>
      <c r="AN24" s="67">
        <f t="shared" si="18"/>
        <v>1</v>
      </c>
      <c r="AO24" s="61">
        <f>'RKO-GRASP'!J23</f>
        <v>4126</v>
      </c>
      <c r="AP24" s="65">
        <f t="shared" si="19"/>
        <v>0</v>
      </c>
      <c r="AQ24" s="69">
        <f>'RKO-GRASP'!S23</f>
        <v>0</v>
      </c>
      <c r="AR24" s="65">
        <f>'RKO-GRASP'!L23</f>
        <v>0.025</v>
      </c>
      <c r="AS24" s="67">
        <f t="shared" si="20"/>
        <v>1</v>
      </c>
      <c r="AT24" s="61">
        <f>'RKO-ILS'!J23</f>
        <v>4126</v>
      </c>
      <c r="AU24" s="65">
        <f t="shared" si="21"/>
        <v>0</v>
      </c>
      <c r="AV24" s="69">
        <f>'RKO-ILS'!S23</f>
        <v>0</v>
      </c>
      <c r="AW24" s="65">
        <f>'RKO-ILS'!L23</f>
        <v>1.431</v>
      </c>
      <c r="AX24" s="67">
        <f t="shared" si="22"/>
        <v>1</v>
      </c>
      <c r="AY24" s="61">
        <f>'RKO-VNS'!J23</f>
        <v>4126</v>
      </c>
      <c r="AZ24" s="65">
        <f t="shared" si="23"/>
        <v>0</v>
      </c>
      <c r="BA24" s="69">
        <f>'RKO-VNS'!S23</f>
        <v>0</v>
      </c>
      <c r="BB24" s="65">
        <f>'RKO-VNS'!L23</f>
        <v>0.025</v>
      </c>
      <c r="BC24" s="67">
        <f t="shared" si="24"/>
        <v>1</v>
      </c>
      <c r="BD24" s="61">
        <f>'RKO-PSO'!J23</f>
        <v>4126</v>
      </c>
      <c r="BE24" s="65">
        <f t="shared" si="25"/>
        <v>0</v>
      </c>
      <c r="BF24" s="69">
        <f>'RKO-PSO'!S23</f>
        <v>0</v>
      </c>
      <c r="BG24" s="64">
        <f>'RKO-PSO'!L23</f>
        <v>0.089</v>
      </c>
      <c r="BH24" s="67">
        <f t="shared" si="26"/>
        <v>1</v>
      </c>
      <c r="BI24" s="61">
        <f>'RKO-GA'!J23</f>
        <v>4126</v>
      </c>
      <c r="BJ24" s="65">
        <f t="shared" si="27"/>
        <v>0</v>
      </c>
      <c r="BK24" s="69">
        <f>'RKO-GA'!S23</f>
        <v>0.5622879302</v>
      </c>
      <c r="BL24" s="64">
        <f>'RKO-GA'!L23</f>
        <v>0.015</v>
      </c>
      <c r="BM24" s="67">
        <f t="shared" si="28"/>
        <v>1</v>
      </c>
      <c r="BN24" s="61">
        <f>'RKO-BRKGA-CS'!J23</f>
        <v>4126</v>
      </c>
      <c r="BO24" s="65">
        <f t="shared" si="29"/>
        <v>0</v>
      </c>
      <c r="BP24" s="69">
        <f>'RKO-BRKGA-CS'!S23</f>
        <v>0</v>
      </c>
      <c r="BQ24" s="64">
        <f>'RKO-BRKGA-CS'!L23</f>
        <v>0.063</v>
      </c>
      <c r="BR24" s="67">
        <f t="shared" si="30"/>
        <v>1</v>
      </c>
      <c r="BS24" s="61">
        <f>'RKO-LNS'!J23</f>
        <v>4126</v>
      </c>
      <c r="BT24" s="65">
        <f t="shared" si="31"/>
        <v>0</v>
      </c>
      <c r="BU24" s="69">
        <f>'RKO-LNS'!S23</f>
        <v>0</v>
      </c>
      <c r="BV24" s="64">
        <f>'RKO-LNS'!L23</f>
        <v>0.024</v>
      </c>
      <c r="BW24" s="67">
        <f t="shared" si="32"/>
        <v>1</v>
      </c>
      <c r="BX24" s="61" t="str">
        <f>'RKO-MS'!J23</f>
        <v/>
      </c>
      <c r="BY24" s="65">
        <f t="shared" si="33"/>
        <v>-100</v>
      </c>
      <c r="BZ24" s="69">
        <f>'RKO-MS'!S23</f>
        <v>-100</v>
      </c>
      <c r="CA24" s="64" t="str">
        <f>'RKO-MS'!L23</f>
        <v/>
      </c>
      <c r="CB24" s="67" t="str">
        <f t="shared" si="34"/>
        <v>#N/A</v>
      </c>
      <c r="CC24" s="70"/>
      <c r="CD24" s="71">
        <f t="shared" si="35"/>
        <v>4126</v>
      </c>
      <c r="CE24" s="71">
        <f t="shared" si="36"/>
        <v>1</v>
      </c>
    </row>
    <row r="25" ht="15.75" customHeight="1">
      <c r="A25" s="4" t="s">
        <v>99</v>
      </c>
      <c r="B25" s="61">
        <v>30.0</v>
      </c>
      <c r="C25" s="62">
        <v>15.0</v>
      </c>
      <c r="D25" s="63"/>
      <c r="E25" s="61">
        <f t="shared" si="1"/>
        <v>3920</v>
      </c>
      <c r="F25" s="63"/>
      <c r="G25" s="61">
        <v>3920.0</v>
      </c>
      <c r="H25" s="64">
        <v>3920.0</v>
      </c>
      <c r="I25" s="65">
        <f t="shared" si="2"/>
        <v>0</v>
      </c>
      <c r="J25" s="66">
        <v>0.0</v>
      </c>
      <c r="K25" s="6">
        <v>0.5</v>
      </c>
      <c r="L25" s="6">
        <v>0.5</v>
      </c>
      <c r="M25" s="67">
        <f t="shared" si="3"/>
        <v>1</v>
      </c>
      <c r="N25" s="68">
        <v>3920.0</v>
      </c>
      <c r="O25" s="65">
        <f t="shared" si="4"/>
        <v>0</v>
      </c>
      <c r="P25" s="62">
        <f t="shared" si="5"/>
        <v>3600</v>
      </c>
      <c r="Q25" s="67">
        <f t="shared" si="6"/>
        <v>1</v>
      </c>
      <c r="R25" s="68">
        <v>3920.0</v>
      </c>
      <c r="S25" s="65">
        <f t="shared" si="7"/>
        <v>0</v>
      </c>
      <c r="T25" s="62">
        <f t="shared" si="8"/>
        <v>3600</v>
      </c>
      <c r="U25" s="67">
        <f t="shared" si="9"/>
        <v>1</v>
      </c>
      <c r="V25" s="64">
        <v>3920.0</v>
      </c>
      <c r="W25" s="65">
        <f t="shared" si="10"/>
        <v>0</v>
      </c>
      <c r="X25" s="62">
        <f t="shared" si="11"/>
        <v>3600</v>
      </c>
      <c r="Y25" s="67">
        <f t="shared" si="12"/>
        <v>1</v>
      </c>
      <c r="Z25" s="61">
        <f>RKO!J24</f>
        <v>3920</v>
      </c>
      <c r="AA25" s="65">
        <f t="shared" si="13"/>
        <v>0</v>
      </c>
      <c r="AB25" s="69">
        <f>RKO!S24</f>
        <v>0</v>
      </c>
      <c r="AC25" s="65">
        <f>RKO!L24</f>
        <v>0.012</v>
      </c>
      <c r="AD25" s="67">
        <f t="shared" si="14"/>
        <v>1</v>
      </c>
      <c r="AE25" s="61">
        <f>'RKO-BRKGA'!J24</f>
        <v>3920</v>
      </c>
      <c r="AF25" s="65">
        <f t="shared" si="15"/>
        <v>0</v>
      </c>
      <c r="AG25" s="69">
        <f>'RKO-BRKGA'!S24</f>
        <v>0</v>
      </c>
      <c r="AH25" s="65">
        <f>'RKO-BRKGA'!L24</f>
        <v>0.081</v>
      </c>
      <c r="AI25" s="67">
        <f t="shared" si="16"/>
        <v>1</v>
      </c>
      <c r="AJ25" s="61">
        <f>'RKO-SA'!J24</f>
        <v>3920</v>
      </c>
      <c r="AK25" s="65">
        <f t="shared" si="17"/>
        <v>0</v>
      </c>
      <c r="AL25" s="69">
        <f>'RKO-SA'!S24</f>
        <v>0</v>
      </c>
      <c r="AM25" s="65">
        <f>'RKO-SA'!L24</f>
        <v>0.393</v>
      </c>
      <c r="AN25" s="67">
        <f t="shared" si="18"/>
        <v>1</v>
      </c>
      <c r="AO25" s="61">
        <f>'RKO-GRASP'!J24</f>
        <v>3920</v>
      </c>
      <c r="AP25" s="65">
        <f t="shared" si="19"/>
        <v>0</v>
      </c>
      <c r="AQ25" s="69">
        <f>'RKO-GRASP'!S24</f>
        <v>0</v>
      </c>
      <c r="AR25" s="65">
        <f>'RKO-GRASP'!L24</f>
        <v>0.023</v>
      </c>
      <c r="AS25" s="67">
        <f t="shared" si="20"/>
        <v>1</v>
      </c>
      <c r="AT25" s="61">
        <f>'RKO-ILS'!J24</f>
        <v>3920</v>
      </c>
      <c r="AU25" s="65">
        <f t="shared" si="21"/>
        <v>0</v>
      </c>
      <c r="AV25" s="69">
        <f>'RKO-ILS'!S24</f>
        <v>0</v>
      </c>
      <c r="AW25" s="65">
        <f>'RKO-ILS'!L24</f>
        <v>0.782</v>
      </c>
      <c r="AX25" s="67">
        <f t="shared" si="22"/>
        <v>1</v>
      </c>
      <c r="AY25" s="61">
        <f>'RKO-VNS'!J24</f>
        <v>3920</v>
      </c>
      <c r="AZ25" s="65">
        <f t="shared" si="23"/>
        <v>0</v>
      </c>
      <c r="BA25" s="69">
        <f>'RKO-VNS'!S24</f>
        <v>0</v>
      </c>
      <c r="BB25" s="65">
        <f>'RKO-VNS'!L24</f>
        <v>0.013</v>
      </c>
      <c r="BC25" s="67">
        <f t="shared" si="24"/>
        <v>1</v>
      </c>
      <c r="BD25" s="61">
        <f>'RKO-PSO'!J24</f>
        <v>3920</v>
      </c>
      <c r="BE25" s="65">
        <f t="shared" si="25"/>
        <v>0</v>
      </c>
      <c r="BF25" s="69">
        <f>'RKO-PSO'!S24</f>
        <v>0</v>
      </c>
      <c r="BG25" s="64">
        <f>'RKO-PSO'!L24</f>
        <v>0.084</v>
      </c>
      <c r="BH25" s="67">
        <f t="shared" si="26"/>
        <v>1</v>
      </c>
      <c r="BI25" s="61">
        <f>'RKO-GA'!J24</f>
        <v>3920</v>
      </c>
      <c r="BJ25" s="65">
        <f t="shared" si="27"/>
        <v>0</v>
      </c>
      <c r="BK25" s="69">
        <f>'RKO-GA'!S24</f>
        <v>0.193877551</v>
      </c>
      <c r="BL25" s="64">
        <f>'RKO-GA'!L24</f>
        <v>0.024</v>
      </c>
      <c r="BM25" s="67">
        <f t="shared" si="28"/>
        <v>1</v>
      </c>
      <c r="BN25" s="61">
        <f>'RKO-BRKGA-CS'!J24</f>
        <v>3920</v>
      </c>
      <c r="BO25" s="65">
        <f t="shared" si="29"/>
        <v>0</v>
      </c>
      <c r="BP25" s="69">
        <f>'RKO-BRKGA-CS'!S24</f>
        <v>0</v>
      </c>
      <c r="BQ25" s="64">
        <f>'RKO-BRKGA-CS'!L24</f>
        <v>0.097</v>
      </c>
      <c r="BR25" s="67">
        <f t="shared" si="30"/>
        <v>1</v>
      </c>
      <c r="BS25" s="61">
        <f>'RKO-LNS'!J24</f>
        <v>3920</v>
      </c>
      <c r="BT25" s="65">
        <f t="shared" si="31"/>
        <v>0</v>
      </c>
      <c r="BU25" s="69">
        <f>'RKO-LNS'!S24</f>
        <v>0</v>
      </c>
      <c r="BV25" s="64">
        <f>'RKO-LNS'!L24</f>
        <v>0.022</v>
      </c>
      <c r="BW25" s="67">
        <f t="shared" si="32"/>
        <v>1</v>
      </c>
      <c r="BX25" s="61" t="str">
        <f>'RKO-MS'!J24</f>
        <v/>
      </c>
      <c r="BY25" s="65">
        <f t="shared" si="33"/>
        <v>-100</v>
      </c>
      <c r="BZ25" s="69">
        <f>'RKO-MS'!S24</f>
        <v>-100</v>
      </c>
      <c r="CA25" s="64" t="str">
        <f>'RKO-MS'!L24</f>
        <v/>
      </c>
      <c r="CB25" s="67" t="str">
        <f t="shared" si="34"/>
        <v>#N/A</v>
      </c>
      <c r="CC25" s="70"/>
      <c r="CD25" s="71">
        <f t="shared" si="35"/>
        <v>3920</v>
      </c>
      <c r="CE25" s="71">
        <f t="shared" si="36"/>
        <v>1</v>
      </c>
    </row>
    <row r="26" ht="15.75" customHeight="1">
      <c r="A26" s="4" t="s">
        <v>100</v>
      </c>
      <c r="B26" s="61">
        <v>40.0</v>
      </c>
      <c r="C26" s="62">
        <v>5.0</v>
      </c>
      <c r="D26" s="63"/>
      <c r="E26" s="61">
        <f t="shared" si="1"/>
        <v>610</v>
      </c>
      <c r="F26" s="63"/>
      <c r="G26" s="61">
        <v>610.0</v>
      </c>
      <c r="H26" s="64">
        <v>610.0</v>
      </c>
      <c r="I26" s="65">
        <f t="shared" si="2"/>
        <v>0</v>
      </c>
      <c r="J26" s="66">
        <v>0.0</v>
      </c>
      <c r="K26" s="6">
        <v>0.27</v>
      </c>
      <c r="L26" s="6">
        <v>0.27</v>
      </c>
      <c r="M26" s="67">
        <f t="shared" si="3"/>
        <v>1</v>
      </c>
      <c r="N26" s="68">
        <v>610.0</v>
      </c>
      <c r="O26" s="65">
        <f t="shared" si="4"/>
        <v>0</v>
      </c>
      <c r="P26" s="62">
        <f t="shared" si="5"/>
        <v>3600</v>
      </c>
      <c r="Q26" s="67">
        <f t="shared" si="6"/>
        <v>1</v>
      </c>
      <c r="R26" s="68">
        <v>610.0</v>
      </c>
      <c r="S26" s="65">
        <f t="shared" si="7"/>
        <v>0</v>
      </c>
      <c r="T26" s="62">
        <f t="shared" si="8"/>
        <v>3600</v>
      </c>
      <c r="U26" s="67">
        <f t="shared" si="9"/>
        <v>1</v>
      </c>
      <c r="V26" s="64">
        <v>610.0</v>
      </c>
      <c r="W26" s="65">
        <f t="shared" si="10"/>
        <v>0</v>
      </c>
      <c r="X26" s="62">
        <f t="shared" si="11"/>
        <v>3600</v>
      </c>
      <c r="Y26" s="67">
        <f t="shared" si="12"/>
        <v>1</v>
      </c>
      <c r="Z26" s="61">
        <f>RKO!J25</f>
        <v>610</v>
      </c>
      <c r="AA26" s="65">
        <f t="shared" si="13"/>
        <v>0</v>
      </c>
      <c r="AB26" s="69">
        <f>RKO!S25</f>
        <v>0</v>
      </c>
      <c r="AC26" s="65">
        <f>RKO!L25</f>
        <v>0.01</v>
      </c>
      <c r="AD26" s="67">
        <f t="shared" si="14"/>
        <v>1</v>
      </c>
      <c r="AE26" s="61">
        <f>'RKO-BRKGA'!J25</f>
        <v>610</v>
      </c>
      <c r="AF26" s="65">
        <f t="shared" si="15"/>
        <v>0</v>
      </c>
      <c r="AG26" s="69">
        <f>'RKO-BRKGA'!S25</f>
        <v>0</v>
      </c>
      <c r="AH26" s="65">
        <f>'RKO-BRKGA'!L25</f>
        <v>0.039</v>
      </c>
      <c r="AI26" s="67">
        <f t="shared" si="16"/>
        <v>1</v>
      </c>
      <c r="AJ26" s="61">
        <f>'RKO-SA'!J25</f>
        <v>610</v>
      </c>
      <c r="AK26" s="65">
        <f t="shared" si="17"/>
        <v>0</v>
      </c>
      <c r="AL26" s="69">
        <f>'RKO-SA'!S25</f>
        <v>0</v>
      </c>
      <c r="AM26" s="65">
        <f>'RKO-SA'!L25</f>
        <v>0.455</v>
      </c>
      <c r="AN26" s="67">
        <f t="shared" si="18"/>
        <v>1</v>
      </c>
      <c r="AO26" s="61">
        <f>'RKO-GRASP'!J25</f>
        <v>610</v>
      </c>
      <c r="AP26" s="65">
        <f t="shared" si="19"/>
        <v>0</v>
      </c>
      <c r="AQ26" s="69">
        <f>'RKO-GRASP'!S25</f>
        <v>0</v>
      </c>
      <c r="AR26" s="65">
        <f>'RKO-GRASP'!L25</f>
        <v>0.058</v>
      </c>
      <c r="AS26" s="67">
        <f t="shared" si="20"/>
        <v>1</v>
      </c>
      <c r="AT26" s="61">
        <f>'RKO-ILS'!J25</f>
        <v>610</v>
      </c>
      <c r="AU26" s="65">
        <f t="shared" si="21"/>
        <v>0</v>
      </c>
      <c r="AV26" s="69">
        <f>'RKO-ILS'!S25</f>
        <v>0</v>
      </c>
      <c r="AW26" s="65">
        <f>'RKO-ILS'!L25</f>
        <v>2.124</v>
      </c>
      <c r="AX26" s="67">
        <f t="shared" si="22"/>
        <v>1</v>
      </c>
      <c r="AY26" s="61">
        <f>'RKO-VNS'!J25</f>
        <v>610</v>
      </c>
      <c r="AZ26" s="65">
        <f t="shared" si="23"/>
        <v>0</v>
      </c>
      <c r="BA26" s="69">
        <f>'RKO-VNS'!S25</f>
        <v>0</v>
      </c>
      <c r="BB26" s="65">
        <f>'RKO-VNS'!L25</f>
        <v>0.03</v>
      </c>
      <c r="BC26" s="67">
        <f t="shared" si="24"/>
        <v>1</v>
      </c>
      <c r="BD26" s="61">
        <f>'RKO-PSO'!J25</f>
        <v>610</v>
      </c>
      <c r="BE26" s="65">
        <f t="shared" si="25"/>
        <v>0</v>
      </c>
      <c r="BF26" s="69">
        <f>'RKO-PSO'!S25</f>
        <v>0</v>
      </c>
      <c r="BG26" s="64">
        <f>'RKO-PSO'!L25</f>
        <v>0.065</v>
      </c>
      <c r="BH26" s="67">
        <f t="shared" si="26"/>
        <v>1</v>
      </c>
      <c r="BI26" s="61">
        <f>'RKO-GA'!J25</f>
        <v>610</v>
      </c>
      <c r="BJ26" s="65">
        <f t="shared" si="27"/>
        <v>0</v>
      </c>
      <c r="BK26" s="69">
        <f>'RKO-GA'!S25</f>
        <v>0</v>
      </c>
      <c r="BL26" s="64">
        <f>'RKO-GA'!L25</f>
        <v>0.007</v>
      </c>
      <c r="BM26" s="67">
        <f t="shared" si="28"/>
        <v>1</v>
      </c>
      <c r="BN26" s="61">
        <f>'RKO-BRKGA-CS'!J25</f>
        <v>610</v>
      </c>
      <c r="BO26" s="65">
        <f t="shared" si="29"/>
        <v>0</v>
      </c>
      <c r="BP26" s="69">
        <f>'RKO-BRKGA-CS'!S25</f>
        <v>146.295082</v>
      </c>
      <c r="BQ26" s="64">
        <f>'RKO-BRKGA-CS'!L25</f>
        <v>0.049</v>
      </c>
      <c r="BR26" s="67">
        <f t="shared" si="30"/>
        <v>1</v>
      </c>
      <c r="BS26" s="61">
        <f>'RKO-LNS'!J25</f>
        <v>610</v>
      </c>
      <c r="BT26" s="65">
        <f t="shared" si="31"/>
        <v>0</v>
      </c>
      <c r="BU26" s="69">
        <f>'RKO-LNS'!S25</f>
        <v>0</v>
      </c>
      <c r="BV26" s="64">
        <f>'RKO-LNS'!L25</f>
        <v>0.027</v>
      </c>
      <c r="BW26" s="67">
        <f t="shared" si="32"/>
        <v>1</v>
      </c>
      <c r="BX26" s="61" t="str">
        <f>'RKO-MS'!J25</f>
        <v/>
      </c>
      <c r="BY26" s="65">
        <f t="shared" si="33"/>
        <v>-100</v>
      </c>
      <c r="BZ26" s="69">
        <f>'RKO-MS'!S25</f>
        <v>-100</v>
      </c>
      <c r="CA26" s="64" t="str">
        <f>'RKO-MS'!L25</f>
        <v/>
      </c>
      <c r="CB26" s="67" t="str">
        <f t="shared" si="34"/>
        <v>#N/A</v>
      </c>
      <c r="CC26" s="70"/>
      <c r="CD26" s="71">
        <f t="shared" si="35"/>
        <v>610</v>
      </c>
      <c r="CE26" s="71">
        <f t="shared" si="36"/>
        <v>1</v>
      </c>
    </row>
    <row r="27" ht="15.75" customHeight="1">
      <c r="A27" s="4" t="s">
        <v>101</v>
      </c>
      <c r="B27" s="61">
        <v>40.0</v>
      </c>
      <c r="C27" s="62">
        <v>5.0</v>
      </c>
      <c r="D27" s="63"/>
      <c r="E27" s="61">
        <f t="shared" si="1"/>
        <v>136</v>
      </c>
      <c r="F27" s="63"/>
      <c r="G27" s="61">
        <v>136.0</v>
      </c>
      <c r="H27" s="64">
        <v>136.0</v>
      </c>
      <c r="I27" s="65">
        <f t="shared" si="2"/>
        <v>0</v>
      </c>
      <c r="J27" s="66">
        <v>0.0</v>
      </c>
      <c r="K27" s="6">
        <v>0.11</v>
      </c>
      <c r="L27" s="6">
        <v>0.11</v>
      </c>
      <c r="M27" s="67">
        <f t="shared" si="3"/>
        <v>1</v>
      </c>
      <c r="N27" s="68">
        <v>136.0</v>
      </c>
      <c r="O27" s="65">
        <f t="shared" si="4"/>
        <v>0</v>
      </c>
      <c r="P27" s="62">
        <f t="shared" si="5"/>
        <v>3600</v>
      </c>
      <c r="Q27" s="67">
        <f t="shared" si="6"/>
        <v>1</v>
      </c>
      <c r="R27" s="68">
        <v>136.0</v>
      </c>
      <c r="S27" s="65">
        <f t="shared" si="7"/>
        <v>0</v>
      </c>
      <c r="T27" s="62">
        <f t="shared" si="8"/>
        <v>3600</v>
      </c>
      <c r="U27" s="67">
        <f t="shared" si="9"/>
        <v>1</v>
      </c>
      <c r="V27" s="64">
        <v>136.0</v>
      </c>
      <c r="W27" s="65">
        <f t="shared" si="10"/>
        <v>0</v>
      </c>
      <c r="X27" s="62">
        <f t="shared" si="11"/>
        <v>3600</v>
      </c>
      <c r="Y27" s="67">
        <f t="shared" si="12"/>
        <v>1</v>
      </c>
      <c r="Z27" s="61">
        <f>RKO!J26</f>
        <v>136</v>
      </c>
      <c r="AA27" s="65">
        <f t="shared" si="13"/>
        <v>0</v>
      </c>
      <c r="AB27" s="69">
        <f>RKO!S26</f>
        <v>0</v>
      </c>
      <c r="AC27" s="65">
        <f>RKO!L26</f>
        <v>0.053</v>
      </c>
      <c r="AD27" s="67">
        <f t="shared" si="14"/>
        <v>1</v>
      </c>
      <c r="AE27" s="61">
        <f>'RKO-BRKGA'!J26</f>
        <v>136</v>
      </c>
      <c r="AF27" s="65">
        <f t="shared" si="15"/>
        <v>0</v>
      </c>
      <c r="AG27" s="69">
        <f>'RKO-BRKGA'!S26</f>
        <v>0</v>
      </c>
      <c r="AH27" s="65">
        <f>'RKO-BRKGA'!L26</f>
        <v>0.563</v>
      </c>
      <c r="AI27" s="67">
        <f t="shared" si="16"/>
        <v>1</v>
      </c>
      <c r="AJ27" s="61">
        <f>'RKO-SA'!J26</f>
        <v>136</v>
      </c>
      <c r="AK27" s="65">
        <f t="shared" si="17"/>
        <v>0</v>
      </c>
      <c r="AL27" s="69">
        <f>'RKO-SA'!S26</f>
        <v>0</v>
      </c>
      <c r="AM27" s="65">
        <f>'RKO-SA'!L26</f>
        <v>1.682</v>
      </c>
      <c r="AN27" s="67">
        <f t="shared" si="18"/>
        <v>1</v>
      </c>
      <c r="AO27" s="61">
        <f>'RKO-GRASP'!J26</f>
        <v>136</v>
      </c>
      <c r="AP27" s="65">
        <f t="shared" si="19"/>
        <v>0</v>
      </c>
      <c r="AQ27" s="69">
        <f>'RKO-GRASP'!S26</f>
        <v>0</v>
      </c>
      <c r="AR27" s="65">
        <f>'RKO-GRASP'!L26</f>
        <v>0.16</v>
      </c>
      <c r="AS27" s="67">
        <f t="shared" si="20"/>
        <v>1</v>
      </c>
      <c r="AT27" s="61">
        <f>'RKO-ILS'!J26</f>
        <v>136</v>
      </c>
      <c r="AU27" s="65">
        <f t="shared" si="21"/>
        <v>0</v>
      </c>
      <c r="AV27" s="69">
        <f>'RKO-ILS'!S26</f>
        <v>0</v>
      </c>
      <c r="AW27" s="65">
        <f>'RKO-ILS'!L26</f>
        <v>0.159</v>
      </c>
      <c r="AX27" s="67">
        <f t="shared" si="22"/>
        <v>1</v>
      </c>
      <c r="AY27" s="61">
        <f>'RKO-VNS'!J26</f>
        <v>136</v>
      </c>
      <c r="AZ27" s="65">
        <f t="shared" si="23"/>
        <v>0</v>
      </c>
      <c r="BA27" s="69">
        <f>'RKO-VNS'!S26</f>
        <v>0</v>
      </c>
      <c r="BB27" s="65">
        <f>'RKO-VNS'!L26</f>
        <v>0.25</v>
      </c>
      <c r="BC27" s="67">
        <f t="shared" si="24"/>
        <v>1</v>
      </c>
      <c r="BD27" s="61">
        <f>'RKO-PSO'!J26</f>
        <v>136</v>
      </c>
      <c r="BE27" s="65">
        <f t="shared" si="25"/>
        <v>0</v>
      </c>
      <c r="BF27" s="69">
        <f>'RKO-PSO'!S26</f>
        <v>0</v>
      </c>
      <c r="BG27" s="64">
        <f>'RKO-PSO'!L26</f>
        <v>9.789</v>
      </c>
      <c r="BH27" s="67">
        <f t="shared" si="26"/>
        <v>1</v>
      </c>
      <c r="BI27" s="61">
        <f>'RKO-GA'!J26</f>
        <v>136</v>
      </c>
      <c r="BJ27" s="65">
        <f t="shared" si="27"/>
        <v>0</v>
      </c>
      <c r="BK27" s="69">
        <f>'RKO-GA'!S26</f>
        <v>13.23529412</v>
      </c>
      <c r="BL27" s="64">
        <f>'RKO-GA'!L26</f>
        <v>0.165</v>
      </c>
      <c r="BM27" s="67">
        <f t="shared" si="28"/>
        <v>1</v>
      </c>
      <c r="BN27" s="61">
        <f>'RKO-BRKGA-CS'!J26</f>
        <v>136</v>
      </c>
      <c r="BO27" s="65">
        <f t="shared" si="29"/>
        <v>0</v>
      </c>
      <c r="BP27" s="69">
        <f>'RKO-BRKGA-CS'!S26</f>
        <v>0</v>
      </c>
      <c r="BQ27" s="64">
        <f>'RKO-BRKGA-CS'!L26</f>
        <v>0.26</v>
      </c>
      <c r="BR27" s="67">
        <f t="shared" si="30"/>
        <v>1</v>
      </c>
      <c r="BS27" s="61">
        <f>'RKO-LNS'!J26</f>
        <v>136</v>
      </c>
      <c r="BT27" s="65">
        <f t="shared" si="31"/>
        <v>0</v>
      </c>
      <c r="BU27" s="69">
        <f>'RKO-LNS'!S26</f>
        <v>0</v>
      </c>
      <c r="BV27" s="64">
        <f>'RKO-LNS'!L26</f>
        <v>0.21</v>
      </c>
      <c r="BW27" s="67">
        <f t="shared" si="32"/>
        <v>1</v>
      </c>
      <c r="BX27" s="61" t="str">
        <f>'RKO-MS'!J26</f>
        <v/>
      </c>
      <c r="BY27" s="65">
        <f t="shared" si="33"/>
        <v>-100</v>
      </c>
      <c r="BZ27" s="69">
        <f>'RKO-MS'!S26</f>
        <v>-100</v>
      </c>
      <c r="CA27" s="64" t="str">
        <f>'RKO-MS'!L26</f>
        <v/>
      </c>
      <c r="CB27" s="67" t="str">
        <f t="shared" si="34"/>
        <v>#N/A</v>
      </c>
      <c r="CC27" s="70"/>
      <c r="CD27" s="71">
        <f t="shared" si="35"/>
        <v>136</v>
      </c>
      <c r="CE27" s="71">
        <f t="shared" si="36"/>
        <v>1</v>
      </c>
    </row>
    <row r="28" ht="15.75" customHeight="1">
      <c r="A28" s="4" t="s">
        <v>102</v>
      </c>
      <c r="B28" s="61">
        <v>40.0</v>
      </c>
      <c r="C28" s="62">
        <v>5.0</v>
      </c>
      <c r="D28" s="63"/>
      <c r="E28" s="61">
        <f t="shared" si="1"/>
        <v>234</v>
      </c>
      <c r="F28" s="63"/>
      <c r="G28" s="61">
        <v>234.0</v>
      </c>
      <c r="H28" s="64">
        <v>234.0</v>
      </c>
      <c r="I28" s="65">
        <f t="shared" si="2"/>
        <v>0</v>
      </c>
      <c r="J28" s="66">
        <v>0.0</v>
      </c>
      <c r="K28" s="6">
        <v>0.14</v>
      </c>
      <c r="L28" s="6">
        <v>0.14</v>
      </c>
      <c r="M28" s="67">
        <f t="shared" si="3"/>
        <v>1</v>
      </c>
      <c r="N28" s="68">
        <v>234.0</v>
      </c>
      <c r="O28" s="65">
        <f t="shared" si="4"/>
        <v>0</v>
      </c>
      <c r="P28" s="62">
        <f t="shared" si="5"/>
        <v>3600</v>
      </c>
      <c r="Q28" s="67">
        <f t="shared" si="6"/>
        <v>1</v>
      </c>
      <c r="R28" s="68">
        <v>234.0</v>
      </c>
      <c r="S28" s="65">
        <f t="shared" si="7"/>
        <v>0</v>
      </c>
      <c r="T28" s="62">
        <f t="shared" si="8"/>
        <v>3600</v>
      </c>
      <c r="U28" s="67">
        <f t="shared" si="9"/>
        <v>1</v>
      </c>
      <c r="V28" s="64">
        <v>234.0</v>
      </c>
      <c r="W28" s="65">
        <f t="shared" si="10"/>
        <v>0</v>
      </c>
      <c r="X28" s="62">
        <f t="shared" si="11"/>
        <v>3600</v>
      </c>
      <c r="Y28" s="67">
        <f t="shared" si="12"/>
        <v>1</v>
      </c>
      <c r="Z28" s="61">
        <f>RKO!J27</f>
        <v>234</v>
      </c>
      <c r="AA28" s="65">
        <f t="shared" si="13"/>
        <v>0</v>
      </c>
      <c r="AB28" s="69">
        <f>RKO!S27</f>
        <v>0</v>
      </c>
      <c r="AC28" s="65">
        <f>RKO!L27</f>
        <v>0.018</v>
      </c>
      <c r="AD28" s="67">
        <f t="shared" si="14"/>
        <v>1</v>
      </c>
      <c r="AE28" s="61">
        <f>'RKO-BRKGA'!J27</f>
        <v>234</v>
      </c>
      <c r="AF28" s="65">
        <f t="shared" si="15"/>
        <v>0</v>
      </c>
      <c r="AG28" s="69">
        <f>'RKO-BRKGA'!S27</f>
        <v>0</v>
      </c>
      <c r="AH28" s="65">
        <f>'RKO-BRKGA'!L27</f>
        <v>0.078</v>
      </c>
      <c r="AI28" s="67">
        <f t="shared" si="16"/>
        <v>1</v>
      </c>
      <c r="AJ28" s="61">
        <f>'RKO-SA'!J27</f>
        <v>234</v>
      </c>
      <c r="AK28" s="65">
        <f t="shared" si="17"/>
        <v>0</v>
      </c>
      <c r="AL28" s="69">
        <f>'RKO-SA'!S27</f>
        <v>0</v>
      </c>
      <c r="AM28" s="65">
        <f>'RKO-SA'!L27</f>
        <v>1.214</v>
      </c>
      <c r="AN28" s="67">
        <f t="shared" si="18"/>
        <v>1</v>
      </c>
      <c r="AO28" s="61">
        <f>'RKO-GRASP'!J27</f>
        <v>234</v>
      </c>
      <c r="AP28" s="65">
        <f t="shared" si="19"/>
        <v>0</v>
      </c>
      <c r="AQ28" s="69">
        <f>'RKO-GRASP'!S27</f>
        <v>0</v>
      </c>
      <c r="AR28" s="65">
        <f>'RKO-GRASP'!L27</f>
        <v>0.06</v>
      </c>
      <c r="AS28" s="67">
        <f t="shared" si="20"/>
        <v>1</v>
      </c>
      <c r="AT28" s="61">
        <f>'RKO-ILS'!J27</f>
        <v>234</v>
      </c>
      <c r="AU28" s="65">
        <f t="shared" si="21"/>
        <v>0</v>
      </c>
      <c r="AV28" s="69">
        <f>'RKO-ILS'!S27</f>
        <v>0</v>
      </c>
      <c r="AW28" s="65">
        <f>'RKO-ILS'!L27</f>
        <v>1.315</v>
      </c>
      <c r="AX28" s="67">
        <f t="shared" si="22"/>
        <v>1</v>
      </c>
      <c r="AY28" s="61">
        <f>'RKO-VNS'!J27</f>
        <v>234</v>
      </c>
      <c r="AZ28" s="65">
        <f t="shared" si="23"/>
        <v>0</v>
      </c>
      <c r="BA28" s="69">
        <f>'RKO-VNS'!S27</f>
        <v>0</v>
      </c>
      <c r="BB28" s="65">
        <f>'RKO-VNS'!L27</f>
        <v>0.043</v>
      </c>
      <c r="BC28" s="67">
        <f t="shared" si="24"/>
        <v>1</v>
      </c>
      <c r="BD28" s="61">
        <f>'RKO-PSO'!J27</f>
        <v>234</v>
      </c>
      <c r="BE28" s="65">
        <f t="shared" si="25"/>
        <v>0</v>
      </c>
      <c r="BF28" s="69">
        <f>'RKO-PSO'!S27</f>
        <v>0</v>
      </c>
      <c r="BG28" s="64">
        <f>'RKO-PSO'!L27</f>
        <v>0.174</v>
      </c>
      <c r="BH28" s="67">
        <f t="shared" si="26"/>
        <v>1</v>
      </c>
      <c r="BI28" s="61">
        <f>'RKO-GA'!J27</f>
        <v>234</v>
      </c>
      <c r="BJ28" s="65">
        <f t="shared" si="27"/>
        <v>0</v>
      </c>
      <c r="BK28" s="69">
        <f>'RKO-GA'!S27</f>
        <v>0</v>
      </c>
      <c r="BL28" s="64">
        <f>'RKO-GA'!L27</f>
        <v>0.015</v>
      </c>
      <c r="BM28" s="67">
        <f t="shared" si="28"/>
        <v>1</v>
      </c>
      <c r="BN28" s="61">
        <f>'RKO-BRKGA-CS'!J27</f>
        <v>234</v>
      </c>
      <c r="BO28" s="65">
        <f t="shared" si="29"/>
        <v>0</v>
      </c>
      <c r="BP28" s="69">
        <f>'RKO-BRKGA-CS'!S27</f>
        <v>0</v>
      </c>
      <c r="BQ28" s="64">
        <f>'RKO-BRKGA-CS'!L27</f>
        <v>0.121</v>
      </c>
      <c r="BR28" s="67">
        <f t="shared" si="30"/>
        <v>1</v>
      </c>
      <c r="BS28" s="61">
        <f>'RKO-LNS'!J27</f>
        <v>234</v>
      </c>
      <c r="BT28" s="65">
        <f t="shared" si="31"/>
        <v>0</v>
      </c>
      <c r="BU28" s="69">
        <f>'RKO-LNS'!S27</f>
        <v>0</v>
      </c>
      <c r="BV28" s="64">
        <f>'RKO-LNS'!L27</f>
        <v>0.044</v>
      </c>
      <c r="BW28" s="67">
        <f t="shared" si="32"/>
        <v>1</v>
      </c>
      <c r="BX28" s="61" t="str">
        <f>'RKO-MS'!J27</f>
        <v/>
      </c>
      <c r="BY28" s="65">
        <f t="shared" si="33"/>
        <v>-100</v>
      </c>
      <c r="BZ28" s="69">
        <f>'RKO-MS'!S27</f>
        <v>-100</v>
      </c>
      <c r="CA28" s="64" t="str">
        <f>'RKO-MS'!L27</f>
        <v/>
      </c>
      <c r="CB28" s="67" t="str">
        <f t="shared" si="34"/>
        <v>#N/A</v>
      </c>
      <c r="CC28" s="70"/>
      <c r="CD28" s="71">
        <f t="shared" si="35"/>
        <v>234</v>
      </c>
      <c r="CE28" s="71">
        <f t="shared" si="36"/>
        <v>1</v>
      </c>
    </row>
    <row r="29" ht="15.75" customHeight="1">
      <c r="A29" s="4" t="s">
        <v>103</v>
      </c>
      <c r="B29" s="61">
        <v>40.0</v>
      </c>
      <c r="C29" s="62">
        <v>5.0</v>
      </c>
      <c r="D29" s="63"/>
      <c r="E29" s="61">
        <f t="shared" si="1"/>
        <v>232</v>
      </c>
      <c r="F29" s="63"/>
      <c r="G29" s="61">
        <v>232.0</v>
      </c>
      <c r="H29" s="64">
        <v>232.0</v>
      </c>
      <c r="I29" s="65">
        <f t="shared" si="2"/>
        <v>0</v>
      </c>
      <c r="J29" s="66">
        <v>0.0</v>
      </c>
      <c r="K29" s="6">
        <v>0.22</v>
      </c>
      <c r="L29" s="6">
        <v>0.22</v>
      </c>
      <c r="M29" s="67">
        <f t="shared" si="3"/>
        <v>1</v>
      </c>
      <c r="N29" s="68">
        <v>232.0</v>
      </c>
      <c r="O29" s="65">
        <f t="shared" si="4"/>
        <v>0</v>
      </c>
      <c r="P29" s="62">
        <f t="shared" si="5"/>
        <v>3600</v>
      </c>
      <c r="Q29" s="67">
        <f t="shared" si="6"/>
        <v>1</v>
      </c>
      <c r="R29" s="68">
        <v>232.01</v>
      </c>
      <c r="S29" s="65">
        <f t="shared" si="7"/>
        <v>0.004310344828</v>
      </c>
      <c r="T29" s="62">
        <f t="shared" si="8"/>
        <v>3600</v>
      </c>
      <c r="U29" s="67">
        <f t="shared" si="9"/>
        <v>0</v>
      </c>
      <c r="V29" s="64">
        <v>232.0</v>
      </c>
      <c r="W29" s="65">
        <f t="shared" si="10"/>
        <v>0</v>
      </c>
      <c r="X29" s="62">
        <f t="shared" si="11"/>
        <v>3600</v>
      </c>
      <c r="Y29" s="67">
        <f t="shared" si="12"/>
        <v>1</v>
      </c>
      <c r="Z29" s="61">
        <f>RKO!J28</f>
        <v>232</v>
      </c>
      <c r="AA29" s="65">
        <f t="shared" si="13"/>
        <v>0</v>
      </c>
      <c r="AB29" s="69">
        <f>RKO!S28</f>
        <v>0</v>
      </c>
      <c r="AC29" s="65">
        <f>RKO!L28</f>
        <v>0.982</v>
      </c>
      <c r="AD29" s="67">
        <f t="shared" si="14"/>
        <v>1</v>
      </c>
      <c r="AE29" s="61">
        <f>'RKO-BRKGA'!J28</f>
        <v>232</v>
      </c>
      <c r="AF29" s="65">
        <f t="shared" si="15"/>
        <v>0</v>
      </c>
      <c r="AG29" s="69">
        <f>'RKO-BRKGA'!S28</f>
        <v>0.1724137931</v>
      </c>
      <c r="AH29" s="65">
        <f>'RKO-BRKGA'!L28</f>
        <v>7.788</v>
      </c>
      <c r="AI29" s="67">
        <f t="shared" si="16"/>
        <v>1</v>
      </c>
      <c r="AJ29" s="61">
        <f>'RKO-SA'!J28</f>
        <v>232</v>
      </c>
      <c r="AK29" s="65">
        <f t="shared" si="17"/>
        <v>0</v>
      </c>
      <c r="AL29" s="69">
        <f>'RKO-SA'!S28</f>
        <v>0</v>
      </c>
      <c r="AM29" s="65">
        <f>'RKO-SA'!L28</f>
        <v>9.721</v>
      </c>
      <c r="AN29" s="67">
        <f t="shared" si="18"/>
        <v>1</v>
      </c>
      <c r="AO29" s="61">
        <f>'RKO-GRASP'!J28</f>
        <v>232</v>
      </c>
      <c r="AP29" s="65">
        <f t="shared" si="19"/>
        <v>0</v>
      </c>
      <c r="AQ29" s="69">
        <f>'RKO-GRASP'!S28</f>
        <v>0</v>
      </c>
      <c r="AR29" s="65">
        <f>'RKO-GRASP'!L28</f>
        <v>4.178</v>
      </c>
      <c r="AS29" s="67">
        <f t="shared" si="20"/>
        <v>1</v>
      </c>
      <c r="AT29" s="61">
        <f>'RKO-ILS'!J28</f>
        <v>232</v>
      </c>
      <c r="AU29" s="65">
        <f t="shared" si="21"/>
        <v>0</v>
      </c>
      <c r="AV29" s="69">
        <f>'RKO-ILS'!S28</f>
        <v>0</v>
      </c>
      <c r="AW29" s="65">
        <f>'RKO-ILS'!L28</f>
        <v>2.758</v>
      </c>
      <c r="AX29" s="67">
        <f t="shared" si="22"/>
        <v>1</v>
      </c>
      <c r="AY29" s="61">
        <f>'RKO-VNS'!J28</f>
        <v>232</v>
      </c>
      <c r="AZ29" s="65">
        <f t="shared" si="23"/>
        <v>0</v>
      </c>
      <c r="BA29" s="69">
        <f>'RKO-VNS'!S28</f>
        <v>0</v>
      </c>
      <c r="BB29" s="65">
        <f>'RKO-VNS'!L28</f>
        <v>1.651</v>
      </c>
      <c r="BC29" s="67">
        <f t="shared" si="24"/>
        <v>1</v>
      </c>
      <c r="BD29" s="61">
        <f>'RKO-PSO'!J28</f>
        <v>232</v>
      </c>
      <c r="BE29" s="65">
        <f t="shared" si="25"/>
        <v>0</v>
      </c>
      <c r="BF29" s="69">
        <f>'RKO-PSO'!S28</f>
        <v>0.3448275862</v>
      </c>
      <c r="BG29" s="64">
        <f>'RKO-PSO'!L28</f>
        <v>9.095</v>
      </c>
      <c r="BH29" s="67">
        <f t="shared" si="26"/>
        <v>1</v>
      </c>
      <c r="BI29" s="61">
        <f>'RKO-GA'!J28</f>
        <v>232</v>
      </c>
      <c r="BJ29" s="65">
        <f t="shared" si="27"/>
        <v>0</v>
      </c>
      <c r="BK29" s="69">
        <f>'RKO-GA'!S28</f>
        <v>0.1724137931</v>
      </c>
      <c r="BL29" s="64">
        <f>'RKO-GA'!L28</f>
        <v>8.905</v>
      </c>
      <c r="BM29" s="67">
        <f t="shared" si="28"/>
        <v>1</v>
      </c>
      <c r="BN29" s="61">
        <f>'RKO-BRKGA-CS'!J28</f>
        <v>232</v>
      </c>
      <c r="BO29" s="65">
        <f t="shared" si="29"/>
        <v>0</v>
      </c>
      <c r="BP29" s="69">
        <f>'RKO-BRKGA-CS'!S28</f>
        <v>0.3448275862</v>
      </c>
      <c r="BQ29" s="64">
        <f>'RKO-BRKGA-CS'!L28</f>
        <v>13.469</v>
      </c>
      <c r="BR29" s="67">
        <f t="shared" si="30"/>
        <v>1</v>
      </c>
      <c r="BS29" s="61">
        <f>'RKO-LNS'!J28</f>
        <v>232</v>
      </c>
      <c r="BT29" s="65">
        <f t="shared" si="31"/>
        <v>0</v>
      </c>
      <c r="BU29" s="69">
        <f>'RKO-LNS'!S28</f>
        <v>0</v>
      </c>
      <c r="BV29" s="64">
        <f>'RKO-LNS'!L28</f>
        <v>1.549</v>
      </c>
      <c r="BW29" s="67">
        <f t="shared" si="32"/>
        <v>1</v>
      </c>
      <c r="BX29" s="61" t="str">
        <f>'RKO-MS'!J28</f>
        <v/>
      </c>
      <c r="BY29" s="65">
        <f t="shared" si="33"/>
        <v>-100</v>
      </c>
      <c r="BZ29" s="69">
        <f>'RKO-MS'!S28</f>
        <v>-100</v>
      </c>
      <c r="CA29" s="64" t="str">
        <f>'RKO-MS'!L28</f>
        <v/>
      </c>
      <c r="CB29" s="67" t="str">
        <f t="shared" si="34"/>
        <v>#N/A</v>
      </c>
      <c r="CC29" s="70"/>
      <c r="CD29" s="71">
        <f t="shared" si="35"/>
        <v>232</v>
      </c>
      <c r="CE29" s="71">
        <f t="shared" si="36"/>
        <v>1</v>
      </c>
    </row>
    <row r="30" ht="15.75" customHeight="1">
      <c r="A30" s="4" t="s">
        <v>104</v>
      </c>
      <c r="B30" s="61">
        <v>40.0</v>
      </c>
      <c r="C30" s="62">
        <v>5.0</v>
      </c>
      <c r="D30" s="63"/>
      <c r="E30" s="61">
        <f t="shared" si="1"/>
        <v>774</v>
      </c>
      <c r="F30" s="63"/>
      <c r="G30" s="61">
        <v>774.0</v>
      </c>
      <c r="H30" s="64">
        <v>774.0</v>
      </c>
      <c r="I30" s="65">
        <f t="shared" si="2"/>
        <v>0</v>
      </c>
      <c r="J30" s="66">
        <v>0.0</v>
      </c>
      <c r="K30" s="6">
        <v>0.47</v>
      </c>
      <c r="L30" s="6">
        <v>0.47</v>
      </c>
      <c r="M30" s="67">
        <f t="shared" si="3"/>
        <v>1</v>
      </c>
      <c r="N30" s="68">
        <v>774.0</v>
      </c>
      <c r="O30" s="65">
        <f t="shared" si="4"/>
        <v>0</v>
      </c>
      <c r="P30" s="62">
        <f t="shared" si="5"/>
        <v>3600</v>
      </c>
      <c r="Q30" s="67">
        <f t="shared" si="6"/>
        <v>1</v>
      </c>
      <c r="R30" s="68">
        <v>774.0</v>
      </c>
      <c r="S30" s="65">
        <f t="shared" si="7"/>
        <v>0</v>
      </c>
      <c r="T30" s="62">
        <f t="shared" si="8"/>
        <v>3600</v>
      </c>
      <c r="U30" s="67">
        <f t="shared" si="9"/>
        <v>1</v>
      </c>
      <c r="V30" s="64">
        <v>774.0</v>
      </c>
      <c r="W30" s="65">
        <f t="shared" si="10"/>
        <v>0</v>
      </c>
      <c r="X30" s="62">
        <f t="shared" si="11"/>
        <v>3600</v>
      </c>
      <c r="Y30" s="67">
        <f t="shared" si="12"/>
        <v>1</v>
      </c>
      <c r="Z30" s="61">
        <f>RKO!J29</f>
        <v>774</v>
      </c>
      <c r="AA30" s="65">
        <f t="shared" si="13"/>
        <v>0</v>
      </c>
      <c r="AB30" s="69">
        <f>RKO!S29</f>
        <v>0</v>
      </c>
      <c r="AC30" s="65">
        <f>RKO!L29</f>
        <v>0.02</v>
      </c>
      <c r="AD30" s="67">
        <f t="shared" si="14"/>
        <v>1</v>
      </c>
      <c r="AE30" s="61">
        <f>'RKO-BRKGA'!J29</f>
        <v>774</v>
      </c>
      <c r="AF30" s="65">
        <f t="shared" si="15"/>
        <v>0</v>
      </c>
      <c r="AG30" s="69">
        <f>'RKO-BRKGA'!S29</f>
        <v>0</v>
      </c>
      <c r="AH30" s="65">
        <f>'RKO-BRKGA'!L29</f>
        <v>0.075</v>
      </c>
      <c r="AI30" s="67">
        <f t="shared" si="16"/>
        <v>1</v>
      </c>
      <c r="AJ30" s="61">
        <f>'RKO-SA'!J29</f>
        <v>774</v>
      </c>
      <c r="AK30" s="65">
        <f t="shared" si="17"/>
        <v>0</v>
      </c>
      <c r="AL30" s="69">
        <f>'RKO-SA'!S29</f>
        <v>0</v>
      </c>
      <c r="AM30" s="65">
        <f>'RKO-SA'!L29</f>
        <v>1.174</v>
      </c>
      <c r="AN30" s="67">
        <f t="shared" si="18"/>
        <v>1</v>
      </c>
      <c r="AO30" s="61">
        <f>'RKO-GRASP'!J29</f>
        <v>774</v>
      </c>
      <c r="AP30" s="65">
        <f t="shared" si="19"/>
        <v>0</v>
      </c>
      <c r="AQ30" s="69">
        <f>'RKO-GRASP'!S29</f>
        <v>0</v>
      </c>
      <c r="AR30" s="65">
        <f>'RKO-GRASP'!L29</f>
        <v>0.033</v>
      </c>
      <c r="AS30" s="67">
        <f t="shared" si="20"/>
        <v>1</v>
      </c>
      <c r="AT30" s="61">
        <f>'RKO-ILS'!J29</f>
        <v>774</v>
      </c>
      <c r="AU30" s="65">
        <f t="shared" si="21"/>
        <v>0</v>
      </c>
      <c r="AV30" s="69">
        <f>'RKO-ILS'!S29</f>
        <v>0</v>
      </c>
      <c r="AW30" s="65">
        <f>'RKO-ILS'!L29</f>
        <v>2.453</v>
      </c>
      <c r="AX30" s="67">
        <f t="shared" si="22"/>
        <v>1</v>
      </c>
      <c r="AY30" s="61">
        <f>'RKO-VNS'!J29</f>
        <v>774</v>
      </c>
      <c r="AZ30" s="65">
        <f t="shared" si="23"/>
        <v>0</v>
      </c>
      <c r="BA30" s="69">
        <f>'RKO-VNS'!S29</f>
        <v>0</v>
      </c>
      <c r="BB30" s="65">
        <f>'RKO-VNS'!L29</f>
        <v>0.019</v>
      </c>
      <c r="BC30" s="67">
        <f t="shared" si="24"/>
        <v>1</v>
      </c>
      <c r="BD30" s="61">
        <f>'RKO-PSO'!J29</f>
        <v>774</v>
      </c>
      <c r="BE30" s="65">
        <f t="shared" si="25"/>
        <v>0</v>
      </c>
      <c r="BF30" s="69">
        <f>'RKO-PSO'!S29</f>
        <v>0</v>
      </c>
      <c r="BG30" s="64">
        <f>'RKO-PSO'!L29</f>
        <v>0.594</v>
      </c>
      <c r="BH30" s="67">
        <f t="shared" si="26"/>
        <v>1</v>
      </c>
      <c r="BI30" s="61">
        <f>'RKO-GA'!J29</f>
        <v>774</v>
      </c>
      <c r="BJ30" s="65">
        <f t="shared" si="27"/>
        <v>0</v>
      </c>
      <c r="BK30" s="69">
        <f>'RKO-GA'!S29</f>
        <v>0</v>
      </c>
      <c r="BL30" s="64">
        <f>'RKO-GA'!L29</f>
        <v>0.015</v>
      </c>
      <c r="BM30" s="67">
        <f t="shared" si="28"/>
        <v>1</v>
      </c>
      <c r="BN30" s="61">
        <f>'RKO-BRKGA-CS'!J29</f>
        <v>774</v>
      </c>
      <c r="BO30" s="65">
        <f t="shared" si="29"/>
        <v>0</v>
      </c>
      <c r="BP30" s="69">
        <f>'RKO-BRKGA-CS'!S29</f>
        <v>0</v>
      </c>
      <c r="BQ30" s="64">
        <f>'RKO-BRKGA-CS'!L29</f>
        <v>0.143</v>
      </c>
      <c r="BR30" s="67">
        <f t="shared" si="30"/>
        <v>1</v>
      </c>
      <c r="BS30" s="61">
        <f>'RKO-LNS'!J29</f>
        <v>774</v>
      </c>
      <c r="BT30" s="65">
        <f t="shared" si="31"/>
        <v>0</v>
      </c>
      <c r="BU30" s="69">
        <f>'RKO-LNS'!S29</f>
        <v>0</v>
      </c>
      <c r="BV30" s="64">
        <f>'RKO-LNS'!L29</f>
        <v>0.015</v>
      </c>
      <c r="BW30" s="67">
        <f t="shared" si="32"/>
        <v>1</v>
      </c>
      <c r="BX30" s="61" t="str">
        <f>'RKO-MS'!J29</f>
        <v/>
      </c>
      <c r="BY30" s="65">
        <f t="shared" si="33"/>
        <v>-100</v>
      </c>
      <c r="BZ30" s="69">
        <f>'RKO-MS'!S29</f>
        <v>-100</v>
      </c>
      <c r="CA30" s="64" t="str">
        <f>'RKO-MS'!L29</f>
        <v/>
      </c>
      <c r="CB30" s="67" t="str">
        <f t="shared" si="34"/>
        <v>#N/A</v>
      </c>
      <c r="CC30" s="70"/>
      <c r="CD30" s="71">
        <f t="shared" si="35"/>
        <v>774</v>
      </c>
      <c r="CE30" s="71">
        <f t="shared" si="36"/>
        <v>1</v>
      </c>
    </row>
    <row r="31" ht="15.75" customHeight="1">
      <c r="A31" s="4" t="s">
        <v>105</v>
      </c>
      <c r="B31" s="61">
        <v>40.0</v>
      </c>
      <c r="C31" s="62">
        <v>10.0</v>
      </c>
      <c r="D31" s="63"/>
      <c r="E31" s="61">
        <f t="shared" si="1"/>
        <v>4544</v>
      </c>
      <c r="F31" s="63"/>
      <c r="G31" s="61">
        <v>4544.0</v>
      </c>
      <c r="H31" s="64">
        <v>4544.0</v>
      </c>
      <c r="I31" s="65">
        <f t="shared" si="2"/>
        <v>0</v>
      </c>
      <c r="J31" s="66">
        <v>0.0</v>
      </c>
      <c r="K31" s="6">
        <v>2.39</v>
      </c>
      <c r="L31" s="6">
        <v>2.39</v>
      </c>
      <c r="M31" s="67">
        <f t="shared" si="3"/>
        <v>1</v>
      </c>
      <c r="N31" s="68">
        <v>4544.0</v>
      </c>
      <c r="O31" s="65">
        <f t="shared" si="4"/>
        <v>0</v>
      </c>
      <c r="P31" s="62">
        <f t="shared" si="5"/>
        <v>3600</v>
      </c>
      <c r="Q31" s="67">
        <f t="shared" si="6"/>
        <v>1</v>
      </c>
      <c r="R31" s="68">
        <v>4544.0</v>
      </c>
      <c r="S31" s="65">
        <f t="shared" si="7"/>
        <v>0</v>
      </c>
      <c r="T31" s="62">
        <f t="shared" si="8"/>
        <v>3600</v>
      </c>
      <c r="U31" s="67">
        <f t="shared" si="9"/>
        <v>1</v>
      </c>
      <c r="V31" s="64">
        <v>4544.0</v>
      </c>
      <c r="W31" s="65">
        <f t="shared" si="10"/>
        <v>0</v>
      </c>
      <c r="X31" s="62">
        <f t="shared" si="11"/>
        <v>3600</v>
      </c>
      <c r="Y31" s="67">
        <f t="shared" si="12"/>
        <v>1</v>
      </c>
      <c r="Z31" s="61">
        <f>RKO!J30</f>
        <v>4544</v>
      </c>
      <c r="AA31" s="65">
        <f t="shared" si="13"/>
        <v>0</v>
      </c>
      <c r="AB31" s="69">
        <f>RKO!S30</f>
        <v>0</v>
      </c>
      <c r="AC31" s="65">
        <f>RKO!L30</f>
        <v>0.01</v>
      </c>
      <c r="AD31" s="67">
        <f t="shared" si="14"/>
        <v>1</v>
      </c>
      <c r="AE31" s="61">
        <f>'RKO-BRKGA'!J30</f>
        <v>4544</v>
      </c>
      <c r="AF31" s="65">
        <f t="shared" si="15"/>
        <v>0</v>
      </c>
      <c r="AG31" s="69">
        <f>'RKO-BRKGA'!S30</f>
        <v>0</v>
      </c>
      <c r="AH31" s="65">
        <f>'RKO-BRKGA'!L30</f>
        <v>0.086</v>
      </c>
      <c r="AI31" s="67">
        <f t="shared" si="16"/>
        <v>1</v>
      </c>
      <c r="AJ31" s="61">
        <f>'RKO-SA'!J30</f>
        <v>4544</v>
      </c>
      <c r="AK31" s="65">
        <f t="shared" si="17"/>
        <v>0</v>
      </c>
      <c r="AL31" s="69">
        <f>'RKO-SA'!S30</f>
        <v>0</v>
      </c>
      <c r="AM31" s="65">
        <f>'RKO-SA'!L30</f>
        <v>1.081</v>
      </c>
      <c r="AN31" s="67">
        <f t="shared" si="18"/>
        <v>1</v>
      </c>
      <c r="AO31" s="61">
        <f>'RKO-GRASP'!J30</f>
        <v>4544</v>
      </c>
      <c r="AP31" s="65">
        <f t="shared" si="19"/>
        <v>0</v>
      </c>
      <c r="AQ31" s="69">
        <f>'RKO-GRASP'!S30</f>
        <v>0</v>
      </c>
      <c r="AR31" s="65">
        <f>'RKO-GRASP'!L30</f>
        <v>0.035</v>
      </c>
      <c r="AS31" s="67">
        <f t="shared" si="20"/>
        <v>1</v>
      </c>
      <c r="AT31" s="61">
        <f>'RKO-ILS'!J30</f>
        <v>4544</v>
      </c>
      <c r="AU31" s="65">
        <f t="shared" si="21"/>
        <v>0</v>
      </c>
      <c r="AV31" s="69">
        <f>'RKO-ILS'!S30</f>
        <v>0</v>
      </c>
      <c r="AW31" s="65">
        <f>'RKO-ILS'!L30</f>
        <v>4.748</v>
      </c>
      <c r="AX31" s="67">
        <f t="shared" si="22"/>
        <v>1</v>
      </c>
      <c r="AY31" s="61">
        <f>'RKO-VNS'!J30</f>
        <v>4544</v>
      </c>
      <c r="AZ31" s="65">
        <f t="shared" si="23"/>
        <v>0</v>
      </c>
      <c r="BA31" s="69">
        <f>'RKO-VNS'!S30</f>
        <v>0</v>
      </c>
      <c r="BB31" s="65">
        <f>'RKO-VNS'!L30</f>
        <v>0.03</v>
      </c>
      <c r="BC31" s="67">
        <f t="shared" si="24"/>
        <v>1</v>
      </c>
      <c r="BD31" s="61">
        <f>'RKO-PSO'!J30</f>
        <v>4544</v>
      </c>
      <c r="BE31" s="65">
        <f t="shared" si="25"/>
        <v>0</v>
      </c>
      <c r="BF31" s="69">
        <f>'RKO-PSO'!S30</f>
        <v>0</v>
      </c>
      <c r="BG31" s="64">
        <f>'RKO-PSO'!L30</f>
        <v>0.016</v>
      </c>
      <c r="BH31" s="67">
        <f t="shared" si="26"/>
        <v>1</v>
      </c>
      <c r="BI31" s="61">
        <f>'RKO-GA'!J30</f>
        <v>4544</v>
      </c>
      <c r="BJ31" s="65">
        <f t="shared" si="27"/>
        <v>0</v>
      </c>
      <c r="BK31" s="69">
        <f>'RKO-GA'!S30</f>
        <v>4.190140845</v>
      </c>
      <c r="BL31" s="64">
        <f>'RKO-GA'!L30</f>
        <v>0.012</v>
      </c>
      <c r="BM31" s="67">
        <f t="shared" si="28"/>
        <v>1</v>
      </c>
      <c r="BN31" s="61">
        <f>'RKO-BRKGA-CS'!J30</f>
        <v>4544</v>
      </c>
      <c r="BO31" s="65">
        <f t="shared" si="29"/>
        <v>0</v>
      </c>
      <c r="BP31" s="69">
        <f>'RKO-BRKGA-CS'!S30</f>
        <v>0</v>
      </c>
      <c r="BQ31" s="64">
        <f>'RKO-BRKGA-CS'!L30</f>
        <v>0.131</v>
      </c>
      <c r="BR31" s="67">
        <f t="shared" si="30"/>
        <v>1</v>
      </c>
      <c r="BS31" s="61">
        <f>'RKO-LNS'!J30</f>
        <v>4544</v>
      </c>
      <c r="BT31" s="65">
        <f t="shared" si="31"/>
        <v>0</v>
      </c>
      <c r="BU31" s="69">
        <f>'RKO-LNS'!S30</f>
        <v>0</v>
      </c>
      <c r="BV31" s="64">
        <f>'RKO-LNS'!L30</f>
        <v>0.031</v>
      </c>
      <c r="BW31" s="67">
        <f t="shared" si="32"/>
        <v>1</v>
      </c>
      <c r="BX31" s="61" t="str">
        <f>'RKO-MS'!J30</f>
        <v/>
      </c>
      <c r="BY31" s="65">
        <f t="shared" si="33"/>
        <v>-100</v>
      </c>
      <c r="BZ31" s="69">
        <f>'RKO-MS'!S30</f>
        <v>-100</v>
      </c>
      <c r="CA31" s="64" t="str">
        <f>'RKO-MS'!L30</f>
        <v/>
      </c>
      <c r="CB31" s="67" t="str">
        <f t="shared" si="34"/>
        <v>#N/A</v>
      </c>
      <c r="CC31" s="70"/>
      <c r="CD31" s="71">
        <f t="shared" si="35"/>
        <v>4544</v>
      </c>
      <c r="CE31" s="71">
        <f t="shared" si="36"/>
        <v>1</v>
      </c>
    </row>
    <row r="32" ht="15.75" customHeight="1">
      <c r="A32" s="4" t="s">
        <v>106</v>
      </c>
      <c r="B32" s="61">
        <v>40.0</v>
      </c>
      <c r="C32" s="62">
        <v>10.0</v>
      </c>
      <c r="D32" s="63"/>
      <c r="E32" s="61">
        <f t="shared" si="1"/>
        <v>2068</v>
      </c>
      <c r="F32" s="63"/>
      <c r="G32" s="61">
        <v>2068.0</v>
      </c>
      <c r="H32" s="64">
        <v>2068.0</v>
      </c>
      <c r="I32" s="65">
        <f t="shared" si="2"/>
        <v>0</v>
      </c>
      <c r="J32" s="66">
        <v>0.0</v>
      </c>
      <c r="K32" s="6">
        <v>1.7</v>
      </c>
      <c r="L32" s="6">
        <v>1.7</v>
      </c>
      <c r="M32" s="67">
        <f t="shared" si="3"/>
        <v>1</v>
      </c>
      <c r="N32" s="68">
        <v>2068.0</v>
      </c>
      <c r="O32" s="65">
        <f t="shared" si="4"/>
        <v>0</v>
      </c>
      <c r="P32" s="62">
        <f t="shared" si="5"/>
        <v>3600</v>
      </c>
      <c r="Q32" s="67">
        <f t="shared" si="6"/>
        <v>1</v>
      </c>
      <c r="R32" s="68">
        <v>2068.0</v>
      </c>
      <c r="S32" s="65">
        <f t="shared" si="7"/>
        <v>0</v>
      </c>
      <c r="T32" s="62">
        <f t="shared" si="8"/>
        <v>3600</v>
      </c>
      <c r="U32" s="67">
        <f t="shared" si="9"/>
        <v>1</v>
      </c>
      <c r="V32" s="64">
        <v>2068.0</v>
      </c>
      <c r="W32" s="65">
        <f t="shared" si="10"/>
        <v>0</v>
      </c>
      <c r="X32" s="62">
        <f t="shared" si="11"/>
        <v>3600</v>
      </c>
      <c r="Y32" s="67">
        <f t="shared" si="12"/>
        <v>1</v>
      </c>
      <c r="Z32" s="61">
        <f>RKO!J31</f>
        <v>2068</v>
      </c>
      <c r="AA32" s="65">
        <f t="shared" si="13"/>
        <v>0</v>
      </c>
      <c r="AB32" s="69">
        <f>RKO!S31</f>
        <v>0</v>
      </c>
      <c r="AC32" s="65">
        <f>RKO!L31</f>
        <v>0.027</v>
      </c>
      <c r="AD32" s="67">
        <f t="shared" si="14"/>
        <v>1</v>
      </c>
      <c r="AE32" s="61">
        <f>'RKO-BRKGA'!J31</f>
        <v>2068</v>
      </c>
      <c r="AF32" s="65">
        <f t="shared" si="15"/>
        <v>0</v>
      </c>
      <c r="AG32" s="69">
        <f>'RKO-BRKGA'!S31</f>
        <v>0</v>
      </c>
      <c r="AH32" s="65">
        <f>'RKO-BRKGA'!L31</f>
        <v>0.187</v>
      </c>
      <c r="AI32" s="67">
        <f t="shared" si="16"/>
        <v>1</v>
      </c>
      <c r="AJ32" s="61">
        <f>'RKO-SA'!J31</f>
        <v>2068</v>
      </c>
      <c r="AK32" s="65">
        <f t="shared" si="17"/>
        <v>0</v>
      </c>
      <c r="AL32" s="69">
        <f>'RKO-SA'!S31</f>
        <v>0</v>
      </c>
      <c r="AM32" s="65">
        <f>'RKO-SA'!L31</f>
        <v>1.88</v>
      </c>
      <c r="AN32" s="67">
        <f t="shared" si="18"/>
        <v>1</v>
      </c>
      <c r="AO32" s="61">
        <f>'RKO-GRASP'!J31</f>
        <v>2068</v>
      </c>
      <c r="AP32" s="65">
        <f t="shared" si="19"/>
        <v>0</v>
      </c>
      <c r="AQ32" s="69">
        <f>'RKO-GRASP'!S31</f>
        <v>0</v>
      </c>
      <c r="AR32" s="65">
        <f>'RKO-GRASP'!L31</f>
        <v>0.089</v>
      </c>
      <c r="AS32" s="67">
        <f t="shared" si="20"/>
        <v>1</v>
      </c>
      <c r="AT32" s="61">
        <f>'RKO-ILS'!J31</f>
        <v>2068</v>
      </c>
      <c r="AU32" s="65">
        <f t="shared" si="21"/>
        <v>0</v>
      </c>
      <c r="AV32" s="69">
        <f>'RKO-ILS'!S31</f>
        <v>0</v>
      </c>
      <c r="AW32" s="65">
        <f>'RKO-ILS'!L31</f>
        <v>3.25</v>
      </c>
      <c r="AX32" s="67">
        <f t="shared" si="22"/>
        <v>1</v>
      </c>
      <c r="AY32" s="61">
        <f>'RKO-VNS'!J31</f>
        <v>2068</v>
      </c>
      <c r="AZ32" s="65">
        <f t="shared" si="23"/>
        <v>0</v>
      </c>
      <c r="BA32" s="69">
        <f>'RKO-VNS'!S31</f>
        <v>0</v>
      </c>
      <c r="BB32" s="65">
        <f>'RKO-VNS'!L31</f>
        <v>0.041</v>
      </c>
      <c r="BC32" s="67">
        <f t="shared" si="24"/>
        <v>1</v>
      </c>
      <c r="BD32" s="61">
        <f>'RKO-PSO'!J31</f>
        <v>2068</v>
      </c>
      <c r="BE32" s="65">
        <f t="shared" si="25"/>
        <v>0</v>
      </c>
      <c r="BF32" s="69">
        <f>'RKO-PSO'!S31</f>
        <v>0</v>
      </c>
      <c r="BG32" s="64">
        <f>'RKO-PSO'!L31</f>
        <v>1.082</v>
      </c>
      <c r="BH32" s="67">
        <f t="shared" si="26"/>
        <v>1</v>
      </c>
      <c r="BI32" s="61">
        <f>'RKO-GA'!J31</f>
        <v>2068</v>
      </c>
      <c r="BJ32" s="65">
        <f t="shared" si="27"/>
        <v>0</v>
      </c>
      <c r="BK32" s="69">
        <f>'RKO-GA'!S31</f>
        <v>0</v>
      </c>
      <c r="BL32" s="64">
        <f>'RKO-GA'!L31</f>
        <v>0.03</v>
      </c>
      <c r="BM32" s="67">
        <f t="shared" si="28"/>
        <v>1</v>
      </c>
      <c r="BN32" s="61">
        <f>'RKO-BRKGA-CS'!J31</f>
        <v>2068</v>
      </c>
      <c r="BO32" s="65">
        <f t="shared" si="29"/>
        <v>0</v>
      </c>
      <c r="BP32" s="69">
        <f>'RKO-BRKGA-CS'!S31</f>
        <v>0</v>
      </c>
      <c r="BQ32" s="64">
        <f>'RKO-BRKGA-CS'!L31</f>
        <v>0.252</v>
      </c>
      <c r="BR32" s="67">
        <f t="shared" si="30"/>
        <v>1</v>
      </c>
      <c r="BS32" s="61">
        <f>'RKO-LNS'!J31</f>
        <v>2068</v>
      </c>
      <c r="BT32" s="65">
        <f t="shared" si="31"/>
        <v>0</v>
      </c>
      <c r="BU32" s="69">
        <f>'RKO-LNS'!S31</f>
        <v>0</v>
      </c>
      <c r="BV32" s="64">
        <f>'RKO-LNS'!L31</f>
        <v>0.067</v>
      </c>
      <c r="BW32" s="67">
        <f t="shared" si="32"/>
        <v>1</v>
      </c>
      <c r="BX32" s="61" t="str">
        <f>'RKO-MS'!J31</f>
        <v/>
      </c>
      <c r="BY32" s="65">
        <f t="shared" si="33"/>
        <v>-100</v>
      </c>
      <c r="BZ32" s="69">
        <f>'RKO-MS'!S31</f>
        <v>-100</v>
      </c>
      <c r="CA32" s="64" t="str">
        <f>'RKO-MS'!L31</f>
        <v/>
      </c>
      <c r="CB32" s="67" t="str">
        <f t="shared" si="34"/>
        <v>#N/A</v>
      </c>
      <c r="CC32" s="70"/>
      <c r="CD32" s="71">
        <f t="shared" si="35"/>
        <v>2068</v>
      </c>
      <c r="CE32" s="71">
        <f t="shared" si="36"/>
        <v>1</v>
      </c>
    </row>
    <row r="33" ht="15.75" customHeight="1">
      <c r="A33" s="4" t="s">
        <v>107</v>
      </c>
      <c r="B33" s="61">
        <v>40.0</v>
      </c>
      <c r="C33" s="62">
        <v>10.0</v>
      </c>
      <c r="D33" s="63"/>
      <c r="E33" s="61">
        <f t="shared" si="1"/>
        <v>2090</v>
      </c>
      <c r="F33" s="63"/>
      <c r="G33" s="61">
        <v>2090.0</v>
      </c>
      <c r="H33" s="64">
        <v>2090.0</v>
      </c>
      <c r="I33" s="65">
        <f t="shared" si="2"/>
        <v>0</v>
      </c>
      <c r="J33" s="66">
        <v>0.0</v>
      </c>
      <c r="K33" s="6">
        <v>0.79</v>
      </c>
      <c r="L33" s="6">
        <v>0.79</v>
      </c>
      <c r="M33" s="67">
        <f t="shared" si="3"/>
        <v>1</v>
      </c>
      <c r="N33" s="68">
        <v>2090.0</v>
      </c>
      <c r="O33" s="65">
        <f t="shared" si="4"/>
        <v>0</v>
      </c>
      <c r="P33" s="62">
        <f t="shared" si="5"/>
        <v>3600</v>
      </c>
      <c r="Q33" s="67">
        <f t="shared" si="6"/>
        <v>1</v>
      </c>
      <c r="R33" s="68">
        <v>2090.0</v>
      </c>
      <c r="S33" s="65">
        <f t="shared" si="7"/>
        <v>0</v>
      </c>
      <c r="T33" s="62">
        <f t="shared" si="8"/>
        <v>3600</v>
      </c>
      <c r="U33" s="67">
        <f t="shared" si="9"/>
        <v>1</v>
      </c>
      <c r="V33" s="64">
        <v>2090.0</v>
      </c>
      <c r="W33" s="65">
        <f t="shared" si="10"/>
        <v>0</v>
      </c>
      <c r="X33" s="62">
        <f t="shared" si="11"/>
        <v>3600</v>
      </c>
      <c r="Y33" s="67">
        <f t="shared" si="12"/>
        <v>1</v>
      </c>
      <c r="Z33" s="61">
        <f>RKO!J32</f>
        <v>2090</v>
      </c>
      <c r="AA33" s="65">
        <f t="shared" si="13"/>
        <v>0</v>
      </c>
      <c r="AB33" s="69">
        <f>RKO!S32</f>
        <v>0</v>
      </c>
      <c r="AC33" s="65">
        <f>RKO!L32</f>
        <v>0.023</v>
      </c>
      <c r="AD33" s="67">
        <f t="shared" si="14"/>
        <v>1</v>
      </c>
      <c r="AE33" s="61">
        <f>'RKO-BRKGA'!J32</f>
        <v>2090</v>
      </c>
      <c r="AF33" s="65">
        <f t="shared" si="15"/>
        <v>0</v>
      </c>
      <c r="AG33" s="69">
        <f>'RKO-BRKGA'!S32</f>
        <v>0</v>
      </c>
      <c r="AH33" s="65">
        <f>'RKO-BRKGA'!L32</f>
        <v>0.194</v>
      </c>
      <c r="AI33" s="67">
        <f t="shared" si="16"/>
        <v>1</v>
      </c>
      <c r="AJ33" s="61">
        <f>'RKO-SA'!J32</f>
        <v>2090</v>
      </c>
      <c r="AK33" s="65">
        <f t="shared" si="17"/>
        <v>0</v>
      </c>
      <c r="AL33" s="69">
        <f>'RKO-SA'!S32</f>
        <v>0</v>
      </c>
      <c r="AM33" s="65">
        <f>'RKO-SA'!L32</f>
        <v>2.121</v>
      </c>
      <c r="AN33" s="67">
        <f t="shared" si="18"/>
        <v>1</v>
      </c>
      <c r="AO33" s="61">
        <f>'RKO-GRASP'!J32</f>
        <v>2090</v>
      </c>
      <c r="AP33" s="65">
        <f t="shared" si="19"/>
        <v>0</v>
      </c>
      <c r="AQ33" s="69">
        <f>'RKO-GRASP'!S32</f>
        <v>0</v>
      </c>
      <c r="AR33" s="65">
        <f>'RKO-GRASP'!L32</f>
        <v>0.157</v>
      </c>
      <c r="AS33" s="67">
        <f t="shared" si="20"/>
        <v>1</v>
      </c>
      <c r="AT33" s="61">
        <f>'RKO-ILS'!J32</f>
        <v>2090</v>
      </c>
      <c r="AU33" s="65">
        <f t="shared" si="21"/>
        <v>0</v>
      </c>
      <c r="AV33" s="69">
        <f>'RKO-ILS'!S32</f>
        <v>0</v>
      </c>
      <c r="AW33" s="65">
        <f>'RKO-ILS'!L32</f>
        <v>1.916</v>
      </c>
      <c r="AX33" s="67">
        <f t="shared" si="22"/>
        <v>1</v>
      </c>
      <c r="AY33" s="61">
        <f>'RKO-VNS'!J32</f>
        <v>2090</v>
      </c>
      <c r="AZ33" s="65">
        <f t="shared" si="23"/>
        <v>0</v>
      </c>
      <c r="BA33" s="69">
        <f>'RKO-VNS'!S32</f>
        <v>0</v>
      </c>
      <c r="BB33" s="65">
        <f>'RKO-VNS'!L32</f>
        <v>0.09</v>
      </c>
      <c r="BC33" s="67">
        <f t="shared" si="24"/>
        <v>1</v>
      </c>
      <c r="BD33" s="61">
        <f>'RKO-PSO'!J32</f>
        <v>2090</v>
      </c>
      <c r="BE33" s="65">
        <f t="shared" si="25"/>
        <v>0</v>
      </c>
      <c r="BF33" s="69">
        <f>'RKO-PSO'!S32</f>
        <v>0</v>
      </c>
      <c r="BG33" s="64">
        <f>'RKO-PSO'!L32</f>
        <v>0.776</v>
      </c>
      <c r="BH33" s="67">
        <f t="shared" si="26"/>
        <v>1</v>
      </c>
      <c r="BI33" s="61">
        <f>'RKO-GA'!J32</f>
        <v>2090</v>
      </c>
      <c r="BJ33" s="65">
        <f t="shared" si="27"/>
        <v>0</v>
      </c>
      <c r="BK33" s="69">
        <f>'RKO-GA'!S32</f>
        <v>0.5550239234</v>
      </c>
      <c r="BL33" s="64">
        <f>'RKO-GA'!L32</f>
        <v>0.016</v>
      </c>
      <c r="BM33" s="67">
        <f t="shared" si="28"/>
        <v>1</v>
      </c>
      <c r="BN33" s="61">
        <f>'RKO-BRKGA-CS'!J32</f>
        <v>2090</v>
      </c>
      <c r="BO33" s="65">
        <f t="shared" si="29"/>
        <v>0</v>
      </c>
      <c r="BP33" s="69">
        <f>'RKO-BRKGA-CS'!S32</f>
        <v>0</v>
      </c>
      <c r="BQ33" s="64">
        <f>'RKO-BRKGA-CS'!L32</f>
        <v>0.281</v>
      </c>
      <c r="BR33" s="67">
        <f t="shared" si="30"/>
        <v>1</v>
      </c>
      <c r="BS33" s="61">
        <f>'RKO-LNS'!J32</f>
        <v>2090</v>
      </c>
      <c r="BT33" s="65">
        <f t="shared" si="31"/>
        <v>0</v>
      </c>
      <c r="BU33" s="69">
        <f>'RKO-LNS'!S32</f>
        <v>0</v>
      </c>
      <c r="BV33" s="64">
        <f>'RKO-LNS'!L32</f>
        <v>0.067</v>
      </c>
      <c r="BW33" s="67">
        <f t="shared" si="32"/>
        <v>1</v>
      </c>
      <c r="BX33" s="61" t="str">
        <f>'RKO-MS'!J32</f>
        <v/>
      </c>
      <c r="BY33" s="65">
        <f t="shared" si="33"/>
        <v>-100</v>
      </c>
      <c r="BZ33" s="69">
        <f>'RKO-MS'!S32</f>
        <v>-100</v>
      </c>
      <c r="CA33" s="64" t="str">
        <f>'RKO-MS'!L32</f>
        <v/>
      </c>
      <c r="CB33" s="67" t="str">
        <f t="shared" si="34"/>
        <v>#N/A</v>
      </c>
      <c r="CC33" s="70"/>
      <c r="CD33" s="71">
        <f t="shared" si="35"/>
        <v>2090</v>
      </c>
      <c r="CE33" s="71">
        <f t="shared" si="36"/>
        <v>1</v>
      </c>
    </row>
    <row r="34" ht="15.75" customHeight="1">
      <c r="A34" s="4" t="s">
        <v>108</v>
      </c>
      <c r="B34" s="61">
        <v>40.0</v>
      </c>
      <c r="C34" s="62">
        <v>10.0</v>
      </c>
      <c r="D34" s="63"/>
      <c r="E34" s="61">
        <f t="shared" si="1"/>
        <v>1650</v>
      </c>
      <c r="F34" s="63"/>
      <c r="G34" s="61">
        <v>1650.0</v>
      </c>
      <c r="H34" s="64">
        <v>1650.0</v>
      </c>
      <c r="I34" s="65">
        <f t="shared" si="2"/>
        <v>0</v>
      </c>
      <c r="J34" s="66">
        <v>0.0</v>
      </c>
      <c r="K34" s="6">
        <v>1.18</v>
      </c>
      <c r="L34" s="6">
        <v>1.18</v>
      </c>
      <c r="M34" s="67">
        <f t="shared" si="3"/>
        <v>1</v>
      </c>
      <c r="N34" s="68">
        <v>1650.0</v>
      </c>
      <c r="O34" s="65">
        <f t="shared" si="4"/>
        <v>0</v>
      </c>
      <c r="P34" s="62">
        <f t="shared" si="5"/>
        <v>3600</v>
      </c>
      <c r="Q34" s="67">
        <f t="shared" si="6"/>
        <v>1</v>
      </c>
      <c r="R34" s="68">
        <v>1650.0</v>
      </c>
      <c r="S34" s="65">
        <f t="shared" si="7"/>
        <v>0</v>
      </c>
      <c r="T34" s="62">
        <f t="shared" si="8"/>
        <v>3600</v>
      </c>
      <c r="U34" s="67">
        <f t="shared" si="9"/>
        <v>1</v>
      </c>
      <c r="V34" s="64">
        <v>1650.0</v>
      </c>
      <c r="W34" s="65">
        <f t="shared" si="10"/>
        <v>0</v>
      </c>
      <c r="X34" s="62">
        <f t="shared" si="11"/>
        <v>3600</v>
      </c>
      <c r="Y34" s="67">
        <f t="shared" si="12"/>
        <v>1</v>
      </c>
      <c r="Z34" s="61">
        <f>RKO!J33</f>
        <v>1650</v>
      </c>
      <c r="AA34" s="65">
        <f t="shared" si="13"/>
        <v>0</v>
      </c>
      <c r="AB34" s="69">
        <f>RKO!S33</f>
        <v>0</v>
      </c>
      <c r="AC34" s="65">
        <f>RKO!L33</f>
        <v>0.094</v>
      </c>
      <c r="AD34" s="67">
        <f t="shared" si="14"/>
        <v>1</v>
      </c>
      <c r="AE34" s="61">
        <f>'RKO-BRKGA'!J33</f>
        <v>1650</v>
      </c>
      <c r="AF34" s="65">
        <f t="shared" si="15"/>
        <v>0</v>
      </c>
      <c r="AG34" s="69">
        <f>'RKO-BRKGA'!S33</f>
        <v>0</v>
      </c>
      <c r="AH34" s="65">
        <f>'RKO-BRKGA'!L33</f>
        <v>0.668</v>
      </c>
      <c r="AI34" s="67">
        <f t="shared" si="16"/>
        <v>1</v>
      </c>
      <c r="AJ34" s="61">
        <f>'RKO-SA'!J33</f>
        <v>1650</v>
      </c>
      <c r="AK34" s="65">
        <f t="shared" si="17"/>
        <v>0</v>
      </c>
      <c r="AL34" s="69">
        <f>'RKO-SA'!S33</f>
        <v>0</v>
      </c>
      <c r="AM34" s="65">
        <f>'RKO-SA'!L33</f>
        <v>2.323</v>
      </c>
      <c r="AN34" s="67">
        <f t="shared" si="18"/>
        <v>1</v>
      </c>
      <c r="AO34" s="61">
        <f>'RKO-GRASP'!J33</f>
        <v>1650</v>
      </c>
      <c r="AP34" s="65">
        <f t="shared" si="19"/>
        <v>0</v>
      </c>
      <c r="AQ34" s="69">
        <f>'RKO-GRASP'!S33</f>
        <v>0</v>
      </c>
      <c r="AR34" s="65">
        <f>'RKO-GRASP'!L33</f>
        <v>0.437</v>
      </c>
      <c r="AS34" s="67">
        <f t="shared" si="20"/>
        <v>1</v>
      </c>
      <c r="AT34" s="61">
        <f>'RKO-ILS'!J33</f>
        <v>1650</v>
      </c>
      <c r="AU34" s="65">
        <f t="shared" si="21"/>
        <v>0</v>
      </c>
      <c r="AV34" s="69">
        <f>'RKO-ILS'!S33</f>
        <v>0</v>
      </c>
      <c r="AW34" s="65">
        <f>'RKO-ILS'!L33</f>
        <v>0.652</v>
      </c>
      <c r="AX34" s="67">
        <f t="shared" si="22"/>
        <v>1</v>
      </c>
      <c r="AY34" s="61">
        <f>'RKO-VNS'!J33</f>
        <v>1650</v>
      </c>
      <c r="AZ34" s="65">
        <f t="shared" si="23"/>
        <v>0</v>
      </c>
      <c r="BA34" s="69">
        <f>'RKO-VNS'!S33</f>
        <v>0</v>
      </c>
      <c r="BB34" s="65">
        <f>'RKO-VNS'!L33</f>
        <v>0.544</v>
      </c>
      <c r="BC34" s="67">
        <f t="shared" si="24"/>
        <v>1</v>
      </c>
      <c r="BD34" s="61">
        <f>'RKO-PSO'!J33</f>
        <v>1650</v>
      </c>
      <c r="BE34" s="65">
        <f t="shared" si="25"/>
        <v>0</v>
      </c>
      <c r="BF34" s="69">
        <f>'RKO-PSO'!S33</f>
        <v>0</v>
      </c>
      <c r="BG34" s="64">
        <f>'RKO-PSO'!L33</f>
        <v>10.596</v>
      </c>
      <c r="BH34" s="67">
        <f t="shared" si="26"/>
        <v>1</v>
      </c>
      <c r="BI34" s="61">
        <f>'RKO-GA'!J33</f>
        <v>1650</v>
      </c>
      <c r="BJ34" s="65">
        <f t="shared" si="27"/>
        <v>0</v>
      </c>
      <c r="BK34" s="69">
        <f>'RKO-GA'!S33</f>
        <v>0.6545454545</v>
      </c>
      <c r="BL34" s="64">
        <f>'RKO-GA'!L33</f>
        <v>0.365</v>
      </c>
      <c r="BM34" s="67">
        <f t="shared" si="28"/>
        <v>1</v>
      </c>
      <c r="BN34" s="61">
        <f>'RKO-BRKGA-CS'!J33</f>
        <v>1650</v>
      </c>
      <c r="BO34" s="65">
        <f t="shared" si="29"/>
        <v>0</v>
      </c>
      <c r="BP34" s="69">
        <f>'RKO-BRKGA-CS'!S33</f>
        <v>0</v>
      </c>
      <c r="BQ34" s="64">
        <f>'RKO-BRKGA-CS'!L33</f>
        <v>0.359</v>
      </c>
      <c r="BR34" s="67">
        <f t="shared" si="30"/>
        <v>1</v>
      </c>
      <c r="BS34" s="61">
        <f>'RKO-LNS'!J33</f>
        <v>1650</v>
      </c>
      <c r="BT34" s="65">
        <f t="shared" si="31"/>
        <v>0</v>
      </c>
      <c r="BU34" s="69">
        <f>'RKO-LNS'!S33</f>
        <v>0</v>
      </c>
      <c r="BV34" s="64">
        <f>'RKO-LNS'!L33</f>
        <v>1.204</v>
      </c>
      <c r="BW34" s="67">
        <f t="shared" si="32"/>
        <v>1</v>
      </c>
      <c r="BX34" s="61" t="str">
        <f>'RKO-MS'!J33</f>
        <v/>
      </c>
      <c r="BY34" s="65">
        <f t="shared" si="33"/>
        <v>-100</v>
      </c>
      <c r="BZ34" s="69">
        <f>'RKO-MS'!S33</f>
        <v>-100</v>
      </c>
      <c r="CA34" s="64" t="str">
        <f>'RKO-MS'!L33</f>
        <v/>
      </c>
      <c r="CB34" s="67" t="str">
        <f t="shared" si="34"/>
        <v>#N/A</v>
      </c>
      <c r="CC34" s="70"/>
      <c r="CD34" s="71">
        <f t="shared" si="35"/>
        <v>1650</v>
      </c>
      <c r="CE34" s="71">
        <f t="shared" si="36"/>
        <v>1</v>
      </c>
    </row>
    <row r="35" ht="15.75" customHeight="1">
      <c r="A35" s="4" t="s">
        <v>109</v>
      </c>
      <c r="B35" s="61">
        <v>40.0</v>
      </c>
      <c r="C35" s="62">
        <v>10.0</v>
      </c>
      <c r="D35" s="63"/>
      <c r="E35" s="61">
        <f t="shared" si="1"/>
        <v>4316</v>
      </c>
      <c r="F35" s="63"/>
      <c r="G35" s="61">
        <v>4316.0</v>
      </c>
      <c r="H35" s="64">
        <v>4316.0</v>
      </c>
      <c r="I35" s="65">
        <f t="shared" si="2"/>
        <v>0</v>
      </c>
      <c r="J35" s="66">
        <v>0.0</v>
      </c>
      <c r="K35" s="6">
        <v>2.45</v>
      </c>
      <c r="L35" s="6">
        <v>2.45</v>
      </c>
      <c r="M35" s="67">
        <f t="shared" si="3"/>
        <v>1</v>
      </c>
      <c r="N35" s="68">
        <v>4316.0</v>
      </c>
      <c r="O35" s="65">
        <f t="shared" si="4"/>
        <v>0</v>
      </c>
      <c r="P35" s="62">
        <f t="shared" si="5"/>
        <v>3600</v>
      </c>
      <c r="Q35" s="67">
        <f t="shared" si="6"/>
        <v>1</v>
      </c>
      <c r="R35" s="68">
        <v>4316.0</v>
      </c>
      <c r="S35" s="65">
        <f t="shared" si="7"/>
        <v>0</v>
      </c>
      <c r="T35" s="62">
        <f t="shared" si="8"/>
        <v>3600</v>
      </c>
      <c r="U35" s="67">
        <f t="shared" si="9"/>
        <v>1</v>
      </c>
      <c r="V35" s="64">
        <v>4316.0</v>
      </c>
      <c r="W35" s="65">
        <f t="shared" si="10"/>
        <v>0</v>
      </c>
      <c r="X35" s="62">
        <f t="shared" si="11"/>
        <v>3600</v>
      </c>
      <c r="Y35" s="67">
        <f t="shared" si="12"/>
        <v>1</v>
      </c>
      <c r="Z35" s="61">
        <f>RKO!J34</f>
        <v>4316</v>
      </c>
      <c r="AA35" s="65">
        <f t="shared" si="13"/>
        <v>0</v>
      </c>
      <c r="AB35" s="69">
        <f>RKO!S34</f>
        <v>0</v>
      </c>
      <c r="AC35" s="65">
        <f>RKO!L34</f>
        <v>0.021</v>
      </c>
      <c r="AD35" s="67">
        <f t="shared" si="14"/>
        <v>1</v>
      </c>
      <c r="AE35" s="61">
        <f>'RKO-BRKGA'!J34</f>
        <v>4316</v>
      </c>
      <c r="AF35" s="65">
        <f t="shared" si="15"/>
        <v>0</v>
      </c>
      <c r="AG35" s="69">
        <f>'RKO-BRKGA'!S34</f>
        <v>0</v>
      </c>
      <c r="AH35" s="65">
        <f>'RKO-BRKGA'!L34</f>
        <v>0.294</v>
      </c>
      <c r="AI35" s="67">
        <f t="shared" si="16"/>
        <v>1</v>
      </c>
      <c r="AJ35" s="61">
        <f>'RKO-SA'!J34</f>
        <v>4316</v>
      </c>
      <c r="AK35" s="65">
        <f t="shared" si="17"/>
        <v>0</v>
      </c>
      <c r="AL35" s="69">
        <f>'RKO-SA'!S34</f>
        <v>0</v>
      </c>
      <c r="AM35" s="65">
        <f>'RKO-SA'!L34</f>
        <v>2.254</v>
      </c>
      <c r="AN35" s="67">
        <f t="shared" si="18"/>
        <v>1</v>
      </c>
      <c r="AO35" s="61">
        <f>'RKO-GRASP'!J34</f>
        <v>4316</v>
      </c>
      <c r="AP35" s="65">
        <f t="shared" si="19"/>
        <v>0</v>
      </c>
      <c r="AQ35" s="69">
        <f>'RKO-GRASP'!S34</f>
        <v>0</v>
      </c>
      <c r="AR35" s="65">
        <f>'RKO-GRASP'!L34</f>
        <v>0.067</v>
      </c>
      <c r="AS35" s="67">
        <f t="shared" si="20"/>
        <v>1</v>
      </c>
      <c r="AT35" s="61">
        <f>'RKO-ILS'!J34</f>
        <v>4316</v>
      </c>
      <c r="AU35" s="65">
        <f t="shared" si="21"/>
        <v>0</v>
      </c>
      <c r="AV35" s="69">
        <f>'RKO-ILS'!S34</f>
        <v>0</v>
      </c>
      <c r="AW35" s="65">
        <f>'RKO-ILS'!L34</f>
        <v>1.608</v>
      </c>
      <c r="AX35" s="67">
        <f t="shared" si="22"/>
        <v>1</v>
      </c>
      <c r="AY35" s="61">
        <f>'RKO-VNS'!J34</f>
        <v>4316</v>
      </c>
      <c r="AZ35" s="65">
        <f t="shared" si="23"/>
        <v>0</v>
      </c>
      <c r="BA35" s="69">
        <f>'RKO-VNS'!S34</f>
        <v>0</v>
      </c>
      <c r="BB35" s="65">
        <f>'RKO-VNS'!L34</f>
        <v>0.107</v>
      </c>
      <c r="BC35" s="67">
        <f t="shared" si="24"/>
        <v>1</v>
      </c>
      <c r="BD35" s="61">
        <f>'RKO-PSO'!J34</f>
        <v>4316</v>
      </c>
      <c r="BE35" s="65">
        <f t="shared" si="25"/>
        <v>0</v>
      </c>
      <c r="BF35" s="69">
        <f>'RKO-PSO'!S34</f>
        <v>0</v>
      </c>
      <c r="BG35" s="64">
        <f>'RKO-PSO'!L34</f>
        <v>3.396</v>
      </c>
      <c r="BH35" s="67">
        <f t="shared" si="26"/>
        <v>1</v>
      </c>
      <c r="BI35" s="61">
        <f>'RKO-GA'!J34</f>
        <v>4316</v>
      </c>
      <c r="BJ35" s="65">
        <f t="shared" si="27"/>
        <v>0</v>
      </c>
      <c r="BK35" s="69">
        <f>'RKO-GA'!S34</f>
        <v>0</v>
      </c>
      <c r="BL35" s="64">
        <f>'RKO-GA'!L34</f>
        <v>0.175</v>
      </c>
      <c r="BM35" s="67">
        <f t="shared" si="28"/>
        <v>1</v>
      </c>
      <c r="BN35" s="61">
        <f>'RKO-BRKGA-CS'!J34</f>
        <v>4316</v>
      </c>
      <c r="BO35" s="65">
        <f t="shared" si="29"/>
        <v>0</v>
      </c>
      <c r="BP35" s="69">
        <f>'RKO-BRKGA-CS'!S34</f>
        <v>0</v>
      </c>
      <c r="BQ35" s="64">
        <f>'RKO-BRKGA-CS'!L34</f>
        <v>0.514</v>
      </c>
      <c r="BR35" s="67">
        <f t="shared" si="30"/>
        <v>1</v>
      </c>
      <c r="BS35" s="61">
        <f>'RKO-LNS'!J34</f>
        <v>4316</v>
      </c>
      <c r="BT35" s="65">
        <f t="shared" si="31"/>
        <v>0</v>
      </c>
      <c r="BU35" s="69">
        <f>'RKO-LNS'!S34</f>
        <v>0</v>
      </c>
      <c r="BV35" s="64">
        <f>'RKO-LNS'!L34</f>
        <v>0.095</v>
      </c>
      <c r="BW35" s="67">
        <f t="shared" si="32"/>
        <v>1</v>
      </c>
      <c r="BX35" s="61" t="str">
        <f>'RKO-MS'!J34</f>
        <v/>
      </c>
      <c r="BY35" s="65">
        <f t="shared" si="33"/>
        <v>-100</v>
      </c>
      <c r="BZ35" s="69">
        <f>'RKO-MS'!S34</f>
        <v>-100</v>
      </c>
      <c r="CA35" s="64" t="str">
        <f>'RKO-MS'!L34</f>
        <v/>
      </c>
      <c r="CB35" s="67" t="str">
        <f t="shared" si="34"/>
        <v>#N/A</v>
      </c>
      <c r="CC35" s="70"/>
      <c r="CD35" s="71">
        <f t="shared" si="35"/>
        <v>4316</v>
      </c>
      <c r="CE35" s="71">
        <f t="shared" si="36"/>
        <v>1</v>
      </c>
    </row>
    <row r="36" ht="15.75" customHeight="1">
      <c r="A36" s="4" t="s">
        <v>110</v>
      </c>
      <c r="B36" s="61">
        <v>40.0</v>
      </c>
      <c r="C36" s="62">
        <v>15.0</v>
      </c>
      <c r="D36" s="63"/>
      <c r="E36" s="61">
        <f t="shared" si="1"/>
        <v>8646</v>
      </c>
      <c r="F36" s="63"/>
      <c r="G36" s="61">
        <v>8646.0</v>
      </c>
      <c r="H36" s="64">
        <v>8646.0</v>
      </c>
      <c r="I36" s="65">
        <f t="shared" si="2"/>
        <v>0</v>
      </c>
      <c r="J36" s="66">
        <v>0.0</v>
      </c>
      <c r="K36" s="6">
        <v>2.95</v>
      </c>
      <c r="L36" s="6">
        <v>2.95</v>
      </c>
      <c r="M36" s="67">
        <f t="shared" si="3"/>
        <v>1</v>
      </c>
      <c r="N36" s="68">
        <v>8646.0</v>
      </c>
      <c r="O36" s="65">
        <f t="shared" si="4"/>
        <v>0</v>
      </c>
      <c r="P36" s="62">
        <f t="shared" si="5"/>
        <v>3600</v>
      </c>
      <c r="Q36" s="67">
        <f t="shared" si="6"/>
        <v>1</v>
      </c>
      <c r="R36" s="68">
        <v>8646.52</v>
      </c>
      <c r="S36" s="65">
        <f t="shared" si="7"/>
        <v>0.006014341892</v>
      </c>
      <c r="T36" s="62">
        <f t="shared" si="8"/>
        <v>3600</v>
      </c>
      <c r="U36" s="67">
        <f t="shared" si="9"/>
        <v>0</v>
      </c>
      <c r="V36" s="64">
        <v>8677.2</v>
      </c>
      <c r="W36" s="65">
        <f t="shared" si="10"/>
        <v>0.3608605135</v>
      </c>
      <c r="X36" s="62">
        <f t="shared" si="11"/>
        <v>3600</v>
      </c>
      <c r="Y36" s="67">
        <f t="shared" si="12"/>
        <v>0</v>
      </c>
      <c r="Z36" s="61">
        <f>RKO!J35</f>
        <v>8646</v>
      </c>
      <c r="AA36" s="65">
        <f t="shared" si="13"/>
        <v>0</v>
      </c>
      <c r="AB36" s="69">
        <f>RKO!S35</f>
        <v>0</v>
      </c>
      <c r="AC36" s="65">
        <f>RKO!L35</f>
        <v>0.053</v>
      </c>
      <c r="AD36" s="67">
        <f t="shared" si="14"/>
        <v>1</v>
      </c>
      <c r="AE36" s="61">
        <f>'RKO-BRKGA'!J35</f>
        <v>8646</v>
      </c>
      <c r="AF36" s="65">
        <f t="shared" si="15"/>
        <v>0</v>
      </c>
      <c r="AG36" s="69">
        <f>'RKO-BRKGA'!S35</f>
        <v>0</v>
      </c>
      <c r="AH36" s="65">
        <f>'RKO-BRKGA'!L35</f>
        <v>0.4</v>
      </c>
      <c r="AI36" s="67">
        <f t="shared" si="16"/>
        <v>1</v>
      </c>
      <c r="AJ36" s="61">
        <f>'RKO-SA'!J35</f>
        <v>8646</v>
      </c>
      <c r="AK36" s="65">
        <f t="shared" si="17"/>
        <v>0</v>
      </c>
      <c r="AL36" s="69">
        <f>'RKO-SA'!S35</f>
        <v>0</v>
      </c>
      <c r="AM36" s="65">
        <f>'RKO-SA'!L35</f>
        <v>2.479</v>
      </c>
      <c r="AN36" s="67">
        <f t="shared" si="18"/>
        <v>1</v>
      </c>
      <c r="AO36" s="61">
        <f>'RKO-GRASP'!J35</f>
        <v>8646</v>
      </c>
      <c r="AP36" s="65">
        <f t="shared" si="19"/>
        <v>0</v>
      </c>
      <c r="AQ36" s="69">
        <f>'RKO-GRASP'!S35</f>
        <v>0</v>
      </c>
      <c r="AR36" s="65">
        <f>'RKO-GRASP'!L35</f>
        <v>0.333</v>
      </c>
      <c r="AS36" s="67">
        <f t="shared" si="20"/>
        <v>1</v>
      </c>
      <c r="AT36" s="61">
        <f>'RKO-ILS'!J35</f>
        <v>8646</v>
      </c>
      <c r="AU36" s="65">
        <f t="shared" si="21"/>
        <v>0</v>
      </c>
      <c r="AV36" s="69">
        <f>'RKO-ILS'!S35</f>
        <v>0</v>
      </c>
      <c r="AW36" s="65">
        <f>'RKO-ILS'!L35</f>
        <v>5.816</v>
      </c>
      <c r="AX36" s="67">
        <f t="shared" si="22"/>
        <v>1</v>
      </c>
      <c r="AY36" s="61">
        <f>'RKO-VNS'!J35</f>
        <v>8646</v>
      </c>
      <c r="AZ36" s="65">
        <f t="shared" si="23"/>
        <v>0</v>
      </c>
      <c r="BA36" s="69">
        <f>'RKO-VNS'!S35</f>
        <v>0</v>
      </c>
      <c r="BB36" s="65">
        <f>'RKO-VNS'!L35</f>
        <v>0.13</v>
      </c>
      <c r="BC36" s="67">
        <f t="shared" si="24"/>
        <v>1</v>
      </c>
      <c r="BD36" s="61">
        <f>'RKO-PSO'!J35</f>
        <v>8646</v>
      </c>
      <c r="BE36" s="65">
        <f t="shared" si="25"/>
        <v>0</v>
      </c>
      <c r="BF36" s="69">
        <f>'RKO-PSO'!S35</f>
        <v>0.5690492713</v>
      </c>
      <c r="BG36" s="64">
        <f>'RKO-PSO'!L35</f>
        <v>7.688</v>
      </c>
      <c r="BH36" s="67">
        <f t="shared" si="26"/>
        <v>1</v>
      </c>
      <c r="BI36" s="61">
        <f>'RKO-GA'!J35</f>
        <v>8646</v>
      </c>
      <c r="BJ36" s="65">
        <f t="shared" si="27"/>
        <v>0</v>
      </c>
      <c r="BK36" s="69">
        <f>'RKO-GA'!S35</f>
        <v>2.012491325</v>
      </c>
      <c r="BL36" s="64">
        <f>'RKO-GA'!L35</f>
        <v>0.074</v>
      </c>
      <c r="BM36" s="67">
        <f t="shared" si="28"/>
        <v>1</v>
      </c>
      <c r="BN36" s="61">
        <f>'RKO-BRKGA-CS'!J35</f>
        <v>8646</v>
      </c>
      <c r="BO36" s="65">
        <f t="shared" si="29"/>
        <v>0</v>
      </c>
      <c r="BP36" s="69">
        <f>'RKO-BRKGA-CS'!S35</f>
        <v>0</v>
      </c>
      <c r="BQ36" s="64">
        <f>'RKO-BRKGA-CS'!L35</f>
        <v>0.338</v>
      </c>
      <c r="BR36" s="67">
        <f t="shared" si="30"/>
        <v>1</v>
      </c>
      <c r="BS36" s="61">
        <f>'RKO-LNS'!J35</f>
        <v>8646</v>
      </c>
      <c r="BT36" s="65">
        <f t="shared" si="31"/>
        <v>0</v>
      </c>
      <c r="BU36" s="69">
        <f>'RKO-LNS'!S35</f>
        <v>0</v>
      </c>
      <c r="BV36" s="64">
        <f>'RKO-LNS'!L35</f>
        <v>0.116</v>
      </c>
      <c r="BW36" s="67">
        <f t="shared" si="32"/>
        <v>1</v>
      </c>
      <c r="BX36" s="61" t="str">
        <f>'RKO-MS'!J35</f>
        <v/>
      </c>
      <c r="BY36" s="65">
        <f t="shared" si="33"/>
        <v>-100</v>
      </c>
      <c r="BZ36" s="69">
        <f>'RKO-MS'!S35</f>
        <v>-100</v>
      </c>
      <c r="CA36" s="64" t="str">
        <f>'RKO-MS'!L35</f>
        <v/>
      </c>
      <c r="CB36" s="67" t="str">
        <f t="shared" si="34"/>
        <v>#N/A</v>
      </c>
      <c r="CC36" s="70"/>
      <c r="CD36" s="71">
        <f t="shared" si="35"/>
        <v>8646</v>
      </c>
      <c r="CE36" s="71">
        <f t="shared" si="36"/>
        <v>1</v>
      </c>
    </row>
    <row r="37" ht="15.75" customHeight="1">
      <c r="A37" s="4" t="s">
        <v>111</v>
      </c>
      <c r="B37" s="61">
        <v>40.0</v>
      </c>
      <c r="C37" s="62">
        <v>15.0</v>
      </c>
      <c r="D37" s="63"/>
      <c r="E37" s="61">
        <f t="shared" si="1"/>
        <v>4586</v>
      </c>
      <c r="F37" s="63"/>
      <c r="G37" s="61">
        <v>4586.0</v>
      </c>
      <c r="H37" s="64">
        <v>4586.0</v>
      </c>
      <c r="I37" s="65">
        <f t="shared" si="2"/>
        <v>0</v>
      </c>
      <c r="J37" s="66">
        <v>0.0</v>
      </c>
      <c r="K37" s="65">
        <v>2.24</v>
      </c>
      <c r="L37" s="65">
        <v>2.24</v>
      </c>
      <c r="M37" s="67">
        <f t="shared" si="3"/>
        <v>1</v>
      </c>
      <c r="N37" s="68">
        <v>4586.0</v>
      </c>
      <c r="O37" s="65">
        <f t="shared" si="4"/>
        <v>0</v>
      </c>
      <c r="P37" s="62">
        <f t="shared" si="5"/>
        <v>3600</v>
      </c>
      <c r="Q37" s="67">
        <f t="shared" si="6"/>
        <v>1</v>
      </c>
      <c r="R37" s="68">
        <v>4586.0</v>
      </c>
      <c r="S37" s="65">
        <f t="shared" si="7"/>
        <v>0</v>
      </c>
      <c r="T37" s="62">
        <f t="shared" si="8"/>
        <v>3600</v>
      </c>
      <c r="U37" s="67">
        <f t="shared" si="9"/>
        <v>1</v>
      </c>
      <c r="V37" s="64">
        <v>4614.0</v>
      </c>
      <c r="W37" s="65">
        <f t="shared" si="10"/>
        <v>0.6105538596</v>
      </c>
      <c r="X37" s="62">
        <f t="shared" si="11"/>
        <v>3600</v>
      </c>
      <c r="Y37" s="67">
        <f t="shared" si="12"/>
        <v>0</v>
      </c>
      <c r="Z37" s="61">
        <f>RKO!J36</f>
        <v>4586</v>
      </c>
      <c r="AA37" s="65">
        <f t="shared" si="13"/>
        <v>0</v>
      </c>
      <c r="AB37" s="69">
        <f>RKO!S36</f>
        <v>0</v>
      </c>
      <c r="AC37" s="65">
        <f>RKO!L36</f>
        <v>0.06</v>
      </c>
      <c r="AD37" s="67">
        <f t="shared" si="14"/>
        <v>1</v>
      </c>
      <c r="AE37" s="61">
        <f>'RKO-BRKGA'!J36</f>
        <v>4586</v>
      </c>
      <c r="AF37" s="65">
        <f t="shared" si="15"/>
        <v>0</v>
      </c>
      <c r="AG37" s="69">
        <f>'RKO-BRKGA'!S36</f>
        <v>0</v>
      </c>
      <c r="AH37" s="65">
        <f>'RKO-BRKGA'!L36</f>
        <v>0.352</v>
      </c>
      <c r="AI37" s="67">
        <f t="shared" si="16"/>
        <v>1</v>
      </c>
      <c r="AJ37" s="61">
        <f>'RKO-SA'!J36</f>
        <v>4586</v>
      </c>
      <c r="AK37" s="65">
        <f t="shared" si="17"/>
        <v>0</v>
      </c>
      <c r="AL37" s="69">
        <f>'RKO-SA'!S36</f>
        <v>0</v>
      </c>
      <c r="AM37" s="65">
        <f>'RKO-SA'!L36</f>
        <v>2.555</v>
      </c>
      <c r="AN37" s="67">
        <f t="shared" si="18"/>
        <v>1</v>
      </c>
      <c r="AO37" s="61">
        <f>'RKO-GRASP'!J36</f>
        <v>4586</v>
      </c>
      <c r="AP37" s="65">
        <f t="shared" si="19"/>
        <v>0</v>
      </c>
      <c r="AQ37" s="69">
        <f>'RKO-GRASP'!S36</f>
        <v>0</v>
      </c>
      <c r="AR37" s="65">
        <f>'RKO-GRASP'!L36</f>
        <v>0.409</v>
      </c>
      <c r="AS37" s="67">
        <f t="shared" si="20"/>
        <v>1</v>
      </c>
      <c r="AT37" s="61">
        <f>'RKO-ILS'!J36</f>
        <v>4586</v>
      </c>
      <c r="AU37" s="65">
        <f t="shared" si="21"/>
        <v>0</v>
      </c>
      <c r="AV37" s="69">
        <f>'RKO-ILS'!S36</f>
        <v>0</v>
      </c>
      <c r="AW37" s="65">
        <f>'RKO-ILS'!L36</f>
        <v>0.227</v>
      </c>
      <c r="AX37" s="67">
        <f t="shared" si="22"/>
        <v>1</v>
      </c>
      <c r="AY37" s="61">
        <f>'RKO-VNS'!J36</f>
        <v>4586</v>
      </c>
      <c r="AZ37" s="65">
        <f t="shared" si="23"/>
        <v>0</v>
      </c>
      <c r="BA37" s="69">
        <f>'RKO-VNS'!S36</f>
        <v>0</v>
      </c>
      <c r="BB37" s="65">
        <f>'RKO-VNS'!L36</f>
        <v>0.19</v>
      </c>
      <c r="BC37" s="67">
        <f t="shared" si="24"/>
        <v>1</v>
      </c>
      <c r="BD37" s="61">
        <f>'RKO-PSO'!J36</f>
        <v>4586</v>
      </c>
      <c r="BE37" s="65">
        <f t="shared" si="25"/>
        <v>0</v>
      </c>
      <c r="BF37" s="69">
        <f>'RKO-PSO'!S36</f>
        <v>0.2267771478</v>
      </c>
      <c r="BG37" s="64">
        <f>'RKO-PSO'!L36</f>
        <v>6.597</v>
      </c>
      <c r="BH37" s="67">
        <f t="shared" si="26"/>
        <v>1</v>
      </c>
      <c r="BI37" s="61">
        <f>'RKO-GA'!J36</f>
        <v>4586</v>
      </c>
      <c r="BJ37" s="65">
        <f t="shared" si="27"/>
        <v>0</v>
      </c>
      <c r="BK37" s="69">
        <f>'RKO-GA'!S36</f>
        <v>0.6192760576</v>
      </c>
      <c r="BL37" s="64">
        <f>'RKO-GA'!L36</f>
        <v>0.284</v>
      </c>
      <c r="BM37" s="67">
        <f t="shared" si="28"/>
        <v>1</v>
      </c>
      <c r="BN37" s="61">
        <f>'RKO-BRKGA-CS'!J36</f>
        <v>4586</v>
      </c>
      <c r="BO37" s="65">
        <f t="shared" si="29"/>
        <v>0</v>
      </c>
      <c r="BP37" s="69">
        <f>'RKO-BRKGA-CS'!S36</f>
        <v>0</v>
      </c>
      <c r="BQ37" s="64">
        <f>'RKO-BRKGA-CS'!L36</f>
        <v>0.335</v>
      </c>
      <c r="BR37" s="67">
        <f t="shared" si="30"/>
        <v>1</v>
      </c>
      <c r="BS37" s="61">
        <f>'RKO-LNS'!J36</f>
        <v>4586</v>
      </c>
      <c r="BT37" s="65">
        <f t="shared" si="31"/>
        <v>0</v>
      </c>
      <c r="BU37" s="69">
        <f>'RKO-LNS'!S36</f>
        <v>0</v>
      </c>
      <c r="BV37" s="64">
        <f>'RKO-LNS'!L36</f>
        <v>0.15</v>
      </c>
      <c r="BW37" s="67">
        <f t="shared" si="32"/>
        <v>1</v>
      </c>
      <c r="BX37" s="61" t="str">
        <f>'RKO-MS'!J36</f>
        <v/>
      </c>
      <c r="BY37" s="65">
        <f t="shared" si="33"/>
        <v>-100</v>
      </c>
      <c r="BZ37" s="69">
        <f>'RKO-MS'!S36</f>
        <v>-100</v>
      </c>
      <c r="CA37" s="64" t="str">
        <f>'RKO-MS'!L36</f>
        <v/>
      </c>
      <c r="CB37" s="67" t="str">
        <f t="shared" si="34"/>
        <v>#N/A</v>
      </c>
      <c r="CC37" s="70"/>
      <c r="CD37" s="71">
        <f t="shared" si="35"/>
        <v>4586</v>
      </c>
      <c r="CE37" s="71">
        <f t="shared" si="36"/>
        <v>1</v>
      </c>
    </row>
    <row r="38" ht="15.75" customHeight="1">
      <c r="A38" s="4" t="s">
        <v>112</v>
      </c>
      <c r="B38" s="61">
        <v>40.0</v>
      </c>
      <c r="C38" s="62">
        <v>15.0</v>
      </c>
      <c r="D38" s="63"/>
      <c r="E38" s="61">
        <f t="shared" si="1"/>
        <v>5396</v>
      </c>
      <c r="F38" s="63"/>
      <c r="G38" s="61">
        <v>5396.0</v>
      </c>
      <c r="H38" s="64">
        <v>5396.0</v>
      </c>
      <c r="I38" s="65">
        <f t="shared" si="2"/>
        <v>0</v>
      </c>
      <c r="J38" s="66">
        <v>0.0</v>
      </c>
      <c r="K38" s="65">
        <v>1.83</v>
      </c>
      <c r="L38" s="65">
        <v>1.83</v>
      </c>
      <c r="M38" s="67">
        <f t="shared" si="3"/>
        <v>1</v>
      </c>
      <c r="N38" s="68">
        <v>5396.0</v>
      </c>
      <c r="O38" s="65">
        <f t="shared" si="4"/>
        <v>0</v>
      </c>
      <c r="P38" s="62">
        <f t="shared" si="5"/>
        <v>3600</v>
      </c>
      <c r="Q38" s="67">
        <f t="shared" si="6"/>
        <v>1</v>
      </c>
      <c r="R38" s="68">
        <v>5396.0</v>
      </c>
      <c r="S38" s="65">
        <f t="shared" si="7"/>
        <v>0</v>
      </c>
      <c r="T38" s="62">
        <f t="shared" si="8"/>
        <v>3600</v>
      </c>
      <c r="U38" s="67">
        <f t="shared" si="9"/>
        <v>1</v>
      </c>
      <c r="V38" s="64">
        <v>5396.0</v>
      </c>
      <c r="W38" s="65">
        <f t="shared" si="10"/>
        <v>0</v>
      </c>
      <c r="X38" s="62">
        <f t="shared" si="11"/>
        <v>3600</v>
      </c>
      <c r="Y38" s="67">
        <f t="shared" si="12"/>
        <v>1</v>
      </c>
      <c r="Z38" s="61">
        <f>RKO!J37</f>
        <v>5396</v>
      </c>
      <c r="AA38" s="65">
        <f t="shared" si="13"/>
        <v>0</v>
      </c>
      <c r="AB38" s="69">
        <f>RKO!S37</f>
        <v>0</v>
      </c>
      <c r="AC38" s="65">
        <f>RKO!L37</f>
        <v>0.032</v>
      </c>
      <c r="AD38" s="67">
        <f t="shared" si="14"/>
        <v>1</v>
      </c>
      <c r="AE38" s="61">
        <f>'RKO-BRKGA'!J37</f>
        <v>5396</v>
      </c>
      <c r="AF38" s="65">
        <f t="shared" si="15"/>
        <v>0</v>
      </c>
      <c r="AG38" s="69">
        <f>'RKO-BRKGA'!S37</f>
        <v>0</v>
      </c>
      <c r="AH38" s="65">
        <f>'RKO-BRKGA'!L37</f>
        <v>2.514</v>
      </c>
      <c r="AI38" s="67">
        <f t="shared" si="16"/>
        <v>1</v>
      </c>
      <c r="AJ38" s="61">
        <f>'RKO-SA'!J37</f>
        <v>5396</v>
      </c>
      <c r="AK38" s="65">
        <f t="shared" si="17"/>
        <v>0</v>
      </c>
      <c r="AL38" s="69">
        <f>'RKO-SA'!S37</f>
        <v>0</v>
      </c>
      <c r="AM38" s="65">
        <f>'RKO-SA'!L37</f>
        <v>2.604</v>
      </c>
      <c r="AN38" s="67">
        <f t="shared" si="18"/>
        <v>1</v>
      </c>
      <c r="AO38" s="61">
        <f>'RKO-GRASP'!J37</f>
        <v>5396</v>
      </c>
      <c r="AP38" s="65">
        <f t="shared" si="19"/>
        <v>0</v>
      </c>
      <c r="AQ38" s="69">
        <f>'RKO-GRASP'!S37</f>
        <v>0</v>
      </c>
      <c r="AR38" s="65">
        <f>'RKO-GRASP'!L37</f>
        <v>0.443</v>
      </c>
      <c r="AS38" s="67">
        <f t="shared" si="20"/>
        <v>1</v>
      </c>
      <c r="AT38" s="61">
        <f>'RKO-ILS'!J37</f>
        <v>5396</v>
      </c>
      <c r="AU38" s="65">
        <f t="shared" si="21"/>
        <v>0</v>
      </c>
      <c r="AV38" s="69">
        <f>'RKO-ILS'!S37</f>
        <v>0</v>
      </c>
      <c r="AW38" s="65">
        <f>'RKO-ILS'!L37</f>
        <v>0.216</v>
      </c>
      <c r="AX38" s="67">
        <f t="shared" si="22"/>
        <v>1</v>
      </c>
      <c r="AY38" s="61">
        <f>'RKO-VNS'!J37</f>
        <v>5396</v>
      </c>
      <c r="AZ38" s="65">
        <f t="shared" si="23"/>
        <v>0</v>
      </c>
      <c r="BA38" s="69">
        <f>'RKO-VNS'!S37</f>
        <v>0</v>
      </c>
      <c r="BB38" s="65">
        <f>'RKO-VNS'!L37</f>
        <v>0.194</v>
      </c>
      <c r="BC38" s="67">
        <f t="shared" si="24"/>
        <v>1</v>
      </c>
      <c r="BD38" s="61">
        <f>'RKO-PSO'!J37</f>
        <v>5396</v>
      </c>
      <c r="BE38" s="65">
        <f t="shared" si="25"/>
        <v>0</v>
      </c>
      <c r="BF38" s="69">
        <f>'RKO-PSO'!S37</f>
        <v>0.0518902891</v>
      </c>
      <c r="BG38" s="64">
        <f>'RKO-PSO'!L37</f>
        <v>7.979</v>
      </c>
      <c r="BH38" s="67">
        <f t="shared" si="26"/>
        <v>1</v>
      </c>
      <c r="BI38" s="61">
        <f>'RKO-GA'!J37</f>
        <v>5396</v>
      </c>
      <c r="BJ38" s="65">
        <f t="shared" si="27"/>
        <v>0</v>
      </c>
      <c r="BK38" s="69">
        <f>'RKO-GA'!S37</f>
        <v>0</v>
      </c>
      <c r="BL38" s="64">
        <f>'RKO-GA'!L37</f>
        <v>0.928</v>
      </c>
      <c r="BM38" s="67">
        <f t="shared" si="28"/>
        <v>1</v>
      </c>
      <c r="BN38" s="61">
        <f>'RKO-BRKGA-CS'!J37</f>
        <v>5396</v>
      </c>
      <c r="BO38" s="65">
        <f t="shared" si="29"/>
        <v>0</v>
      </c>
      <c r="BP38" s="69">
        <f>'RKO-BRKGA-CS'!S37</f>
        <v>0</v>
      </c>
      <c r="BQ38" s="64">
        <f>'RKO-BRKGA-CS'!L37</f>
        <v>0.399</v>
      </c>
      <c r="BR38" s="67">
        <f t="shared" si="30"/>
        <v>1</v>
      </c>
      <c r="BS38" s="61">
        <f>'RKO-LNS'!J37</f>
        <v>5396</v>
      </c>
      <c r="BT38" s="65">
        <f t="shared" si="31"/>
        <v>0</v>
      </c>
      <c r="BU38" s="69">
        <f>'RKO-LNS'!S37</f>
        <v>0</v>
      </c>
      <c r="BV38" s="64">
        <f>'RKO-LNS'!L37</f>
        <v>0.633</v>
      </c>
      <c r="BW38" s="67">
        <f t="shared" si="32"/>
        <v>1</v>
      </c>
      <c r="BX38" s="61" t="str">
        <f>'RKO-MS'!J37</f>
        <v/>
      </c>
      <c r="BY38" s="65">
        <f t="shared" si="33"/>
        <v>-100</v>
      </c>
      <c r="BZ38" s="69">
        <f>'RKO-MS'!S37</f>
        <v>-100</v>
      </c>
      <c r="CA38" s="64" t="str">
        <f>'RKO-MS'!L37</f>
        <v/>
      </c>
      <c r="CB38" s="67" t="str">
        <f t="shared" si="34"/>
        <v>#N/A</v>
      </c>
      <c r="CC38" s="70"/>
      <c r="CD38" s="71">
        <f t="shared" si="35"/>
        <v>5396</v>
      </c>
      <c r="CE38" s="71">
        <f t="shared" si="36"/>
        <v>1</v>
      </c>
    </row>
    <row r="39" ht="15.75" customHeight="1">
      <c r="A39" s="4" t="s">
        <v>113</v>
      </c>
      <c r="B39" s="61">
        <v>40.0</v>
      </c>
      <c r="C39" s="62">
        <v>15.0</v>
      </c>
      <c r="D39" s="63"/>
      <c r="E39" s="61">
        <f t="shared" si="1"/>
        <v>4800</v>
      </c>
      <c r="F39" s="63"/>
      <c r="G39" s="61">
        <v>4800.0</v>
      </c>
      <c r="H39" s="64">
        <v>4800.0</v>
      </c>
      <c r="I39" s="65">
        <f t="shared" si="2"/>
        <v>0</v>
      </c>
      <c r="J39" s="66">
        <v>0.0</v>
      </c>
      <c r="K39" s="65">
        <v>1.06</v>
      </c>
      <c r="L39" s="65">
        <v>1.06</v>
      </c>
      <c r="M39" s="67">
        <f t="shared" si="3"/>
        <v>1</v>
      </c>
      <c r="N39" s="68">
        <v>4800.0</v>
      </c>
      <c r="O39" s="65">
        <f t="shared" si="4"/>
        <v>0</v>
      </c>
      <c r="P39" s="62">
        <f t="shared" si="5"/>
        <v>3600</v>
      </c>
      <c r="Q39" s="67">
        <f t="shared" si="6"/>
        <v>1</v>
      </c>
      <c r="R39" s="68">
        <v>4800.0</v>
      </c>
      <c r="S39" s="65">
        <f t="shared" si="7"/>
        <v>0</v>
      </c>
      <c r="T39" s="62">
        <f t="shared" si="8"/>
        <v>3600</v>
      </c>
      <c r="U39" s="67">
        <f t="shared" si="9"/>
        <v>1</v>
      </c>
      <c r="V39" s="64">
        <v>4894.0</v>
      </c>
      <c r="W39" s="65">
        <f t="shared" si="10"/>
        <v>1.958333333</v>
      </c>
      <c r="X39" s="62">
        <f t="shared" si="11"/>
        <v>3600</v>
      </c>
      <c r="Y39" s="67">
        <f t="shared" si="12"/>
        <v>0</v>
      </c>
      <c r="Z39" s="61">
        <f>RKO!J38</f>
        <v>4800</v>
      </c>
      <c r="AA39" s="65">
        <f t="shared" si="13"/>
        <v>0</v>
      </c>
      <c r="AB39" s="69">
        <f>RKO!S38</f>
        <v>0</v>
      </c>
      <c r="AC39" s="65">
        <f>RKO!L38</f>
        <v>0.074</v>
      </c>
      <c r="AD39" s="67">
        <f t="shared" si="14"/>
        <v>1</v>
      </c>
      <c r="AE39" s="61">
        <f>'RKO-BRKGA'!J38</f>
        <v>4800</v>
      </c>
      <c r="AF39" s="65">
        <f t="shared" si="15"/>
        <v>0</v>
      </c>
      <c r="AG39" s="69">
        <f>'RKO-BRKGA'!S38</f>
        <v>0</v>
      </c>
      <c r="AH39" s="65">
        <f>'RKO-BRKGA'!L38</f>
        <v>4.424</v>
      </c>
      <c r="AI39" s="67">
        <f t="shared" si="16"/>
        <v>1</v>
      </c>
      <c r="AJ39" s="61">
        <f>'RKO-SA'!J38</f>
        <v>4800</v>
      </c>
      <c r="AK39" s="65">
        <f t="shared" si="17"/>
        <v>0</v>
      </c>
      <c r="AL39" s="69">
        <f>'RKO-SA'!S38</f>
        <v>0</v>
      </c>
      <c r="AM39" s="65">
        <f>'RKO-SA'!L38</f>
        <v>2.686</v>
      </c>
      <c r="AN39" s="67">
        <f t="shared" si="18"/>
        <v>1</v>
      </c>
      <c r="AO39" s="61">
        <f>'RKO-GRASP'!J38</f>
        <v>4800</v>
      </c>
      <c r="AP39" s="65">
        <f t="shared" si="19"/>
        <v>0</v>
      </c>
      <c r="AQ39" s="69">
        <f>'RKO-GRASP'!S38</f>
        <v>0</v>
      </c>
      <c r="AR39" s="65">
        <f>'RKO-GRASP'!L38</f>
        <v>1.967</v>
      </c>
      <c r="AS39" s="67">
        <f t="shared" si="20"/>
        <v>1</v>
      </c>
      <c r="AT39" s="61">
        <f>'RKO-ILS'!J38</f>
        <v>4800</v>
      </c>
      <c r="AU39" s="65">
        <f t="shared" si="21"/>
        <v>0</v>
      </c>
      <c r="AV39" s="69">
        <f>'RKO-ILS'!S38</f>
        <v>0</v>
      </c>
      <c r="AW39" s="65">
        <f>'RKO-ILS'!L38</f>
        <v>0.532</v>
      </c>
      <c r="AX39" s="67">
        <f t="shared" si="22"/>
        <v>1</v>
      </c>
      <c r="AY39" s="61">
        <f>'RKO-VNS'!J38</f>
        <v>4800</v>
      </c>
      <c r="AZ39" s="65">
        <f t="shared" si="23"/>
        <v>0</v>
      </c>
      <c r="BA39" s="69">
        <f>'RKO-VNS'!S38</f>
        <v>0</v>
      </c>
      <c r="BB39" s="65">
        <f>'RKO-VNS'!L38</f>
        <v>0.425</v>
      </c>
      <c r="BC39" s="67">
        <f t="shared" si="24"/>
        <v>1</v>
      </c>
      <c r="BD39" s="61">
        <f>'RKO-PSO'!J38</f>
        <v>4800</v>
      </c>
      <c r="BE39" s="65">
        <f t="shared" si="25"/>
        <v>0</v>
      </c>
      <c r="BF39" s="69">
        <f>'RKO-PSO'!S38</f>
        <v>1.033333333</v>
      </c>
      <c r="BG39" s="64">
        <f>'RKO-PSO'!L38</f>
        <v>3.459</v>
      </c>
      <c r="BH39" s="67">
        <f t="shared" si="26"/>
        <v>1</v>
      </c>
      <c r="BI39" s="61">
        <f>'RKO-GA'!J38</f>
        <v>4800</v>
      </c>
      <c r="BJ39" s="65">
        <f t="shared" si="27"/>
        <v>0</v>
      </c>
      <c r="BK39" s="69">
        <f>'RKO-GA'!S38</f>
        <v>1.325</v>
      </c>
      <c r="BL39" s="64">
        <f>'RKO-GA'!L38</f>
        <v>7.51</v>
      </c>
      <c r="BM39" s="67">
        <f t="shared" si="28"/>
        <v>1</v>
      </c>
      <c r="BN39" s="61">
        <f>'RKO-BRKGA-CS'!J38</f>
        <v>4800</v>
      </c>
      <c r="BO39" s="65">
        <f t="shared" si="29"/>
        <v>0</v>
      </c>
      <c r="BP39" s="69">
        <f>'RKO-BRKGA-CS'!S38</f>
        <v>0</v>
      </c>
      <c r="BQ39" s="64">
        <f>'RKO-BRKGA-CS'!L38</f>
        <v>2.57</v>
      </c>
      <c r="BR39" s="67">
        <f t="shared" si="30"/>
        <v>1</v>
      </c>
      <c r="BS39" s="61">
        <f>'RKO-LNS'!J38</f>
        <v>4800</v>
      </c>
      <c r="BT39" s="65">
        <f t="shared" si="31"/>
        <v>0</v>
      </c>
      <c r="BU39" s="69">
        <f>'RKO-LNS'!S38</f>
        <v>0</v>
      </c>
      <c r="BV39" s="64">
        <f>'RKO-LNS'!L38</f>
        <v>2.894</v>
      </c>
      <c r="BW39" s="67">
        <f t="shared" si="32"/>
        <v>1</v>
      </c>
      <c r="BX39" s="61" t="str">
        <f>'RKO-MS'!J38</f>
        <v/>
      </c>
      <c r="BY39" s="65">
        <f t="shared" si="33"/>
        <v>-100</v>
      </c>
      <c r="BZ39" s="69">
        <f>'RKO-MS'!S38</f>
        <v>-100</v>
      </c>
      <c r="CA39" s="64" t="str">
        <f>'RKO-MS'!L38</f>
        <v/>
      </c>
      <c r="CB39" s="67" t="str">
        <f t="shared" si="34"/>
        <v>#N/A</v>
      </c>
      <c r="CC39" s="70"/>
      <c r="CD39" s="71">
        <f t="shared" si="35"/>
        <v>4800</v>
      </c>
      <c r="CE39" s="71">
        <f t="shared" si="36"/>
        <v>1</v>
      </c>
    </row>
    <row r="40" ht="15.75" customHeight="1">
      <c r="A40" s="4" t="s">
        <v>114</v>
      </c>
      <c r="B40" s="61">
        <v>40.0</v>
      </c>
      <c r="C40" s="62">
        <v>15.0</v>
      </c>
      <c r="D40" s="63"/>
      <c r="E40" s="61">
        <f t="shared" si="1"/>
        <v>6272</v>
      </c>
      <c r="F40" s="63"/>
      <c r="G40" s="61">
        <v>6272.0</v>
      </c>
      <c r="H40" s="64">
        <v>6272.0</v>
      </c>
      <c r="I40" s="65">
        <f t="shared" si="2"/>
        <v>0</v>
      </c>
      <c r="J40" s="66">
        <v>0.0</v>
      </c>
      <c r="K40" s="65">
        <v>2.26</v>
      </c>
      <c r="L40" s="65">
        <v>2.26</v>
      </c>
      <c r="M40" s="67">
        <f t="shared" si="3"/>
        <v>1</v>
      </c>
      <c r="N40" s="68">
        <v>6272.0</v>
      </c>
      <c r="O40" s="65">
        <f t="shared" si="4"/>
        <v>0</v>
      </c>
      <c r="P40" s="62">
        <f t="shared" si="5"/>
        <v>3600</v>
      </c>
      <c r="Q40" s="67">
        <f t="shared" si="6"/>
        <v>1</v>
      </c>
      <c r="R40" s="68">
        <v>6272.0</v>
      </c>
      <c r="S40" s="65">
        <f t="shared" si="7"/>
        <v>0</v>
      </c>
      <c r="T40" s="62">
        <f t="shared" si="8"/>
        <v>3600</v>
      </c>
      <c r="U40" s="67">
        <f t="shared" si="9"/>
        <v>1</v>
      </c>
      <c r="V40" s="64">
        <v>6272.0</v>
      </c>
      <c r="W40" s="65">
        <f t="shared" si="10"/>
        <v>0</v>
      </c>
      <c r="X40" s="62">
        <f t="shared" si="11"/>
        <v>3600</v>
      </c>
      <c r="Y40" s="67">
        <f t="shared" si="12"/>
        <v>1</v>
      </c>
      <c r="Z40" s="61">
        <f>RKO!J39</f>
        <v>6272</v>
      </c>
      <c r="AA40" s="65">
        <f t="shared" si="13"/>
        <v>0</v>
      </c>
      <c r="AB40" s="69">
        <f>RKO!S39</f>
        <v>0</v>
      </c>
      <c r="AC40" s="65">
        <f>RKO!L39</f>
        <v>0.016</v>
      </c>
      <c r="AD40" s="67">
        <f t="shared" si="14"/>
        <v>1</v>
      </c>
      <c r="AE40" s="61">
        <f>'RKO-BRKGA'!J39</f>
        <v>6272</v>
      </c>
      <c r="AF40" s="65">
        <f t="shared" si="15"/>
        <v>0</v>
      </c>
      <c r="AG40" s="69">
        <f>'RKO-BRKGA'!S39</f>
        <v>0</v>
      </c>
      <c r="AH40" s="65">
        <f>'RKO-BRKGA'!L39</f>
        <v>0.215</v>
      </c>
      <c r="AI40" s="67">
        <f t="shared" si="16"/>
        <v>1</v>
      </c>
      <c r="AJ40" s="61">
        <f>'RKO-SA'!J39</f>
        <v>6272</v>
      </c>
      <c r="AK40" s="65">
        <f t="shared" si="17"/>
        <v>0</v>
      </c>
      <c r="AL40" s="69">
        <f>'RKO-SA'!S39</f>
        <v>0</v>
      </c>
      <c r="AM40" s="65">
        <f>'RKO-SA'!L39</f>
        <v>2.399</v>
      </c>
      <c r="AN40" s="67">
        <f t="shared" si="18"/>
        <v>1</v>
      </c>
      <c r="AO40" s="61">
        <f>'RKO-GRASP'!J39</f>
        <v>6272</v>
      </c>
      <c r="AP40" s="65">
        <f t="shared" si="19"/>
        <v>0</v>
      </c>
      <c r="AQ40" s="69">
        <f>'RKO-GRASP'!S39</f>
        <v>0</v>
      </c>
      <c r="AR40" s="65">
        <f>'RKO-GRASP'!L39</f>
        <v>0.068</v>
      </c>
      <c r="AS40" s="67">
        <f t="shared" si="20"/>
        <v>1</v>
      </c>
      <c r="AT40" s="61">
        <f>'RKO-ILS'!J39</f>
        <v>6272</v>
      </c>
      <c r="AU40" s="65">
        <f t="shared" si="21"/>
        <v>0</v>
      </c>
      <c r="AV40" s="69">
        <f>'RKO-ILS'!S39</f>
        <v>0</v>
      </c>
      <c r="AW40" s="65">
        <f>'RKO-ILS'!L39</f>
        <v>1.831</v>
      </c>
      <c r="AX40" s="67">
        <f t="shared" si="22"/>
        <v>1</v>
      </c>
      <c r="AY40" s="61">
        <f>'RKO-VNS'!J39</f>
        <v>6272</v>
      </c>
      <c r="AZ40" s="65">
        <f t="shared" si="23"/>
        <v>0</v>
      </c>
      <c r="BA40" s="69">
        <f>'RKO-VNS'!S39</f>
        <v>0</v>
      </c>
      <c r="BB40" s="65">
        <f>'RKO-VNS'!L39</f>
        <v>0.013</v>
      </c>
      <c r="BC40" s="67">
        <f t="shared" si="24"/>
        <v>1</v>
      </c>
      <c r="BD40" s="61">
        <f>'RKO-PSO'!J39</f>
        <v>6272</v>
      </c>
      <c r="BE40" s="65">
        <f t="shared" si="25"/>
        <v>0</v>
      </c>
      <c r="BF40" s="69">
        <f>'RKO-PSO'!S39</f>
        <v>0</v>
      </c>
      <c r="BG40" s="64">
        <f>'RKO-PSO'!L39</f>
        <v>0.409</v>
      </c>
      <c r="BH40" s="67">
        <f t="shared" si="26"/>
        <v>1</v>
      </c>
      <c r="BI40" s="61">
        <f>'RKO-GA'!J39</f>
        <v>6272</v>
      </c>
      <c r="BJ40" s="65">
        <f t="shared" si="27"/>
        <v>0</v>
      </c>
      <c r="BK40" s="69">
        <f>'RKO-GA'!S39</f>
        <v>0</v>
      </c>
      <c r="BL40" s="64">
        <f>'RKO-GA'!L39</f>
        <v>0.028</v>
      </c>
      <c r="BM40" s="67">
        <f t="shared" si="28"/>
        <v>1</v>
      </c>
      <c r="BN40" s="61">
        <f>'RKO-BRKGA-CS'!J39</f>
        <v>6272</v>
      </c>
      <c r="BO40" s="65">
        <f t="shared" si="29"/>
        <v>0</v>
      </c>
      <c r="BP40" s="69">
        <f>'RKO-BRKGA-CS'!S39</f>
        <v>0</v>
      </c>
      <c r="BQ40" s="64">
        <f>'RKO-BRKGA-CS'!L39</f>
        <v>0.211</v>
      </c>
      <c r="BR40" s="67">
        <f t="shared" si="30"/>
        <v>1</v>
      </c>
      <c r="BS40" s="61">
        <f>'RKO-LNS'!J39</f>
        <v>6272</v>
      </c>
      <c r="BT40" s="65">
        <f t="shared" si="31"/>
        <v>0</v>
      </c>
      <c r="BU40" s="69">
        <f>'RKO-LNS'!S39</f>
        <v>0</v>
      </c>
      <c r="BV40" s="64">
        <f>'RKO-LNS'!L39</f>
        <v>0.023</v>
      </c>
      <c r="BW40" s="67">
        <f t="shared" si="32"/>
        <v>1</v>
      </c>
      <c r="BX40" s="61" t="str">
        <f>'RKO-MS'!J39</f>
        <v/>
      </c>
      <c r="BY40" s="65">
        <f t="shared" si="33"/>
        <v>-100</v>
      </c>
      <c r="BZ40" s="69">
        <f>'RKO-MS'!S39</f>
        <v>-100</v>
      </c>
      <c r="CA40" s="64" t="str">
        <f>'RKO-MS'!L39</f>
        <v/>
      </c>
      <c r="CB40" s="67" t="str">
        <f t="shared" si="34"/>
        <v>#N/A</v>
      </c>
      <c r="CC40" s="70"/>
      <c r="CD40" s="71">
        <f t="shared" si="35"/>
        <v>6272</v>
      </c>
      <c r="CE40" s="71">
        <f t="shared" si="36"/>
        <v>1</v>
      </c>
    </row>
    <row r="41" ht="15.75" customHeight="1">
      <c r="A41" s="4" t="s">
        <v>115</v>
      </c>
      <c r="B41" s="61">
        <v>100.0</v>
      </c>
      <c r="C41" s="62">
        <v>15.0</v>
      </c>
      <c r="D41" s="63"/>
      <c r="E41" s="61">
        <f t="shared" si="1"/>
        <v>19000</v>
      </c>
      <c r="F41" s="63"/>
      <c r="G41" s="61">
        <v>19000.0</v>
      </c>
      <c r="H41" s="64">
        <v>14324.0</v>
      </c>
      <c r="I41" s="65">
        <f t="shared" si="2"/>
        <v>0</v>
      </c>
      <c r="J41" s="65">
        <v>24.61</v>
      </c>
      <c r="K41" s="65">
        <v>466.0</v>
      </c>
      <c r="L41" s="65">
        <v>1800.0</v>
      </c>
      <c r="M41" s="67">
        <f t="shared" si="3"/>
        <v>1</v>
      </c>
      <c r="N41" s="68">
        <v>19174.0</v>
      </c>
      <c r="O41" s="65">
        <f t="shared" si="4"/>
        <v>0.9157894737</v>
      </c>
      <c r="P41" s="62">
        <f t="shared" ref="P41:P85" si="37">60*60*24</f>
        <v>86400</v>
      </c>
      <c r="Q41" s="67">
        <f t="shared" si="6"/>
        <v>0</v>
      </c>
      <c r="R41" s="68">
        <v>19000.0</v>
      </c>
      <c r="S41" s="65">
        <f t="shared" si="7"/>
        <v>0</v>
      </c>
      <c r="T41" s="62">
        <f t="shared" ref="T41:T85" si="38">60*60*24</f>
        <v>86400</v>
      </c>
      <c r="U41" s="67">
        <f t="shared" si="9"/>
        <v>1</v>
      </c>
      <c r="V41" s="64">
        <v>19000.0</v>
      </c>
      <c r="W41" s="65">
        <f t="shared" si="10"/>
        <v>0</v>
      </c>
      <c r="X41" s="62">
        <f t="shared" ref="X41:X85" si="39">60*60*24</f>
        <v>86400</v>
      </c>
      <c r="Y41" s="67">
        <f t="shared" si="12"/>
        <v>1</v>
      </c>
      <c r="Z41" s="61">
        <f>RKO!J40</f>
        <v>19000</v>
      </c>
      <c r="AA41" s="65">
        <f t="shared" si="13"/>
        <v>0</v>
      </c>
      <c r="AB41" s="69">
        <f>RKO!S40</f>
        <v>0</v>
      </c>
      <c r="AC41" s="65">
        <f>RKO!L40</f>
        <v>4.27</v>
      </c>
      <c r="AD41" s="67">
        <f t="shared" si="14"/>
        <v>1</v>
      </c>
      <c r="AE41" s="61">
        <f>'RKO-BRKGA'!J40</f>
        <v>19000</v>
      </c>
      <c r="AF41" s="65">
        <f t="shared" si="15"/>
        <v>0</v>
      </c>
      <c r="AG41" s="69">
        <f>'RKO-BRKGA'!S40</f>
        <v>0</v>
      </c>
      <c r="AH41" s="65">
        <f>'RKO-BRKGA'!L40</f>
        <v>14.691</v>
      </c>
      <c r="AI41" s="67">
        <f t="shared" si="16"/>
        <v>1</v>
      </c>
      <c r="AJ41" s="61">
        <f>'RKO-SA'!J40</f>
        <v>19000</v>
      </c>
      <c r="AK41" s="65">
        <f t="shared" si="17"/>
        <v>0</v>
      </c>
      <c r="AL41" s="69">
        <f>'RKO-SA'!S40</f>
        <v>0</v>
      </c>
      <c r="AM41" s="65">
        <f>'RKO-SA'!L40</f>
        <v>8.407</v>
      </c>
      <c r="AN41" s="67">
        <f t="shared" si="18"/>
        <v>1</v>
      </c>
      <c r="AO41" s="61">
        <f>'RKO-GRASP'!J40</f>
        <v>19000</v>
      </c>
      <c r="AP41" s="65">
        <f t="shared" si="19"/>
        <v>0</v>
      </c>
      <c r="AQ41" s="69">
        <f>'RKO-GRASP'!S40</f>
        <v>0</v>
      </c>
      <c r="AR41" s="65">
        <f>'RKO-GRASP'!L40</f>
        <v>2.855</v>
      </c>
      <c r="AS41" s="67">
        <f t="shared" si="20"/>
        <v>1</v>
      </c>
      <c r="AT41" s="61">
        <f>'RKO-ILS'!J40</f>
        <v>19000</v>
      </c>
      <c r="AU41" s="65">
        <f t="shared" si="21"/>
        <v>0</v>
      </c>
      <c r="AV41" s="69">
        <f>'RKO-ILS'!S40</f>
        <v>0</v>
      </c>
      <c r="AW41" s="65">
        <f>'RKO-ILS'!L40</f>
        <v>5.653</v>
      </c>
      <c r="AX41" s="67">
        <f t="shared" si="22"/>
        <v>1</v>
      </c>
      <c r="AY41" s="61">
        <f>'RKO-VNS'!J40</f>
        <v>19000</v>
      </c>
      <c r="AZ41" s="65">
        <f t="shared" si="23"/>
        <v>0</v>
      </c>
      <c r="BA41" s="69">
        <f>'RKO-VNS'!S40</f>
        <v>0</v>
      </c>
      <c r="BB41" s="65">
        <f>'RKO-VNS'!L40</f>
        <v>8.002</v>
      </c>
      <c r="BC41" s="67">
        <f t="shared" si="24"/>
        <v>1</v>
      </c>
      <c r="BD41" s="61">
        <f>'RKO-PSO'!J40</f>
        <v>19198</v>
      </c>
      <c r="BE41" s="65">
        <f t="shared" si="25"/>
        <v>1.042105263</v>
      </c>
      <c r="BF41" s="69">
        <f>'RKO-PSO'!S40</f>
        <v>2.667368421</v>
      </c>
      <c r="BG41" s="64">
        <f>'RKO-PSO'!L40</f>
        <v>26.336</v>
      </c>
      <c r="BH41" s="67">
        <f t="shared" si="26"/>
        <v>0</v>
      </c>
      <c r="BI41" s="61">
        <f>'RKO-GA'!J40</f>
        <v>19198</v>
      </c>
      <c r="BJ41" s="65">
        <f t="shared" si="27"/>
        <v>1.042105263</v>
      </c>
      <c r="BK41" s="69">
        <f>'RKO-GA'!S40</f>
        <v>3.507368421</v>
      </c>
      <c r="BL41" s="64">
        <f>'RKO-GA'!L40</f>
        <v>2.44</v>
      </c>
      <c r="BM41" s="67">
        <f t="shared" si="28"/>
        <v>0</v>
      </c>
      <c r="BN41" s="61">
        <f>'RKO-BRKGA-CS'!J40</f>
        <v>19000</v>
      </c>
      <c r="BO41" s="65">
        <f t="shared" si="29"/>
        <v>0</v>
      </c>
      <c r="BP41" s="69">
        <f>'RKO-BRKGA-CS'!S40</f>
        <v>0</v>
      </c>
      <c r="BQ41" s="64">
        <f>'RKO-BRKGA-CS'!L40</f>
        <v>3.226</v>
      </c>
      <c r="BR41" s="67">
        <f t="shared" si="30"/>
        <v>1</v>
      </c>
      <c r="BS41" s="61">
        <f>'RKO-LNS'!J40</f>
        <v>19000</v>
      </c>
      <c r="BT41" s="65">
        <f t="shared" si="31"/>
        <v>0</v>
      </c>
      <c r="BU41" s="69">
        <f>'RKO-LNS'!S40</f>
        <v>0</v>
      </c>
      <c r="BV41" s="64">
        <f>'RKO-LNS'!L40</f>
        <v>4.622</v>
      </c>
      <c r="BW41" s="67">
        <f t="shared" si="32"/>
        <v>1</v>
      </c>
      <c r="BX41" s="61" t="str">
        <f>'RKO-MS'!J40</f>
        <v/>
      </c>
      <c r="BY41" s="65">
        <f t="shared" si="33"/>
        <v>-100</v>
      </c>
      <c r="BZ41" s="69">
        <f>'RKO-MS'!S40</f>
        <v>-100</v>
      </c>
      <c r="CA41" s="64" t="str">
        <f>'RKO-MS'!L40</f>
        <v/>
      </c>
      <c r="CB41" s="67" t="str">
        <f t="shared" si="34"/>
        <v>#N/A</v>
      </c>
      <c r="CC41" s="70"/>
      <c r="CD41" s="71">
        <f t="shared" si="35"/>
        <v>19000</v>
      </c>
      <c r="CE41" s="71">
        <f t="shared" si="36"/>
        <v>1</v>
      </c>
    </row>
    <row r="42" ht="15.75" customHeight="1">
      <c r="A42" s="4" t="s">
        <v>116</v>
      </c>
      <c r="B42" s="61">
        <v>100.0</v>
      </c>
      <c r="C42" s="62">
        <v>15.0</v>
      </c>
      <c r="D42" s="63"/>
      <c r="E42" s="61">
        <f t="shared" si="1"/>
        <v>22686</v>
      </c>
      <c r="F42" s="63"/>
      <c r="G42" s="61">
        <v>22686.0</v>
      </c>
      <c r="H42" s="68">
        <v>15210.0</v>
      </c>
      <c r="I42" s="65">
        <f t="shared" si="2"/>
        <v>0</v>
      </c>
      <c r="J42" s="72">
        <v>33.0</v>
      </c>
      <c r="K42" s="65">
        <v>1560.0</v>
      </c>
      <c r="L42" s="65">
        <v>1800.0</v>
      </c>
      <c r="M42" s="67">
        <f t="shared" si="3"/>
        <v>1</v>
      </c>
      <c r="N42" s="68">
        <v>22686.0</v>
      </c>
      <c r="O42" s="65">
        <f t="shared" si="4"/>
        <v>0</v>
      </c>
      <c r="P42" s="62">
        <f t="shared" si="37"/>
        <v>86400</v>
      </c>
      <c r="Q42" s="67">
        <f t="shared" si="6"/>
        <v>1</v>
      </c>
      <c r="R42" s="68">
        <v>22686.0</v>
      </c>
      <c r="S42" s="65">
        <f t="shared" si="7"/>
        <v>0</v>
      </c>
      <c r="T42" s="62">
        <f t="shared" si="38"/>
        <v>86400</v>
      </c>
      <c r="U42" s="67">
        <f t="shared" si="9"/>
        <v>1</v>
      </c>
      <c r="V42" s="64">
        <v>23288.0</v>
      </c>
      <c r="W42" s="65">
        <f t="shared" si="10"/>
        <v>2.653618972</v>
      </c>
      <c r="X42" s="62">
        <f t="shared" si="39"/>
        <v>86400</v>
      </c>
      <c r="Y42" s="67">
        <f t="shared" si="12"/>
        <v>0</v>
      </c>
      <c r="Z42" s="61">
        <f>RKO!J41</f>
        <v>22686</v>
      </c>
      <c r="AA42" s="65">
        <f t="shared" si="13"/>
        <v>0</v>
      </c>
      <c r="AB42" s="69">
        <f>RKO!S41</f>
        <v>0</v>
      </c>
      <c r="AC42" s="65">
        <f>RKO!L41</f>
        <v>1.533</v>
      </c>
      <c r="AD42" s="67">
        <f t="shared" si="14"/>
        <v>1</v>
      </c>
      <c r="AE42" s="61">
        <f>'RKO-BRKGA'!J41</f>
        <v>22686</v>
      </c>
      <c r="AF42" s="65">
        <f t="shared" si="15"/>
        <v>0</v>
      </c>
      <c r="AG42" s="69">
        <f>'RKO-BRKGA'!S41</f>
        <v>0</v>
      </c>
      <c r="AH42" s="65">
        <f>'RKO-BRKGA'!L41</f>
        <v>4.038</v>
      </c>
      <c r="AI42" s="67">
        <f t="shared" si="16"/>
        <v>1</v>
      </c>
      <c r="AJ42" s="61">
        <f>'RKO-SA'!J41</f>
        <v>22686</v>
      </c>
      <c r="AK42" s="65">
        <f t="shared" si="17"/>
        <v>0</v>
      </c>
      <c r="AL42" s="69">
        <f>'RKO-SA'!S41</f>
        <v>0</v>
      </c>
      <c r="AM42" s="65">
        <f>'RKO-SA'!L41</f>
        <v>8.348</v>
      </c>
      <c r="AN42" s="67">
        <f t="shared" si="18"/>
        <v>1</v>
      </c>
      <c r="AO42" s="61">
        <f>'RKO-GRASP'!J41</f>
        <v>22686</v>
      </c>
      <c r="AP42" s="65">
        <f t="shared" si="19"/>
        <v>0</v>
      </c>
      <c r="AQ42" s="69">
        <f>'RKO-GRASP'!S41</f>
        <v>0</v>
      </c>
      <c r="AR42" s="65">
        <f>'RKO-GRASP'!L41</f>
        <v>4.055</v>
      </c>
      <c r="AS42" s="67">
        <f t="shared" si="20"/>
        <v>1</v>
      </c>
      <c r="AT42" s="61">
        <f>'RKO-ILS'!J41</f>
        <v>22686</v>
      </c>
      <c r="AU42" s="65">
        <f t="shared" si="21"/>
        <v>0</v>
      </c>
      <c r="AV42" s="69">
        <f>'RKO-ILS'!S41</f>
        <v>0</v>
      </c>
      <c r="AW42" s="65">
        <f>'RKO-ILS'!L41</f>
        <v>2.916</v>
      </c>
      <c r="AX42" s="67">
        <f t="shared" si="22"/>
        <v>1</v>
      </c>
      <c r="AY42" s="61">
        <f>'RKO-VNS'!J41</f>
        <v>22686</v>
      </c>
      <c r="AZ42" s="65">
        <f t="shared" si="23"/>
        <v>0</v>
      </c>
      <c r="BA42" s="69">
        <f>'RKO-VNS'!S41</f>
        <v>0</v>
      </c>
      <c r="BB42" s="65">
        <f>'RKO-VNS'!L41</f>
        <v>3.314</v>
      </c>
      <c r="BC42" s="67">
        <f t="shared" si="24"/>
        <v>1</v>
      </c>
      <c r="BD42" s="61">
        <f>'RKO-PSO'!J41</f>
        <v>22686</v>
      </c>
      <c r="BE42" s="65">
        <f t="shared" si="25"/>
        <v>0</v>
      </c>
      <c r="BF42" s="69">
        <f>'RKO-PSO'!S41</f>
        <v>3.646301684</v>
      </c>
      <c r="BG42" s="64">
        <f>'RKO-PSO'!L41</f>
        <v>33.488</v>
      </c>
      <c r="BH42" s="67">
        <f t="shared" si="26"/>
        <v>1</v>
      </c>
      <c r="BI42" s="61">
        <f>'RKO-GA'!J41</f>
        <v>22686</v>
      </c>
      <c r="BJ42" s="65">
        <f t="shared" si="27"/>
        <v>0</v>
      </c>
      <c r="BK42" s="69">
        <f>'RKO-GA'!S41</f>
        <v>1.036762761</v>
      </c>
      <c r="BL42" s="64">
        <f>'RKO-GA'!L41</f>
        <v>14.004</v>
      </c>
      <c r="BM42" s="67">
        <f t="shared" si="28"/>
        <v>1</v>
      </c>
      <c r="BN42" s="61">
        <f>'RKO-BRKGA-CS'!J41</f>
        <v>22686</v>
      </c>
      <c r="BO42" s="65">
        <f t="shared" si="29"/>
        <v>0</v>
      </c>
      <c r="BP42" s="69">
        <f>'RKO-BRKGA-CS'!S41</f>
        <v>0</v>
      </c>
      <c r="BQ42" s="64">
        <f>'RKO-BRKGA-CS'!L41</f>
        <v>3.017</v>
      </c>
      <c r="BR42" s="67">
        <f t="shared" si="30"/>
        <v>1</v>
      </c>
      <c r="BS42" s="61">
        <f>'RKO-LNS'!J41</f>
        <v>22686</v>
      </c>
      <c r="BT42" s="65">
        <f t="shared" si="31"/>
        <v>0</v>
      </c>
      <c r="BU42" s="69">
        <f>'RKO-LNS'!S41</f>
        <v>0</v>
      </c>
      <c r="BV42" s="64">
        <f>'RKO-LNS'!L41</f>
        <v>8.076</v>
      </c>
      <c r="BW42" s="67">
        <f t="shared" si="32"/>
        <v>1</v>
      </c>
      <c r="BX42" s="61" t="str">
        <f>'RKO-MS'!J41</f>
        <v/>
      </c>
      <c r="BY42" s="65">
        <f t="shared" si="33"/>
        <v>-100</v>
      </c>
      <c r="BZ42" s="69">
        <f>'RKO-MS'!S41</f>
        <v>-100</v>
      </c>
      <c r="CA42" s="64" t="str">
        <f>'RKO-MS'!L41</f>
        <v/>
      </c>
      <c r="CB42" s="67" t="str">
        <f t="shared" si="34"/>
        <v>#N/A</v>
      </c>
      <c r="CC42" s="70"/>
      <c r="CD42" s="71">
        <f t="shared" si="35"/>
        <v>22686</v>
      </c>
      <c r="CE42" s="71">
        <f t="shared" si="36"/>
        <v>1</v>
      </c>
    </row>
    <row r="43" ht="15.75" customHeight="1">
      <c r="A43" s="4" t="s">
        <v>117</v>
      </c>
      <c r="B43" s="61">
        <v>100.0</v>
      </c>
      <c r="C43" s="62">
        <v>15.0</v>
      </c>
      <c r="D43" s="63"/>
      <c r="E43" s="61">
        <f t="shared" si="1"/>
        <v>14558</v>
      </c>
      <c r="F43" s="63"/>
      <c r="G43" s="61">
        <v>14558.0</v>
      </c>
      <c r="H43" s="64">
        <v>12774.0</v>
      </c>
      <c r="I43" s="65">
        <f t="shared" si="2"/>
        <v>0</v>
      </c>
      <c r="J43" s="65">
        <v>12.25</v>
      </c>
      <c r="K43" s="65">
        <v>182.0</v>
      </c>
      <c r="L43" s="65">
        <v>1800.0</v>
      </c>
      <c r="M43" s="67">
        <f t="shared" si="3"/>
        <v>1</v>
      </c>
      <c r="N43" s="68">
        <v>14558.0</v>
      </c>
      <c r="O43" s="65">
        <f t="shared" si="4"/>
        <v>0</v>
      </c>
      <c r="P43" s="62">
        <f t="shared" si="37"/>
        <v>86400</v>
      </c>
      <c r="Q43" s="67">
        <f t="shared" si="6"/>
        <v>1</v>
      </c>
      <c r="R43" s="68">
        <v>14558.0</v>
      </c>
      <c r="S43" s="65">
        <f t="shared" si="7"/>
        <v>0</v>
      </c>
      <c r="T43" s="62">
        <f t="shared" si="38"/>
        <v>86400</v>
      </c>
      <c r="U43" s="67">
        <f t="shared" si="9"/>
        <v>1</v>
      </c>
      <c r="V43" s="64">
        <v>14616.0</v>
      </c>
      <c r="W43" s="65">
        <f t="shared" si="10"/>
        <v>0.3984063745</v>
      </c>
      <c r="X43" s="62">
        <f t="shared" si="39"/>
        <v>86400</v>
      </c>
      <c r="Y43" s="67">
        <f t="shared" si="12"/>
        <v>0</v>
      </c>
      <c r="Z43" s="61">
        <f>RKO!J42</f>
        <v>14558</v>
      </c>
      <c r="AA43" s="65">
        <f t="shared" si="13"/>
        <v>0</v>
      </c>
      <c r="AB43" s="69">
        <f>RKO!S42</f>
        <v>0</v>
      </c>
      <c r="AC43" s="65">
        <f>RKO!L42</f>
        <v>1.104</v>
      </c>
      <c r="AD43" s="67">
        <f t="shared" si="14"/>
        <v>1</v>
      </c>
      <c r="AE43" s="61">
        <f>'RKO-BRKGA'!J42</f>
        <v>14558</v>
      </c>
      <c r="AF43" s="65">
        <f t="shared" si="15"/>
        <v>0</v>
      </c>
      <c r="AG43" s="69">
        <f>'RKO-BRKGA'!S42</f>
        <v>0</v>
      </c>
      <c r="AH43" s="65">
        <f>'RKO-BRKGA'!L42</f>
        <v>9.494</v>
      </c>
      <c r="AI43" s="67">
        <f t="shared" si="16"/>
        <v>1</v>
      </c>
      <c r="AJ43" s="61">
        <f>'RKO-SA'!J42</f>
        <v>14558</v>
      </c>
      <c r="AK43" s="65">
        <f t="shared" si="17"/>
        <v>0</v>
      </c>
      <c r="AL43" s="69">
        <f>'RKO-SA'!S42</f>
        <v>0</v>
      </c>
      <c r="AM43" s="65">
        <f>'RKO-SA'!L42</f>
        <v>9.015</v>
      </c>
      <c r="AN43" s="67">
        <f t="shared" si="18"/>
        <v>1</v>
      </c>
      <c r="AO43" s="61">
        <f>'RKO-GRASP'!J42</f>
        <v>14558</v>
      </c>
      <c r="AP43" s="65">
        <f t="shared" si="19"/>
        <v>0</v>
      </c>
      <c r="AQ43" s="69">
        <f>'RKO-GRASP'!S42</f>
        <v>0</v>
      </c>
      <c r="AR43" s="65">
        <f>'RKO-GRASP'!L42</f>
        <v>11.542</v>
      </c>
      <c r="AS43" s="67">
        <f t="shared" si="20"/>
        <v>1</v>
      </c>
      <c r="AT43" s="61">
        <f>'RKO-ILS'!J42</f>
        <v>14558</v>
      </c>
      <c r="AU43" s="65">
        <f t="shared" si="21"/>
        <v>0</v>
      </c>
      <c r="AV43" s="69">
        <f>'RKO-ILS'!S42</f>
        <v>0</v>
      </c>
      <c r="AW43" s="65">
        <f>'RKO-ILS'!L42</f>
        <v>3.508</v>
      </c>
      <c r="AX43" s="67">
        <f t="shared" si="22"/>
        <v>1</v>
      </c>
      <c r="AY43" s="61">
        <f>'RKO-VNS'!J42</f>
        <v>14558</v>
      </c>
      <c r="AZ43" s="65">
        <f t="shared" si="23"/>
        <v>0</v>
      </c>
      <c r="BA43" s="69">
        <f>'RKO-VNS'!S42</f>
        <v>0</v>
      </c>
      <c r="BB43" s="65">
        <f>'RKO-VNS'!L42</f>
        <v>15.204</v>
      </c>
      <c r="BC43" s="67">
        <f t="shared" si="24"/>
        <v>1</v>
      </c>
      <c r="BD43" s="61">
        <f>'RKO-PSO'!J42</f>
        <v>14638</v>
      </c>
      <c r="BE43" s="65">
        <f t="shared" si="25"/>
        <v>0.5495260338</v>
      </c>
      <c r="BF43" s="69">
        <f>'RKO-PSO'!S42</f>
        <v>2.068965517</v>
      </c>
      <c r="BG43" s="64">
        <f>'RKO-PSO'!L42</f>
        <v>13.662</v>
      </c>
      <c r="BH43" s="67">
        <f t="shared" si="26"/>
        <v>0</v>
      </c>
      <c r="BI43" s="61">
        <f>'RKO-GA'!J42</f>
        <v>14558</v>
      </c>
      <c r="BJ43" s="65">
        <f t="shared" si="27"/>
        <v>0</v>
      </c>
      <c r="BK43" s="69">
        <f>'RKO-GA'!S42</f>
        <v>0.4945734304</v>
      </c>
      <c r="BL43" s="64">
        <f>'RKO-GA'!L42</f>
        <v>10.021</v>
      </c>
      <c r="BM43" s="67">
        <f t="shared" si="28"/>
        <v>1</v>
      </c>
      <c r="BN43" s="61">
        <f>'RKO-BRKGA-CS'!J42</f>
        <v>14558</v>
      </c>
      <c r="BO43" s="65">
        <f t="shared" si="29"/>
        <v>0</v>
      </c>
      <c r="BP43" s="69">
        <f>'RKO-BRKGA-CS'!S42</f>
        <v>0</v>
      </c>
      <c r="BQ43" s="64">
        <f>'RKO-BRKGA-CS'!L42</f>
        <v>5.319</v>
      </c>
      <c r="BR43" s="67">
        <f t="shared" si="30"/>
        <v>1</v>
      </c>
      <c r="BS43" s="61">
        <f>'RKO-LNS'!J42</f>
        <v>14558</v>
      </c>
      <c r="BT43" s="65">
        <f t="shared" si="31"/>
        <v>0</v>
      </c>
      <c r="BU43" s="69">
        <f>'RKO-LNS'!S42</f>
        <v>0</v>
      </c>
      <c r="BV43" s="64">
        <f>'RKO-LNS'!L42</f>
        <v>6.995</v>
      </c>
      <c r="BW43" s="67">
        <f t="shared" si="32"/>
        <v>1</v>
      </c>
      <c r="BX43" s="61" t="str">
        <f>'RKO-MS'!J42</f>
        <v/>
      </c>
      <c r="BY43" s="65">
        <f t="shared" si="33"/>
        <v>-100</v>
      </c>
      <c r="BZ43" s="69">
        <f>'RKO-MS'!S42</f>
        <v>-100</v>
      </c>
      <c r="CA43" s="64" t="str">
        <f>'RKO-MS'!L42</f>
        <v/>
      </c>
      <c r="CB43" s="67" t="str">
        <f t="shared" si="34"/>
        <v>#N/A</v>
      </c>
      <c r="CC43" s="70"/>
      <c r="CD43" s="71">
        <f t="shared" si="35"/>
        <v>14558</v>
      </c>
      <c r="CE43" s="71">
        <f t="shared" si="36"/>
        <v>1</v>
      </c>
    </row>
    <row r="44" ht="15.75" customHeight="1">
      <c r="A44" s="4" t="s">
        <v>118</v>
      </c>
      <c r="B44" s="61">
        <v>100.0</v>
      </c>
      <c r="C44" s="62">
        <v>15.0</v>
      </c>
      <c r="D44" s="63"/>
      <c r="E44" s="64">
        <f t="shared" si="1"/>
        <v>19700</v>
      </c>
      <c r="F44" s="63"/>
      <c r="G44" s="64">
        <v>19700.0</v>
      </c>
      <c r="H44" s="64">
        <v>14180.0</v>
      </c>
      <c r="I44" s="65">
        <f t="shared" si="2"/>
        <v>0</v>
      </c>
      <c r="J44" s="65">
        <v>28.02</v>
      </c>
      <c r="K44" s="65">
        <v>1513.0</v>
      </c>
      <c r="L44" s="65">
        <v>1800.0</v>
      </c>
      <c r="M44" s="67">
        <f t="shared" si="3"/>
        <v>1</v>
      </c>
      <c r="N44" s="68">
        <v>19762.0</v>
      </c>
      <c r="O44" s="65">
        <f t="shared" si="4"/>
        <v>0.3147208122</v>
      </c>
      <c r="P44" s="62">
        <f t="shared" si="37"/>
        <v>86400</v>
      </c>
      <c r="Q44" s="67">
        <f t="shared" si="6"/>
        <v>0</v>
      </c>
      <c r="R44" s="68">
        <v>19700.0</v>
      </c>
      <c r="S44" s="65">
        <f t="shared" si="7"/>
        <v>0</v>
      </c>
      <c r="T44" s="62">
        <f t="shared" si="38"/>
        <v>86400</v>
      </c>
      <c r="U44" s="67">
        <f t="shared" si="9"/>
        <v>1</v>
      </c>
      <c r="V44" s="64">
        <v>19882.0</v>
      </c>
      <c r="W44" s="65">
        <f t="shared" si="10"/>
        <v>0.923857868</v>
      </c>
      <c r="X44" s="62">
        <f t="shared" si="39"/>
        <v>86400</v>
      </c>
      <c r="Y44" s="67">
        <f t="shared" si="12"/>
        <v>0</v>
      </c>
      <c r="Z44" s="61">
        <f>RKO!J43</f>
        <v>19700</v>
      </c>
      <c r="AA44" s="65">
        <f t="shared" si="13"/>
        <v>0</v>
      </c>
      <c r="AB44" s="69">
        <f>RKO!S43</f>
        <v>0</v>
      </c>
      <c r="AC44" s="65">
        <f>RKO!L43</f>
        <v>3.737</v>
      </c>
      <c r="AD44" s="67">
        <f t="shared" si="14"/>
        <v>1</v>
      </c>
      <c r="AE44" s="61">
        <f>'RKO-BRKGA'!J43</f>
        <v>19700</v>
      </c>
      <c r="AF44" s="65">
        <f t="shared" si="15"/>
        <v>0</v>
      </c>
      <c r="AG44" s="69">
        <f>'RKO-BRKGA'!S43</f>
        <v>0</v>
      </c>
      <c r="AH44" s="65">
        <f>'RKO-BRKGA'!L43</f>
        <v>25.288</v>
      </c>
      <c r="AI44" s="67">
        <f t="shared" si="16"/>
        <v>1</v>
      </c>
      <c r="AJ44" s="61">
        <f>'RKO-SA'!J43</f>
        <v>19700</v>
      </c>
      <c r="AK44" s="65">
        <f t="shared" si="17"/>
        <v>0</v>
      </c>
      <c r="AL44" s="69">
        <f>'RKO-SA'!S43</f>
        <v>0</v>
      </c>
      <c r="AM44" s="65">
        <f>'RKO-SA'!L43</f>
        <v>10.568</v>
      </c>
      <c r="AN44" s="67">
        <f t="shared" si="18"/>
        <v>1</v>
      </c>
      <c r="AO44" s="61">
        <f>'RKO-GRASP'!J43</f>
        <v>19700</v>
      </c>
      <c r="AP44" s="65">
        <f t="shared" si="19"/>
        <v>0</v>
      </c>
      <c r="AQ44" s="69">
        <f>'RKO-GRASP'!S43</f>
        <v>0</v>
      </c>
      <c r="AR44" s="65">
        <f>'RKO-GRASP'!L43</f>
        <v>8.239</v>
      </c>
      <c r="AS44" s="67">
        <f t="shared" si="20"/>
        <v>1</v>
      </c>
      <c r="AT44" s="61">
        <f>'RKO-ILS'!J43</f>
        <v>19700</v>
      </c>
      <c r="AU44" s="65">
        <f t="shared" si="21"/>
        <v>0</v>
      </c>
      <c r="AV44" s="69">
        <f>'RKO-ILS'!S43</f>
        <v>0.06294416244</v>
      </c>
      <c r="AW44" s="65">
        <f>'RKO-ILS'!L43</f>
        <v>27.694</v>
      </c>
      <c r="AX44" s="67">
        <f t="shared" si="22"/>
        <v>1</v>
      </c>
      <c r="AY44" s="61">
        <f>'RKO-VNS'!J43</f>
        <v>19700</v>
      </c>
      <c r="AZ44" s="65">
        <f t="shared" si="23"/>
        <v>0</v>
      </c>
      <c r="BA44" s="69">
        <f>'RKO-VNS'!S43</f>
        <v>0.2923857868</v>
      </c>
      <c r="BB44" s="65">
        <f>'RKO-VNS'!L43</f>
        <v>22.763</v>
      </c>
      <c r="BC44" s="67">
        <f t="shared" si="24"/>
        <v>1</v>
      </c>
      <c r="BD44" s="61">
        <f>'RKO-PSO'!J43</f>
        <v>19988</v>
      </c>
      <c r="BE44" s="65">
        <f t="shared" si="25"/>
        <v>1.461928934</v>
      </c>
      <c r="BF44" s="69">
        <f>'RKO-PSO'!S43</f>
        <v>2.391878173</v>
      </c>
      <c r="BG44" s="64">
        <f>'RKO-PSO'!L43</f>
        <v>18.148</v>
      </c>
      <c r="BH44" s="67">
        <f t="shared" si="26"/>
        <v>0</v>
      </c>
      <c r="BI44" s="61">
        <f>'RKO-GA'!J43</f>
        <v>19700</v>
      </c>
      <c r="BJ44" s="65">
        <f t="shared" si="27"/>
        <v>0</v>
      </c>
      <c r="BK44" s="69">
        <f>'RKO-GA'!S43</f>
        <v>0.4263959391</v>
      </c>
      <c r="BL44" s="64">
        <f>'RKO-GA'!L43</f>
        <v>26.609</v>
      </c>
      <c r="BM44" s="67">
        <f t="shared" si="28"/>
        <v>1</v>
      </c>
      <c r="BN44" s="61">
        <f>'RKO-BRKGA-CS'!J43</f>
        <v>19700</v>
      </c>
      <c r="BO44" s="65">
        <f t="shared" si="29"/>
        <v>0</v>
      </c>
      <c r="BP44" s="69">
        <f>'RKO-BRKGA-CS'!S43</f>
        <v>0</v>
      </c>
      <c r="BQ44" s="64">
        <f>'RKO-BRKGA-CS'!L43</f>
        <v>10.454</v>
      </c>
      <c r="BR44" s="67">
        <f t="shared" si="30"/>
        <v>1</v>
      </c>
      <c r="BS44" s="61">
        <f>'RKO-LNS'!J43</f>
        <v>19700</v>
      </c>
      <c r="BT44" s="65">
        <f t="shared" si="31"/>
        <v>0</v>
      </c>
      <c r="BU44" s="69">
        <f>'RKO-LNS'!S43</f>
        <v>0</v>
      </c>
      <c r="BV44" s="64">
        <f>'RKO-LNS'!L43</f>
        <v>16.215</v>
      </c>
      <c r="BW44" s="67">
        <f t="shared" si="32"/>
        <v>1</v>
      </c>
      <c r="BX44" s="61" t="str">
        <f>'RKO-MS'!J43</f>
        <v/>
      </c>
      <c r="BY44" s="65">
        <f t="shared" si="33"/>
        <v>-100</v>
      </c>
      <c r="BZ44" s="69">
        <f>'RKO-MS'!S43</f>
        <v>-100</v>
      </c>
      <c r="CA44" s="64" t="str">
        <f>'RKO-MS'!L43</f>
        <v/>
      </c>
      <c r="CB44" s="67" t="str">
        <f t="shared" si="34"/>
        <v>#N/A</v>
      </c>
      <c r="CC44" s="70"/>
      <c r="CD44" s="71">
        <f t="shared" si="35"/>
        <v>19700</v>
      </c>
      <c r="CE44" s="71">
        <f t="shared" si="36"/>
        <v>1</v>
      </c>
    </row>
    <row r="45" ht="15.75" customHeight="1">
      <c r="A45" s="4" t="s">
        <v>119</v>
      </c>
      <c r="B45" s="61">
        <v>100.0</v>
      </c>
      <c r="C45" s="62">
        <v>15.0</v>
      </c>
      <c r="D45" s="63"/>
      <c r="E45" s="64">
        <f t="shared" si="1"/>
        <v>22746</v>
      </c>
      <c r="F45" s="63"/>
      <c r="G45" s="64">
        <v>22746.0</v>
      </c>
      <c r="H45" s="64">
        <v>14326.0</v>
      </c>
      <c r="I45" s="65">
        <f t="shared" si="2"/>
        <v>0</v>
      </c>
      <c r="J45" s="65">
        <v>37.01</v>
      </c>
      <c r="K45" s="65">
        <v>1759.0</v>
      </c>
      <c r="L45" s="65">
        <v>1800.0</v>
      </c>
      <c r="M45" s="67">
        <f t="shared" si="3"/>
        <v>1</v>
      </c>
      <c r="N45" s="68">
        <v>22892.0</v>
      </c>
      <c r="O45" s="65">
        <f t="shared" si="4"/>
        <v>0.6418710982</v>
      </c>
      <c r="P45" s="62">
        <f t="shared" si="37"/>
        <v>86400</v>
      </c>
      <c r="Q45" s="67">
        <f t="shared" si="6"/>
        <v>0</v>
      </c>
      <c r="R45" s="68">
        <v>22746.0</v>
      </c>
      <c r="S45" s="65">
        <f t="shared" si="7"/>
        <v>0</v>
      </c>
      <c r="T45" s="62">
        <f t="shared" si="38"/>
        <v>86400</v>
      </c>
      <c r="U45" s="67">
        <f t="shared" si="9"/>
        <v>1</v>
      </c>
      <c r="V45" s="64">
        <v>23092.0</v>
      </c>
      <c r="W45" s="65">
        <f t="shared" si="10"/>
        <v>1.521146575</v>
      </c>
      <c r="X45" s="62">
        <f t="shared" si="39"/>
        <v>86400</v>
      </c>
      <c r="Y45" s="67">
        <f t="shared" si="12"/>
        <v>0</v>
      </c>
      <c r="Z45" s="61">
        <f>RKO!J44</f>
        <v>22746</v>
      </c>
      <c r="AA45" s="65">
        <f t="shared" si="13"/>
        <v>0</v>
      </c>
      <c r="AB45" s="69">
        <f>RKO!S44</f>
        <v>0</v>
      </c>
      <c r="AC45" s="65">
        <f>RKO!L44</f>
        <v>1.789</v>
      </c>
      <c r="AD45" s="67">
        <f t="shared" si="14"/>
        <v>1</v>
      </c>
      <c r="AE45" s="61">
        <f>'RKO-BRKGA'!J44</f>
        <v>22746</v>
      </c>
      <c r="AF45" s="65">
        <f t="shared" si="15"/>
        <v>0</v>
      </c>
      <c r="AG45" s="69">
        <f>'RKO-BRKGA'!S44</f>
        <v>0.2321287259</v>
      </c>
      <c r="AH45" s="65">
        <f>'RKO-BRKGA'!L44</f>
        <v>20.694</v>
      </c>
      <c r="AI45" s="67">
        <f t="shared" si="16"/>
        <v>1</v>
      </c>
      <c r="AJ45" s="61">
        <f>'RKO-SA'!J44</f>
        <v>22746</v>
      </c>
      <c r="AK45" s="65">
        <f t="shared" si="17"/>
        <v>0</v>
      </c>
      <c r="AL45" s="69">
        <f>'RKO-SA'!S44</f>
        <v>0</v>
      </c>
      <c r="AM45" s="65">
        <f>'RKO-SA'!L44</f>
        <v>9.207</v>
      </c>
      <c r="AN45" s="67">
        <f t="shared" si="18"/>
        <v>1</v>
      </c>
      <c r="AO45" s="61">
        <f>'RKO-GRASP'!J44</f>
        <v>22746</v>
      </c>
      <c r="AP45" s="65">
        <f t="shared" si="19"/>
        <v>0</v>
      </c>
      <c r="AQ45" s="69">
        <f>'RKO-GRASP'!S44</f>
        <v>0</v>
      </c>
      <c r="AR45" s="65">
        <f>'RKO-GRASP'!L44</f>
        <v>7.936</v>
      </c>
      <c r="AS45" s="67">
        <f t="shared" si="20"/>
        <v>1</v>
      </c>
      <c r="AT45" s="61">
        <f>'RKO-ILS'!J44</f>
        <v>22746</v>
      </c>
      <c r="AU45" s="65">
        <f t="shared" si="21"/>
        <v>0</v>
      </c>
      <c r="AV45" s="69">
        <f>'RKO-ILS'!S44</f>
        <v>0.1934406049</v>
      </c>
      <c r="AW45" s="65">
        <f>'RKO-ILS'!L44</f>
        <v>33.779</v>
      </c>
      <c r="AX45" s="67">
        <f t="shared" si="22"/>
        <v>1</v>
      </c>
      <c r="AY45" s="61">
        <f>'RKO-VNS'!J44</f>
        <v>22746</v>
      </c>
      <c r="AZ45" s="65">
        <f t="shared" si="23"/>
        <v>0</v>
      </c>
      <c r="BA45" s="69">
        <f>'RKO-VNS'!S44</f>
        <v>0</v>
      </c>
      <c r="BB45" s="65">
        <f>'RKO-VNS'!L44</f>
        <v>8.685</v>
      </c>
      <c r="BC45" s="67">
        <f t="shared" si="24"/>
        <v>1</v>
      </c>
      <c r="BD45" s="61">
        <f>'RKO-PSO'!J44</f>
        <v>22746</v>
      </c>
      <c r="BE45" s="65">
        <f t="shared" si="25"/>
        <v>0</v>
      </c>
      <c r="BF45" s="69">
        <f>'RKO-PSO'!S44</f>
        <v>2.750373692</v>
      </c>
      <c r="BG45" s="64">
        <f>'RKO-PSO'!L44</f>
        <v>23.162</v>
      </c>
      <c r="BH45" s="67">
        <f t="shared" si="26"/>
        <v>1</v>
      </c>
      <c r="BI45" s="61">
        <f>'RKO-GA'!J44</f>
        <v>22746</v>
      </c>
      <c r="BJ45" s="65">
        <f t="shared" si="27"/>
        <v>0</v>
      </c>
      <c r="BK45" s="69">
        <f>'RKO-GA'!S44</f>
        <v>0.1934406049</v>
      </c>
      <c r="BL45" s="64">
        <f>'RKO-GA'!L44</f>
        <v>15.262</v>
      </c>
      <c r="BM45" s="67">
        <f t="shared" si="28"/>
        <v>1</v>
      </c>
      <c r="BN45" s="61">
        <f>'RKO-BRKGA-CS'!J44</f>
        <v>22746</v>
      </c>
      <c r="BO45" s="65">
        <f t="shared" si="29"/>
        <v>0</v>
      </c>
      <c r="BP45" s="69">
        <f>'RKO-BRKGA-CS'!S44</f>
        <v>0.007034203816</v>
      </c>
      <c r="BQ45" s="64">
        <f>'RKO-BRKGA-CS'!L44</f>
        <v>55.905</v>
      </c>
      <c r="BR45" s="67">
        <f t="shared" si="30"/>
        <v>1</v>
      </c>
      <c r="BS45" s="61">
        <f>'RKO-LNS'!J44</f>
        <v>22746</v>
      </c>
      <c r="BT45" s="65">
        <f t="shared" si="31"/>
        <v>0</v>
      </c>
      <c r="BU45" s="69">
        <f>'RKO-LNS'!S44</f>
        <v>0</v>
      </c>
      <c r="BV45" s="64">
        <f>'RKO-LNS'!L44</f>
        <v>20.659</v>
      </c>
      <c r="BW45" s="67">
        <f t="shared" si="32"/>
        <v>1</v>
      </c>
      <c r="BX45" s="61" t="str">
        <f>'RKO-MS'!J44</f>
        <v/>
      </c>
      <c r="BY45" s="65">
        <f t="shared" si="33"/>
        <v>-100</v>
      </c>
      <c r="BZ45" s="69">
        <f>'RKO-MS'!S44</f>
        <v>-100</v>
      </c>
      <c r="CA45" s="64" t="str">
        <f>'RKO-MS'!L44</f>
        <v/>
      </c>
      <c r="CB45" s="67" t="str">
        <f t="shared" si="34"/>
        <v>#N/A</v>
      </c>
      <c r="CC45" s="70"/>
      <c r="CD45" s="71">
        <f t="shared" si="35"/>
        <v>22746</v>
      </c>
      <c r="CE45" s="71">
        <f t="shared" si="36"/>
        <v>1</v>
      </c>
    </row>
    <row r="46" ht="15.75" customHeight="1">
      <c r="A46" s="4" t="s">
        <v>120</v>
      </c>
      <c r="B46" s="61">
        <v>100.0</v>
      </c>
      <c r="C46" s="62">
        <v>25.0</v>
      </c>
      <c r="D46" s="63"/>
      <c r="E46" s="64">
        <f t="shared" si="1"/>
        <v>36412</v>
      </c>
      <c r="F46" s="63"/>
      <c r="G46" s="64">
        <v>36755.0</v>
      </c>
      <c r="H46" s="64">
        <v>29794.0</v>
      </c>
      <c r="I46" s="65">
        <f t="shared" si="2"/>
        <v>0.9419971438</v>
      </c>
      <c r="J46" s="65">
        <v>18.94</v>
      </c>
      <c r="K46" s="65">
        <v>1421.0</v>
      </c>
      <c r="L46" s="65">
        <v>1800.0</v>
      </c>
      <c r="M46" s="67">
        <f t="shared" si="3"/>
        <v>0</v>
      </c>
      <c r="N46" s="68">
        <v>36412.0</v>
      </c>
      <c r="O46" s="65">
        <f t="shared" si="4"/>
        <v>0</v>
      </c>
      <c r="P46" s="62">
        <f t="shared" si="37"/>
        <v>86400</v>
      </c>
      <c r="Q46" s="67">
        <f t="shared" si="6"/>
        <v>1</v>
      </c>
      <c r="R46" s="68">
        <v>36448.0</v>
      </c>
      <c r="S46" s="65">
        <f t="shared" si="7"/>
        <v>0.09886850489</v>
      </c>
      <c r="T46" s="62">
        <f t="shared" si="38"/>
        <v>86400</v>
      </c>
      <c r="U46" s="67">
        <f t="shared" si="9"/>
        <v>0</v>
      </c>
      <c r="V46" s="64">
        <v>36752.0</v>
      </c>
      <c r="W46" s="65">
        <f t="shared" si="10"/>
        <v>0.9337581017</v>
      </c>
      <c r="X46" s="62">
        <f t="shared" si="39"/>
        <v>86400</v>
      </c>
      <c r="Y46" s="67">
        <f t="shared" si="12"/>
        <v>0</v>
      </c>
      <c r="Z46" s="61">
        <f>RKO!J45</f>
        <v>36412</v>
      </c>
      <c r="AA46" s="65">
        <f t="shared" si="13"/>
        <v>0</v>
      </c>
      <c r="AB46" s="69">
        <f>RKO!S45</f>
        <v>0</v>
      </c>
      <c r="AC46" s="65">
        <f>RKO!L45</f>
        <v>32.613</v>
      </c>
      <c r="AD46" s="67">
        <f t="shared" si="14"/>
        <v>1</v>
      </c>
      <c r="AE46" s="61">
        <f>'RKO-BRKGA'!J45</f>
        <v>36492</v>
      </c>
      <c r="AF46" s="65">
        <f t="shared" si="15"/>
        <v>0.2197077886</v>
      </c>
      <c r="AG46" s="69">
        <f>'RKO-BRKGA'!S45</f>
        <v>0.3251675272</v>
      </c>
      <c r="AH46" s="65">
        <f>'RKO-BRKGA'!L45</f>
        <v>40.348</v>
      </c>
      <c r="AI46" s="67">
        <f t="shared" si="16"/>
        <v>0</v>
      </c>
      <c r="AJ46" s="61">
        <f>'RKO-SA'!J45</f>
        <v>36412</v>
      </c>
      <c r="AK46" s="65">
        <f t="shared" si="17"/>
        <v>0</v>
      </c>
      <c r="AL46" s="69">
        <f>'RKO-SA'!S45</f>
        <v>0.08568603757</v>
      </c>
      <c r="AM46" s="65">
        <f>'RKO-SA'!L45</f>
        <v>34.913</v>
      </c>
      <c r="AN46" s="67">
        <f t="shared" si="18"/>
        <v>1</v>
      </c>
      <c r="AO46" s="61">
        <f>'RKO-GRASP'!J45</f>
        <v>36412</v>
      </c>
      <c r="AP46" s="65">
        <f t="shared" si="19"/>
        <v>0</v>
      </c>
      <c r="AQ46" s="69">
        <f>'RKO-GRASP'!S45</f>
        <v>0.08568603757</v>
      </c>
      <c r="AR46" s="65">
        <f>'RKO-GRASP'!L45</f>
        <v>38.466</v>
      </c>
      <c r="AS46" s="67">
        <f t="shared" si="20"/>
        <v>1</v>
      </c>
      <c r="AT46" s="61">
        <f>'RKO-ILS'!J45</f>
        <v>36412</v>
      </c>
      <c r="AU46" s="65">
        <f t="shared" si="21"/>
        <v>0</v>
      </c>
      <c r="AV46" s="69">
        <f>'RKO-ILS'!S45</f>
        <v>0.2889157421</v>
      </c>
      <c r="AW46" s="65">
        <f>'RKO-ILS'!L45</f>
        <v>37.119</v>
      </c>
      <c r="AX46" s="67">
        <f t="shared" si="22"/>
        <v>1</v>
      </c>
      <c r="AY46" s="61">
        <f>'RKO-VNS'!J45</f>
        <v>36412</v>
      </c>
      <c r="AZ46" s="65">
        <f t="shared" si="23"/>
        <v>0</v>
      </c>
      <c r="BA46" s="69">
        <f>'RKO-VNS'!S45</f>
        <v>0.2010326266</v>
      </c>
      <c r="BB46" s="65">
        <f>'RKO-VNS'!L45</f>
        <v>33.117</v>
      </c>
      <c r="BC46" s="67">
        <f t="shared" si="24"/>
        <v>1</v>
      </c>
      <c r="BD46" s="61">
        <f>'RKO-PSO'!J45</f>
        <v>36532</v>
      </c>
      <c r="BE46" s="65">
        <f t="shared" si="25"/>
        <v>0.329561683</v>
      </c>
      <c r="BF46" s="69">
        <f>'RKO-PSO'!S45</f>
        <v>0.8766340767</v>
      </c>
      <c r="BG46" s="64">
        <f>'RKO-PSO'!L45</f>
        <v>44.378</v>
      </c>
      <c r="BH46" s="67">
        <f t="shared" si="26"/>
        <v>0</v>
      </c>
      <c r="BI46" s="61">
        <f>'RKO-GA'!J45</f>
        <v>36448</v>
      </c>
      <c r="BJ46" s="65">
        <f t="shared" si="27"/>
        <v>0.09886850489</v>
      </c>
      <c r="BK46" s="69">
        <f>'RKO-GA'!S45</f>
        <v>0.4789629792</v>
      </c>
      <c r="BL46" s="64">
        <f>'RKO-GA'!L45</f>
        <v>47.594</v>
      </c>
      <c r="BM46" s="67">
        <f t="shared" si="28"/>
        <v>0</v>
      </c>
      <c r="BN46" s="61">
        <f>'RKO-BRKGA-CS'!J45</f>
        <v>36412</v>
      </c>
      <c r="BO46" s="65">
        <f t="shared" si="29"/>
        <v>0</v>
      </c>
      <c r="BP46" s="69">
        <f>'RKO-BRKGA-CS'!S45</f>
        <v>0.1713720751</v>
      </c>
      <c r="BQ46" s="64">
        <f>'RKO-BRKGA-CS'!L45</f>
        <v>45.614</v>
      </c>
      <c r="BR46" s="67">
        <f t="shared" si="30"/>
        <v>1</v>
      </c>
      <c r="BS46" s="61">
        <f>'RKO-LNS'!J45</f>
        <v>36412</v>
      </c>
      <c r="BT46" s="65">
        <f t="shared" si="31"/>
        <v>0</v>
      </c>
      <c r="BU46" s="69">
        <f>'RKO-LNS'!S45</f>
        <v>0.2691420411</v>
      </c>
      <c r="BV46" s="64">
        <f>'RKO-LNS'!L45</f>
        <v>29.329</v>
      </c>
      <c r="BW46" s="67">
        <f t="shared" si="32"/>
        <v>1</v>
      </c>
      <c r="BX46" s="61" t="str">
        <f>'RKO-MS'!J45</f>
        <v/>
      </c>
      <c r="BY46" s="65">
        <f t="shared" si="33"/>
        <v>-100</v>
      </c>
      <c r="BZ46" s="69">
        <f>'RKO-MS'!S45</f>
        <v>-100</v>
      </c>
      <c r="CA46" s="64" t="str">
        <f>'RKO-MS'!L45</f>
        <v/>
      </c>
      <c r="CB46" s="67" t="str">
        <f t="shared" si="34"/>
        <v>#N/A</v>
      </c>
      <c r="CC46" s="70"/>
      <c r="CD46" s="71">
        <f t="shared" si="35"/>
        <v>36412</v>
      </c>
      <c r="CE46" s="71">
        <f t="shared" si="36"/>
        <v>1</v>
      </c>
    </row>
    <row r="47" ht="15.75" customHeight="1">
      <c r="A47" s="4" t="s">
        <v>121</v>
      </c>
      <c r="B47" s="61">
        <v>100.0</v>
      </c>
      <c r="C47" s="62">
        <v>25.0</v>
      </c>
      <c r="D47" s="63"/>
      <c r="E47" s="64">
        <f t="shared" si="1"/>
        <v>38608</v>
      </c>
      <c r="F47" s="63"/>
      <c r="G47" s="2">
        <v>38653.99640269</v>
      </c>
      <c r="H47" s="2">
        <v>31996.0</v>
      </c>
      <c r="I47" s="65">
        <f t="shared" si="2"/>
        <v>0.1191369734</v>
      </c>
      <c r="J47" s="6">
        <v>17.22</v>
      </c>
      <c r="K47" s="65">
        <v>1648.0</v>
      </c>
      <c r="L47" s="65">
        <v>1800.0</v>
      </c>
      <c r="M47" s="67">
        <f t="shared" si="3"/>
        <v>0</v>
      </c>
      <c r="N47" s="68">
        <v>39144.0</v>
      </c>
      <c r="O47" s="65">
        <f t="shared" si="4"/>
        <v>1.388313303</v>
      </c>
      <c r="P47" s="62">
        <f t="shared" si="37"/>
        <v>86400</v>
      </c>
      <c r="Q47" s="67">
        <f t="shared" si="6"/>
        <v>0</v>
      </c>
      <c r="R47" s="68">
        <v>38608.0</v>
      </c>
      <c r="S47" s="65">
        <f t="shared" si="7"/>
        <v>0</v>
      </c>
      <c r="T47" s="62">
        <f t="shared" si="38"/>
        <v>86400</v>
      </c>
      <c r="U47" s="67">
        <f t="shared" si="9"/>
        <v>1</v>
      </c>
      <c r="V47" s="64">
        <v>39256.0</v>
      </c>
      <c r="W47" s="65">
        <f t="shared" si="10"/>
        <v>1.67840862</v>
      </c>
      <c r="X47" s="62">
        <f t="shared" si="39"/>
        <v>86400</v>
      </c>
      <c r="Y47" s="67">
        <f t="shared" si="12"/>
        <v>0</v>
      </c>
      <c r="Z47" s="61">
        <f>RKO!J46</f>
        <v>38608</v>
      </c>
      <c r="AA47" s="65">
        <f t="shared" si="13"/>
        <v>0</v>
      </c>
      <c r="AB47" s="69">
        <f>RKO!S46</f>
        <v>0</v>
      </c>
      <c r="AC47" s="65">
        <f>RKO!L46</f>
        <v>2.301</v>
      </c>
      <c r="AD47" s="67">
        <f t="shared" si="14"/>
        <v>1</v>
      </c>
      <c r="AE47" s="61">
        <f>'RKO-BRKGA'!J46</f>
        <v>38608</v>
      </c>
      <c r="AF47" s="65">
        <f t="shared" si="15"/>
        <v>0</v>
      </c>
      <c r="AG47" s="69">
        <f>'RKO-BRKGA'!S46</f>
        <v>0.07770410278</v>
      </c>
      <c r="AH47" s="65">
        <f>'RKO-BRKGA'!L46</f>
        <v>35.098</v>
      </c>
      <c r="AI47" s="67">
        <f t="shared" si="16"/>
        <v>1</v>
      </c>
      <c r="AJ47" s="61">
        <f>'RKO-SA'!J46</f>
        <v>38608</v>
      </c>
      <c r="AK47" s="65">
        <f t="shared" si="17"/>
        <v>0</v>
      </c>
      <c r="AL47" s="69">
        <f>'RKO-SA'!S46</f>
        <v>0</v>
      </c>
      <c r="AM47" s="65">
        <f>'RKO-SA'!L46</f>
        <v>11.114</v>
      </c>
      <c r="AN47" s="67">
        <f t="shared" si="18"/>
        <v>1</v>
      </c>
      <c r="AO47" s="61">
        <f>'RKO-GRASP'!J46</f>
        <v>38608</v>
      </c>
      <c r="AP47" s="65">
        <f t="shared" si="19"/>
        <v>0</v>
      </c>
      <c r="AQ47" s="69">
        <f>'RKO-GRASP'!S46</f>
        <v>0</v>
      </c>
      <c r="AR47" s="65">
        <f>'RKO-GRASP'!L46</f>
        <v>6.515</v>
      </c>
      <c r="AS47" s="67">
        <f t="shared" si="20"/>
        <v>1</v>
      </c>
      <c r="AT47" s="61">
        <f>'RKO-ILS'!J46</f>
        <v>38608</v>
      </c>
      <c r="AU47" s="65">
        <f t="shared" si="21"/>
        <v>0</v>
      </c>
      <c r="AV47" s="69">
        <f>'RKO-ILS'!S46</f>
        <v>0.02382925818</v>
      </c>
      <c r="AW47" s="65">
        <f>'RKO-ILS'!L46</f>
        <v>18.847</v>
      </c>
      <c r="AX47" s="67">
        <f t="shared" si="22"/>
        <v>1</v>
      </c>
      <c r="AY47" s="61">
        <f>'RKO-VNS'!J46</f>
        <v>38608</v>
      </c>
      <c r="AZ47" s="65">
        <f t="shared" si="23"/>
        <v>0</v>
      </c>
      <c r="BA47" s="69">
        <f>'RKO-VNS'!S46</f>
        <v>0</v>
      </c>
      <c r="BB47" s="65">
        <f>'RKO-VNS'!L46</f>
        <v>13.233</v>
      </c>
      <c r="BC47" s="67">
        <f t="shared" si="24"/>
        <v>1</v>
      </c>
      <c r="BD47" s="61">
        <f>'RKO-PSO'!J46</f>
        <v>38784</v>
      </c>
      <c r="BE47" s="65">
        <f t="shared" si="25"/>
        <v>0.4558640696</v>
      </c>
      <c r="BF47" s="69">
        <f>'RKO-PSO'!S46</f>
        <v>1.783050145</v>
      </c>
      <c r="BG47" s="64">
        <f>'RKO-PSO'!L46</f>
        <v>35.612</v>
      </c>
      <c r="BH47" s="67">
        <f t="shared" si="26"/>
        <v>0</v>
      </c>
      <c r="BI47" s="61">
        <f>'RKO-GA'!J46</f>
        <v>38608</v>
      </c>
      <c r="BJ47" s="65">
        <f t="shared" si="27"/>
        <v>0</v>
      </c>
      <c r="BK47" s="69">
        <f>'RKO-GA'!S46</f>
        <v>0.4278905926</v>
      </c>
      <c r="BL47" s="64">
        <f>'RKO-GA'!L46</f>
        <v>13.966</v>
      </c>
      <c r="BM47" s="67">
        <f t="shared" si="28"/>
        <v>1</v>
      </c>
      <c r="BN47" s="61">
        <f>'RKO-BRKGA-CS'!J46</f>
        <v>38608</v>
      </c>
      <c r="BO47" s="65">
        <f t="shared" si="29"/>
        <v>0</v>
      </c>
      <c r="BP47" s="69">
        <f>'RKO-BRKGA-CS'!S46</f>
        <v>0.1554082056</v>
      </c>
      <c r="BQ47" s="64">
        <f>'RKO-BRKGA-CS'!L46</f>
        <v>22.808</v>
      </c>
      <c r="BR47" s="67">
        <f t="shared" si="30"/>
        <v>1</v>
      </c>
      <c r="BS47" s="61">
        <f>'RKO-LNS'!J46</f>
        <v>38608</v>
      </c>
      <c r="BT47" s="65">
        <f t="shared" si="31"/>
        <v>0</v>
      </c>
      <c r="BU47" s="69">
        <f>'RKO-LNS'!S46</f>
        <v>0</v>
      </c>
      <c r="BV47" s="64">
        <f>'RKO-LNS'!L46</f>
        <v>8.932</v>
      </c>
      <c r="BW47" s="67">
        <f t="shared" si="32"/>
        <v>1</v>
      </c>
      <c r="BX47" s="61" t="str">
        <f>'RKO-MS'!J46</f>
        <v/>
      </c>
      <c r="BY47" s="65">
        <f t="shared" si="33"/>
        <v>-100</v>
      </c>
      <c r="BZ47" s="69">
        <f>'RKO-MS'!S46</f>
        <v>-100</v>
      </c>
      <c r="CA47" s="64" t="str">
        <f>'RKO-MS'!L46</f>
        <v/>
      </c>
      <c r="CB47" s="67" t="str">
        <f t="shared" si="34"/>
        <v>#N/A</v>
      </c>
      <c r="CC47" s="70"/>
      <c r="CD47" s="71">
        <f t="shared" si="35"/>
        <v>38608</v>
      </c>
      <c r="CE47" s="71">
        <f t="shared" si="36"/>
        <v>1</v>
      </c>
    </row>
    <row r="48" ht="15.75" customHeight="1">
      <c r="A48" s="4" t="s">
        <v>122</v>
      </c>
      <c r="B48" s="61">
        <v>100.0</v>
      </c>
      <c r="C48" s="62">
        <v>25.0</v>
      </c>
      <c r="D48" s="63"/>
      <c r="E48" s="64">
        <f t="shared" si="1"/>
        <v>32686</v>
      </c>
      <c r="F48" s="63"/>
      <c r="G48" s="2">
        <v>32695.99991759</v>
      </c>
      <c r="H48" s="2">
        <v>25906.0</v>
      </c>
      <c r="I48" s="65">
        <f t="shared" si="2"/>
        <v>0.03059388604</v>
      </c>
      <c r="J48" s="6">
        <v>20.77</v>
      </c>
      <c r="K48" s="65">
        <v>1741.0</v>
      </c>
      <c r="L48" s="65">
        <v>1800.0</v>
      </c>
      <c r="M48" s="67">
        <f t="shared" si="3"/>
        <v>0</v>
      </c>
      <c r="N48" s="68">
        <v>32966.0</v>
      </c>
      <c r="O48" s="65">
        <f t="shared" si="4"/>
        <v>0.8566358686</v>
      </c>
      <c r="P48" s="62">
        <f t="shared" si="37"/>
        <v>86400</v>
      </c>
      <c r="Q48" s="67">
        <f t="shared" si="6"/>
        <v>0</v>
      </c>
      <c r="R48" s="68">
        <v>32686.0</v>
      </c>
      <c r="S48" s="65">
        <f t="shared" si="7"/>
        <v>0</v>
      </c>
      <c r="T48" s="62">
        <f t="shared" si="38"/>
        <v>86400</v>
      </c>
      <c r="U48" s="67">
        <f t="shared" si="9"/>
        <v>1</v>
      </c>
      <c r="V48" s="64">
        <v>32708.0</v>
      </c>
      <c r="W48" s="65">
        <f t="shared" si="10"/>
        <v>0.06730710396</v>
      </c>
      <c r="X48" s="62">
        <f t="shared" si="39"/>
        <v>86400</v>
      </c>
      <c r="Y48" s="67">
        <f t="shared" si="12"/>
        <v>0</v>
      </c>
      <c r="Z48" s="61">
        <f>RKO!J47</f>
        <v>32686</v>
      </c>
      <c r="AA48" s="65">
        <f t="shared" si="13"/>
        <v>0</v>
      </c>
      <c r="AB48" s="69">
        <f>RKO!S47</f>
        <v>0</v>
      </c>
      <c r="AC48" s="65">
        <f>RKO!L47</f>
        <v>4.152</v>
      </c>
      <c r="AD48" s="67">
        <f t="shared" si="14"/>
        <v>1</v>
      </c>
      <c r="AE48" s="61">
        <f>'RKO-BRKGA'!J47</f>
        <v>32686</v>
      </c>
      <c r="AF48" s="65">
        <f t="shared" si="15"/>
        <v>0</v>
      </c>
      <c r="AG48" s="69">
        <f>'RKO-BRKGA'!S47</f>
        <v>0.1040200698</v>
      </c>
      <c r="AH48" s="65">
        <f>'RKO-BRKGA'!L47</f>
        <v>37.695</v>
      </c>
      <c r="AI48" s="67">
        <f t="shared" si="16"/>
        <v>1</v>
      </c>
      <c r="AJ48" s="61">
        <f>'RKO-SA'!J47</f>
        <v>32686</v>
      </c>
      <c r="AK48" s="65">
        <f t="shared" si="17"/>
        <v>0</v>
      </c>
      <c r="AL48" s="69">
        <f>'RKO-SA'!S47</f>
        <v>0</v>
      </c>
      <c r="AM48" s="65">
        <f>'RKO-SA'!L47</f>
        <v>14.89</v>
      </c>
      <c r="AN48" s="67">
        <f t="shared" si="18"/>
        <v>1</v>
      </c>
      <c r="AO48" s="61">
        <f>'RKO-GRASP'!J47</f>
        <v>32686</v>
      </c>
      <c r="AP48" s="65">
        <f t="shared" si="19"/>
        <v>0</v>
      </c>
      <c r="AQ48" s="69">
        <f>'RKO-GRASP'!S47</f>
        <v>0</v>
      </c>
      <c r="AR48" s="65">
        <f>'RKO-GRASP'!L47</f>
        <v>19.087</v>
      </c>
      <c r="AS48" s="67">
        <f t="shared" si="20"/>
        <v>1</v>
      </c>
      <c r="AT48" s="61">
        <f>'RKO-ILS'!J47</f>
        <v>32686</v>
      </c>
      <c r="AU48" s="65">
        <f t="shared" si="21"/>
        <v>0</v>
      </c>
      <c r="AV48" s="69">
        <f>'RKO-ILS'!S47</f>
        <v>0</v>
      </c>
      <c r="AW48" s="65">
        <f>'RKO-ILS'!L47</f>
        <v>14.645</v>
      </c>
      <c r="AX48" s="67">
        <f t="shared" si="22"/>
        <v>1</v>
      </c>
      <c r="AY48" s="61">
        <f>'RKO-VNS'!J47</f>
        <v>32686</v>
      </c>
      <c r="AZ48" s="65">
        <f t="shared" si="23"/>
        <v>0</v>
      </c>
      <c r="BA48" s="69">
        <f>'RKO-VNS'!S47</f>
        <v>0.01223765527</v>
      </c>
      <c r="BB48" s="65">
        <f>'RKO-VNS'!L47</f>
        <v>18.579</v>
      </c>
      <c r="BC48" s="67">
        <f t="shared" si="24"/>
        <v>1</v>
      </c>
      <c r="BD48" s="61">
        <f>'RKO-PSO'!J47</f>
        <v>32686</v>
      </c>
      <c r="BE48" s="65">
        <f t="shared" si="25"/>
        <v>0</v>
      </c>
      <c r="BF48" s="69">
        <f>'RKO-PSO'!S47</f>
        <v>1.119745457</v>
      </c>
      <c r="BG48" s="64">
        <f>'RKO-PSO'!L47</f>
        <v>0.538</v>
      </c>
      <c r="BH48" s="67">
        <f t="shared" si="26"/>
        <v>1</v>
      </c>
      <c r="BI48" s="61">
        <f>'RKO-GA'!J47</f>
        <v>32686</v>
      </c>
      <c r="BJ48" s="65">
        <f t="shared" si="27"/>
        <v>0</v>
      </c>
      <c r="BK48" s="69">
        <f>'RKO-GA'!S47</f>
        <v>0.03426543474</v>
      </c>
      <c r="BL48" s="64">
        <f>'RKO-GA'!L47</f>
        <v>17.59</v>
      </c>
      <c r="BM48" s="67">
        <f t="shared" si="28"/>
        <v>1</v>
      </c>
      <c r="BN48" s="61">
        <f>'RKO-BRKGA-CS'!J47</f>
        <v>32686</v>
      </c>
      <c r="BO48" s="65">
        <f t="shared" si="29"/>
        <v>0</v>
      </c>
      <c r="BP48" s="69">
        <f>'RKO-BRKGA-CS'!S47</f>
        <v>0.006118827633</v>
      </c>
      <c r="BQ48" s="64">
        <f>'RKO-BRKGA-CS'!L47</f>
        <v>46.02</v>
      </c>
      <c r="BR48" s="67">
        <f t="shared" si="30"/>
        <v>1</v>
      </c>
      <c r="BS48" s="61">
        <f>'RKO-LNS'!J47</f>
        <v>32686</v>
      </c>
      <c r="BT48" s="65">
        <f t="shared" si="31"/>
        <v>0</v>
      </c>
      <c r="BU48" s="69">
        <f>'RKO-LNS'!S47</f>
        <v>0</v>
      </c>
      <c r="BV48" s="64">
        <f>'RKO-LNS'!L47</f>
        <v>22.506</v>
      </c>
      <c r="BW48" s="67">
        <f t="shared" si="32"/>
        <v>1</v>
      </c>
      <c r="BX48" s="61" t="str">
        <f>'RKO-MS'!J47</f>
        <v/>
      </c>
      <c r="BY48" s="65">
        <f t="shared" si="33"/>
        <v>-100</v>
      </c>
      <c r="BZ48" s="69">
        <f>'RKO-MS'!S47</f>
        <v>-100</v>
      </c>
      <c r="CA48" s="64" t="str">
        <f>'RKO-MS'!L47</f>
        <v/>
      </c>
      <c r="CB48" s="67" t="str">
        <f t="shared" si="34"/>
        <v>#N/A</v>
      </c>
      <c r="CC48" s="70"/>
      <c r="CD48" s="71">
        <f t="shared" si="35"/>
        <v>32686</v>
      </c>
      <c r="CE48" s="71">
        <f t="shared" si="36"/>
        <v>1</v>
      </c>
    </row>
    <row r="49" ht="15.75" customHeight="1">
      <c r="A49" s="4" t="s">
        <v>123</v>
      </c>
      <c r="B49" s="61">
        <v>100.0</v>
      </c>
      <c r="C49" s="62">
        <v>25.0</v>
      </c>
      <c r="D49" s="49"/>
      <c r="E49" s="64">
        <f t="shared" si="1"/>
        <v>35322</v>
      </c>
      <c r="F49" s="49"/>
      <c r="G49" s="2">
        <v>35588.0</v>
      </c>
      <c r="H49" s="2">
        <v>29896.0</v>
      </c>
      <c r="I49" s="65">
        <f t="shared" si="2"/>
        <v>0.75307174</v>
      </c>
      <c r="J49" s="6">
        <v>15.99</v>
      </c>
      <c r="K49" s="65">
        <v>1318.0</v>
      </c>
      <c r="L49" s="65">
        <v>1800.0</v>
      </c>
      <c r="M49" s="67">
        <f t="shared" si="3"/>
        <v>0</v>
      </c>
      <c r="N49" s="68">
        <v>35678.0</v>
      </c>
      <c r="O49" s="65">
        <f t="shared" si="4"/>
        <v>1.007870449</v>
      </c>
      <c r="P49" s="62">
        <f t="shared" si="37"/>
        <v>86400</v>
      </c>
      <c r="Q49" s="67">
        <f t="shared" si="6"/>
        <v>0</v>
      </c>
      <c r="R49" s="68">
        <v>35322.0</v>
      </c>
      <c r="S49" s="65">
        <f t="shared" si="7"/>
        <v>0</v>
      </c>
      <c r="T49" s="62">
        <f t="shared" si="38"/>
        <v>86400</v>
      </c>
      <c r="U49" s="67">
        <f t="shared" si="9"/>
        <v>1</v>
      </c>
      <c r="V49" s="64">
        <v>35954.0</v>
      </c>
      <c r="W49" s="65">
        <f t="shared" si="10"/>
        <v>1.789253157</v>
      </c>
      <c r="X49" s="62">
        <f t="shared" si="39"/>
        <v>86400</v>
      </c>
      <c r="Y49" s="67">
        <f t="shared" si="12"/>
        <v>0</v>
      </c>
      <c r="Z49" s="61">
        <f>RKO!J48</f>
        <v>35322</v>
      </c>
      <c r="AA49" s="65">
        <f t="shared" si="13"/>
        <v>0</v>
      </c>
      <c r="AB49" s="69">
        <f>RKO!S48</f>
        <v>0</v>
      </c>
      <c r="AC49" s="65">
        <f>RKO!L48</f>
        <v>3.348</v>
      </c>
      <c r="AD49" s="67">
        <f t="shared" si="14"/>
        <v>1</v>
      </c>
      <c r="AE49" s="61">
        <f>'RKO-BRKGA'!J48</f>
        <v>35322</v>
      </c>
      <c r="AF49" s="65">
        <f t="shared" si="15"/>
        <v>0</v>
      </c>
      <c r="AG49" s="69">
        <f>'RKO-BRKGA'!S48</f>
        <v>0</v>
      </c>
      <c r="AH49" s="65">
        <f>'RKO-BRKGA'!L48</f>
        <v>14.073</v>
      </c>
      <c r="AI49" s="67">
        <f t="shared" si="16"/>
        <v>1</v>
      </c>
      <c r="AJ49" s="61">
        <f>'RKO-SA'!J48</f>
        <v>35322</v>
      </c>
      <c r="AK49" s="65">
        <f t="shared" si="17"/>
        <v>0</v>
      </c>
      <c r="AL49" s="69">
        <f>'RKO-SA'!S48</f>
        <v>0</v>
      </c>
      <c r="AM49" s="65">
        <f>'RKO-SA'!L48</f>
        <v>10.958</v>
      </c>
      <c r="AN49" s="67">
        <f t="shared" si="18"/>
        <v>1</v>
      </c>
      <c r="AO49" s="61">
        <f>'RKO-GRASP'!J48</f>
        <v>35322</v>
      </c>
      <c r="AP49" s="65">
        <f t="shared" si="19"/>
        <v>0</v>
      </c>
      <c r="AQ49" s="69">
        <f>'RKO-GRASP'!S48</f>
        <v>0</v>
      </c>
      <c r="AR49" s="65">
        <f>'RKO-GRASP'!L48</f>
        <v>19.914</v>
      </c>
      <c r="AS49" s="67">
        <f t="shared" si="20"/>
        <v>1</v>
      </c>
      <c r="AT49" s="61">
        <f>'RKO-ILS'!J48</f>
        <v>35322</v>
      </c>
      <c r="AU49" s="65">
        <f t="shared" si="21"/>
        <v>0</v>
      </c>
      <c r="AV49" s="69">
        <f>'RKO-ILS'!S48</f>
        <v>0</v>
      </c>
      <c r="AW49" s="65">
        <f>'RKO-ILS'!L48</f>
        <v>4.101</v>
      </c>
      <c r="AX49" s="67">
        <f t="shared" si="22"/>
        <v>1</v>
      </c>
      <c r="AY49" s="61">
        <f>'RKO-VNS'!J48</f>
        <v>35322</v>
      </c>
      <c r="AZ49" s="65">
        <f t="shared" si="23"/>
        <v>0</v>
      </c>
      <c r="BA49" s="69">
        <f>'RKO-VNS'!S48</f>
        <v>0</v>
      </c>
      <c r="BB49" s="65">
        <f>'RKO-VNS'!L48</f>
        <v>4.098</v>
      </c>
      <c r="BC49" s="67">
        <f t="shared" si="24"/>
        <v>1</v>
      </c>
      <c r="BD49" s="61">
        <f>'RKO-PSO'!J48</f>
        <v>35322</v>
      </c>
      <c r="BE49" s="65">
        <f t="shared" si="25"/>
        <v>0</v>
      </c>
      <c r="BF49" s="69">
        <f>'RKO-PSO'!S48</f>
        <v>0.8504614688</v>
      </c>
      <c r="BG49" s="64">
        <f>'RKO-PSO'!L48</f>
        <v>31.366</v>
      </c>
      <c r="BH49" s="67">
        <f t="shared" si="26"/>
        <v>1</v>
      </c>
      <c r="BI49" s="61">
        <f>'RKO-GA'!J48</f>
        <v>35322</v>
      </c>
      <c r="BJ49" s="65">
        <f t="shared" si="27"/>
        <v>0</v>
      </c>
      <c r="BK49" s="69">
        <f>'RKO-GA'!S48</f>
        <v>0.2706528509</v>
      </c>
      <c r="BL49" s="64">
        <f>'RKO-GA'!L48</f>
        <v>33.986</v>
      </c>
      <c r="BM49" s="67">
        <f t="shared" si="28"/>
        <v>1</v>
      </c>
      <c r="BN49" s="61">
        <f>'RKO-BRKGA-CS'!J48</f>
        <v>35322</v>
      </c>
      <c r="BO49" s="65">
        <f t="shared" si="29"/>
        <v>0</v>
      </c>
      <c r="BP49" s="69">
        <f>'RKO-BRKGA-CS'!S48</f>
        <v>0</v>
      </c>
      <c r="BQ49" s="64">
        <f>'RKO-BRKGA-CS'!L48</f>
        <v>5.57</v>
      </c>
      <c r="BR49" s="67">
        <f t="shared" si="30"/>
        <v>1</v>
      </c>
      <c r="BS49" s="61">
        <f>'RKO-LNS'!J48</f>
        <v>35322</v>
      </c>
      <c r="BT49" s="65">
        <f t="shared" si="31"/>
        <v>0</v>
      </c>
      <c r="BU49" s="69">
        <f>'RKO-LNS'!S48</f>
        <v>0.07021119982</v>
      </c>
      <c r="BV49" s="64">
        <f>'RKO-LNS'!L48</f>
        <v>13.177</v>
      </c>
      <c r="BW49" s="67">
        <f t="shared" si="32"/>
        <v>1</v>
      </c>
      <c r="BX49" s="61" t="str">
        <f>'RKO-MS'!J48</f>
        <v/>
      </c>
      <c r="BY49" s="65">
        <f t="shared" si="33"/>
        <v>-100</v>
      </c>
      <c r="BZ49" s="69">
        <f>'RKO-MS'!S48</f>
        <v>-100</v>
      </c>
      <c r="CA49" s="64" t="str">
        <f>'RKO-MS'!L48</f>
        <v/>
      </c>
      <c r="CB49" s="67" t="str">
        <f t="shared" si="34"/>
        <v>#N/A</v>
      </c>
      <c r="CC49" s="70"/>
      <c r="CD49" s="71">
        <f t="shared" si="35"/>
        <v>35322</v>
      </c>
      <c r="CE49" s="71">
        <f t="shared" si="36"/>
        <v>1</v>
      </c>
    </row>
    <row r="50" ht="15.75" customHeight="1">
      <c r="A50" s="4" t="s">
        <v>124</v>
      </c>
      <c r="B50" s="61">
        <v>100.0</v>
      </c>
      <c r="C50" s="62">
        <v>25.0</v>
      </c>
      <c r="D50" s="49"/>
      <c r="E50" s="64">
        <f t="shared" si="1"/>
        <v>36690</v>
      </c>
      <c r="F50" s="49"/>
      <c r="G50" s="2">
        <v>36690.0</v>
      </c>
      <c r="H50" s="2">
        <v>30246.0</v>
      </c>
      <c r="I50" s="65">
        <f t="shared" si="2"/>
        <v>0</v>
      </c>
      <c r="J50" s="6">
        <v>17.56</v>
      </c>
      <c r="K50" s="65">
        <v>1650.0</v>
      </c>
      <c r="L50" s="65">
        <v>1800.0</v>
      </c>
      <c r="M50" s="67">
        <f t="shared" si="3"/>
        <v>1</v>
      </c>
      <c r="N50" s="68">
        <v>36906.0</v>
      </c>
      <c r="O50" s="65">
        <f t="shared" si="4"/>
        <v>0.5887162715</v>
      </c>
      <c r="P50" s="62">
        <f t="shared" si="37"/>
        <v>86400</v>
      </c>
      <c r="Q50" s="67">
        <f t="shared" si="6"/>
        <v>0</v>
      </c>
      <c r="R50" s="68">
        <v>36878.0</v>
      </c>
      <c r="S50" s="65">
        <f t="shared" si="7"/>
        <v>0.5124011992</v>
      </c>
      <c r="T50" s="62">
        <f t="shared" si="38"/>
        <v>86400</v>
      </c>
      <c r="U50" s="67">
        <f t="shared" si="9"/>
        <v>0</v>
      </c>
      <c r="V50" s="64">
        <v>37100.0</v>
      </c>
      <c r="W50" s="65">
        <f t="shared" si="10"/>
        <v>1.1174707</v>
      </c>
      <c r="X50" s="62">
        <f t="shared" si="39"/>
        <v>86400</v>
      </c>
      <c r="Y50" s="67">
        <f t="shared" si="12"/>
        <v>0</v>
      </c>
      <c r="Z50" s="61">
        <f>RKO!J49</f>
        <v>36690</v>
      </c>
      <c r="AA50" s="65">
        <f t="shared" si="13"/>
        <v>0</v>
      </c>
      <c r="AB50" s="69">
        <f>RKO!S49</f>
        <v>0</v>
      </c>
      <c r="AC50" s="65">
        <f>RKO!L49</f>
        <v>2.394</v>
      </c>
      <c r="AD50" s="67">
        <f t="shared" si="14"/>
        <v>1</v>
      </c>
      <c r="AE50" s="61">
        <f>'RKO-BRKGA'!J49</f>
        <v>36690</v>
      </c>
      <c r="AF50" s="65">
        <f t="shared" si="15"/>
        <v>0</v>
      </c>
      <c r="AG50" s="69">
        <f>'RKO-BRKGA'!S49</f>
        <v>0.1046606705</v>
      </c>
      <c r="AH50" s="65">
        <f>'RKO-BRKGA'!L49</f>
        <v>19.047</v>
      </c>
      <c r="AI50" s="67">
        <f t="shared" si="16"/>
        <v>1</v>
      </c>
      <c r="AJ50" s="61">
        <f>'RKO-SA'!J49</f>
        <v>36690</v>
      </c>
      <c r="AK50" s="65">
        <f t="shared" si="17"/>
        <v>0</v>
      </c>
      <c r="AL50" s="69">
        <f>'RKO-SA'!S49</f>
        <v>0</v>
      </c>
      <c r="AM50" s="65">
        <f>'RKO-SA'!L49</f>
        <v>16.166</v>
      </c>
      <c r="AN50" s="67">
        <f t="shared" si="18"/>
        <v>1</v>
      </c>
      <c r="AO50" s="61">
        <f>'RKO-GRASP'!J49</f>
        <v>36690</v>
      </c>
      <c r="AP50" s="65">
        <f t="shared" si="19"/>
        <v>0</v>
      </c>
      <c r="AQ50" s="69">
        <f>'RKO-GRASP'!S49</f>
        <v>0.1722540202</v>
      </c>
      <c r="AR50" s="65">
        <f>'RKO-GRASP'!L49</f>
        <v>22.872</v>
      </c>
      <c r="AS50" s="67">
        <f t="shared" si="20"/>
        <v>1</v>
      </c>
      <c r="AT50" s="61">
        <f>'RKO-ILS'!J49</f>
        <v>36690</v>
      </c>
      <c r="AU50" s="65">
        <f t="shared" si="21"/>
        <v>0</v>
      </c>
      <c r="AV50" s="69">
        <f>'RKO-ILS'!S49</f>
        <v>0</v>
      </c>
      <c r="AW50" s="65">
        <f>'RKO-ILS'!L49</f>
        <v>6.646</v>
      </c>
      <c r="AX50" s="67">
        <f t="shared" si="22"/>
        <v>1</v>
      </c>
      <c r="AY50" s="61">
        <f>'RKO-VNS'!J49</f>
        <v>36690</v>
      </c>
      <c r="AZ50" s="65">
        <f t="shared" si="23"/>
        <v>0</v>
      </c>
      <c r="BA50" s="69">
        <f>'RKO-VNS'!S49</f>
        <v>0.1177432543</v>
      </c>
      <c r="BB50" s="65">
        <f>'RKO-VNS'!L49</f>
        <v>22.764</v>
      </c>
      <c r="BC50" s="67">
        <f t="shared" si="24"/>
        <v>1</v>
      </c>
      <c r="BD50" s="61">
        <f>'RKO-PSO'!J49</f>
        <v>37228</v>
      </c>
      <c r="BE50" s="65">
        <f t="shared" si="25"/>
        <v>1.466339602</v>
      </c>
      <c r="BF50" s="69">
        <f>'RKO-PSO'!S49</f>
        <v>2.203325157</v>
      </c>
      <c r="BG50" s="64">
        <f>'RKO-PSO'!L49</f>
        <v>37.131</v>
      </c>
      <c r="BH50" s="67">
        <f t="shared" si="26"/>
        <v>0</v>
      </c>
      <c r="BI50" s="61">
        <f>'RKO-GA'!J49</f>
        <v>36690</v>
      </c>
      <c r="BJ50" s="65">
        <f t="shared" si="27"/>
        <v>0</v>
      </c>
      <c r="BK50" s="69">
        <f>'RKO-GA'!S49</f>
        <v>0.2387571545</v>
      </c>
      <c r="BL50" s="64">
        <f>'RKO-GA'!L49</f>
        <v>35.369</v>
      </c>
      <c r="BM50" s="67">
        <f t="shared" si="28"/>
        <v>1</v>
      </c>
      <c r="BN50" s="61">
        <f>'RKO-BRKGA-CS'!J49</f>
        <v>36690</v>
      </c>
      <c r="BO50" s="65">
        <f t="shared" si="29"/>
        <v>0</v>
      </c>
      <c r="BP50" s="69">
        <f>'RKO-BRKGA-CS'!S49</f>
        <v>0</v>
      </c>
      <c r="BQ50" s="64">
        <f>'RKO-BRKGA-CS'!L49</f>
        <v>10.45</v>
      </c>
      <c r="BR50" s="67">
        <f t="shared" si="30"/>
        <v>1</v>
      </c>
      <c r="BS50" s="61">
        <f>'RKO-LNS'!J49</f>
        <v>36690</v>
      </c>
      <c r="BT50" s="65">
        <f t="shared" si="31"/>
        <v>0</v>
      </c>
      <c r="BU50" s="69">
        <f>'RKO-LNS'!S49</f>
        <v>0</v>
      </c>
      <c r="BV50" s="64">
        <f>'RKO-LNS'!L49</f>
        <v>7.249</v>
      </c>
      <c r="BW50" s="67">
        <f t="shared" si="32"/>
        <v>1</v>
      </c>
      <c r="BX50" s="61" t="str">
        <f>'RKO-MS'!J49</f>
        <v/>
      </c>
      <c r="BY50" s="65">
        <f t="shared" si="33"/>
        <v>-100</v>
      </c>
      <c r="BZ50" s="69">
        <f>'RKO-MS'!S49</f>
        <v>-100</v>
      </c>
      <c r="CA50" s="64" t="str">
        <f>'RKO-MS'!L49</f>
        <v/>
      </c>
      <c r="CB50" s="67" t="str">
        <f t="shared" si="34"/>
        <v>#N/A</v>
      </c>
      <c r="CC50" s="70"/>
      <c r="CD50" s="71">
        <f t="shared" si="35"/>
        <v>36690</v>
      </c>
      <c r="CE50" s="71">
        <f t="shared" si="36"/>
        <v>1</v>
      </c>
    </row>
    <row r="51" ht="15.75" customHeight="1">
      <c r="A51" s="4" t="s">
        <v>125</v>
      </c>
      <c r="B51" s="61">
        <v>100.0</v>
      </c>
      <c r="C51" s="62">
        <v>50.0</v>
      </c>
      <c r="D51" s="49"/>
      <c r="E51" s="64">
        <f t="shared" si="1"/>
        <v>60922</v>
      </c>
      <c r="F51" s="49"/>
      <c r="G51" s="2">
        <v>60922.0</v>
      </c>
      <c r="H51" s="2">
        <v>59590.0</v>
      </c>
      <c r="I51" s="65">
        <f t="shared" si="2"/>
        <v>0</v>
      </c>
      <c r="J51" s="6">
        <v>2.19</v>
      </c>
      <c r="K51" s="65">
        <v>1700.0</v>
      </c>
      <c r="L51" s="65">
        <v>1800.0</v>
      </c>
      <c r="M51" s="67">
        <f t="shared" si="3"/>
        <v>1</v>
      </c>
      <c r="N51" s="68">
        <v>60922.0</v>
      </c>
      <c r="O51" s="65">
        <f t="shared" si="4"/>
        <v>0</v>
      </c>
      <c r="P51" s="62">
        <f t="shared" si="37"/>
        <v>86400</v>
      </c>
      <c r="Q51" s="67">
        <f t="shared" si="6"/>
        <v>1</v>
      </c>
      <c r="R51" s="68">
        <v>61172.0</v>
      </c>
      <c r="S51" s="65">
        <f t="shared" si="7"/>
        <v>0.4103607892</v>
      </c>
      <c r="T51" s="62">
        <f t="shared" si="38"/>
        <v>86400</v>
      </c>
      <c r="U51" s="67">
        <f t="shared" si="9"/>
        <v>0</v>
      </c>
      <c r="V51" s="64">
        <v>61554.0</v>
      </c>
      <c r="W51" s="65">
        <f t="shared" si="10"/>
        <v>1.037392075</v>
      </c>
      <c r="X51" s="62">
        <f t="shared" si="39"/>
        <v>86400</v>
      </c>
      <c r="Y51" s="67">
        <f t="shared" si="12"/>
        <v>0</v>
      </c>
      <c r="Z51" s="61">
        <f>RKO!J50</f>
        <v>60922</v>
      </c>
      <c r="AA51" s="65">
        <f t="shared" si="13"/>
        <v>0</v>
      </c>
      <c r="AB51" s="69">
        <f>RKO!S50</f>
        <v>0</v>
      </c>
      <c r="AC51" s="65">
        <f>RKO!L50</f>
        <v>7.133</v>
      </c>
      <c r="AD51" s="67">
        <f t="shared" si="14"/>
        <v>1</v>
      </c>
      <c r="AE51" s="61">
        <f>'RKO-BRKGA'!J50</f>
        <v>60922</v>
      </c>
      <c r="AF51" s="65">
        <f t="shared" si="15"/>
        <v>0</v>
      </c>
      <c r="AG51" s="69">
        <f>'RKO-BRKGA'!S50</f>
        <v>0.2291454647</v>
      </c>
      <c r="AH51" s="65">
        <f>'RKO-BRKGA'!L50</f>
        <v>66.902</v>
      </c>
      <c r="AI51" s="67">
        <f t="shared" si="16"/>
        <v>1</v>
      </c>
      <c r="AJ51" s="61">
        <f>'RKO-SA'!J50</f>
        <v>60922</v>
      </c>
      <c r="AK51" s="65">
        <f t="shared" si="17"/>
        <v>0</v>
      </c>
      <c r="AL51" s="69">
        <f>'RKO-SA'!S50</f>
        <v>0</v>
      </c>
      <c r="AM51" s="65">
        <f>'RKO-SA'!L50</f>
        <v>23.791</v>
      </c>
      <c r="AN51" s="67">
        <f t="shared" si="18"/>
        <v>1</v>
      </c>
      <c r="AO51" s="61">
        <f>'RKO-GRASP'!J50</f>
        <v>60922</v>
      </c>
      <c r="AP51" s="65">
        <f t="shared" si="19"/>
        <v>0</v>
      </c>
      <c r="AQ51" s="69">
        <f>'RKO-GRASP'!S50</f>
        <v>0.2114178786</v>
      </c>
      <c r="AR51" s="65">
        <f>'RKO-GRASP'!L50</f>
        <v>52.894</v>
      </c>
      <c r="AS51" s="67">
        <f t="shared" si="20"/>
        <v>1</v>
      </c>
      <c r="AT51" s="61">
        <f>'RKO-ILS'!J50</f>
        <v>60922</v>
      </c>
      <c r="AU51" s="65">
        <f t="shared" si="21"/>
        <v>0</v>
      </c>
      <c r="AV51" s="69">
        <f>'RKO-ILS'!S50</f>
        <v>0.08404188963</v>
      </c>
      <c r="AW51" s="65">
        <f>'RKO-ILS'!L50</f>
        <v>20.758</v>
      </c>
      <c r="AX51" s="67">
        <f t="shared" si="22"/>
        <v>1</v>
      </c>
      <c r="AY51" s="61">
        <f>'RKO-VNS'!J50</f>
        <v>60922</v>
      </c>
      <c r="AZ51" s="65">
        <f t="shared" si="23"/>
        <v>0</v>
      </c>
      <c r="BA51" s="69">
        <f>'RKO-VNS'!S50</f>
        <v>0</v>
      </c>
      <c r="BB51" s="65">
        <f>'RKO-VNS'!L50</f>
        <v>31.355</v>
      </c>
      <c r="BC51" s="67">
        <f t="shared" si="24"/>
        <v>1</v>
      </c>
      <c r="BD51" s="61">
        <f>'RKO-PSO'!J50</f>
        <v>61178</v>
      </c>
      <c r="BE51" s="65">
        <f t="shared" si="25"/>
        <v>0.4202094481</v>
      </c>
      <c r="BF51" s="69">
        <f>'RKO-PSO'!S50</f>
        <v>0.8863793047</v>
      </c>
      <c r="BG51" s="64">
        <f>'RKO-PSO'!L50</f>
        <v>10.707</v>
      </c>
      <c r="BH51" s="67">
        <f t="shared" si="26"/>
        <v>0</v>
      </c>
      <c r="BI51" s="61">
        <f>'RKO-GA'!J50</f>
        <v>61030</v>
      </c>
      <c r="BJ51" s="65">
        <f t="shared" si="27"/>
        <v>0.1772758609</v>
      </c>
      <c r="BK51" s="69">
        <f>'RKO-GA'!S50</f>
        <v>0.504907915</v>
      </c>
      <c r="BL51" s="64">
        <f>'RKO-GA'!L50</f>
        <v>23.123</v>
      </c>
      <c r="BM51" s="67">
        <f t="shared" si="28"/>
        <v>0</v>
      </c>
      <c r="BN51" s="61">
        <f>'RKO-BRKGA-CS'!J50</f>
        <v>60922</v>
      </c>
      <c r="BO51" s="65">
        <f t="shared" si="29"/>
        <v>0</v>
      </c>
      <c r="BP51" s="69">
        <f>'RKO-BRKGA-CS'!S50</f>
        <v>0.02429335872</v>
      </c>
      <c r="BQ51" s="64">
        <f>'RKO-BRKGA-CS'!L50</f>
        <v>12.739</v>
      </c>
      <c r="BR51" s="67">
        <f t="shared" si="30"/>
        <v>1</v>
      </c>
      <c r="BS51" s="61">
        <f>'RKO-LNS'!J50</f>
        <v>60922</v>
      </c>
      <c r="BT51" s="65">
        <f t="shared" si="31"/>
        <v>0</v>
      </c>
      <c r="BU51" s="69">
        <f>'RKO-LNS'!S50</f>
        <v>0.08798135321</v>
      </c>
      <c r="BV51" s="64">
        <f>'RKO-LNS'!L50</f>
        <v>21.258</v>
      </c>
      <c r="BW51" s="67">
        <f t="shared" si="32"/>
        <v>1</v>
      </c>
      <c r="BX51" s="61" t="str">
        <f>'RKO-MS'!J50</f>
        <v/>
      </c>
      <c r="BY51" s="65">
        <f t="shared" si="33"/>
        <v>-100</v>
      </c>
      <c r="BZ51" s="69">
        <f>'RKO-MS'!S50</f>
        <v>-100</v>
      </c>
      <c r="CA51" s="64" t="str">
        <f>'RKO-MS'!L50</f>
        <v/>
      </c>
      <c r="CB51" s="67" t="str">
        <f t="shared" si="34"/>
        <v>#N/A</v>
      </c>
      <c r="CC51" s="70"/>
      <c r="CD51" s="71">
        <f t="shared" si="35"/>
        <v>60922</v>
      </c>
      <c r="CE51" s="71">
        <f t="shared" si="36"/>
        <v>1</v>
      </c>
    </row>
    <row r="52" ht="15.75" customHeight="1">
      <c r="A52" s="4" t="s">
        <v>126</v>
      </c>
      <c r="B52" s="61">
        <v>100.0</v>
      </c>
      <c r="C52" s="62">
        <v>50.0</v>
      </c>
      <c r="D52" s="49"/>
      <c r="E52" s="64">
        <f t="shared" si="1"/>
        <v>62022</v>
      </c>
      <c r="F52" s="49"/>
      <c r="G52" s="2">
        <v>62022.0</v>
      </c>
      <c r="H52" s="2">
        <v>61336.0</v>
      </c>
      <c r="I52" s="65">
        <f t="shared" si="2"/>
        <v>0</v>
      </c>
      <c r="J52" s="6">
        <v>1.11</v>
      </c>
      <c r="K52" s="65">
        <v>327.0</v>
      </c>
      <c r="L52" s="65">
        <v>1800.0</v>
      </c>
      <c r="M52" s="67">
        <f t="shared" si="3"/>
        <v>1</v>
      </c>
      <c r="N52" s="68">
        <v>62046.0</v>
      </c>
      <c r="O52" s="65">
        <f t="shared" si="4"/>
        <v>0.0386959466</v>
      </c>
      <c r="P52" s="62">
        <f t="shared" si="37"/>
        <v>86400</v>
      </c>
      <c r="Q52" s="67">
        <f t="shared" si="6"/>
        <v>0</v>
      </c>
      <c r="R52" s="68">
        <v>62022.0</v>
      </c>
      <c r="S52" s="65">
        <f t="shared" si="7"/>
        <v>0</v>
      </c>
      <c r="T52" s="62">
        <f t="shared" si="38"/>
        <v>86400</v>
      </c>
      <c r="U52" s="67">
        <f t="shared" si="9"/>
        <v>1</v>
      </c>
      <c r="V52" s="64">
        <v>62524.0</v>
      </c>
      <c r="W52" s="65">
        <f t="shared" si="10"/>
        <v>0.8093902164</v>
      </c>
      <c r="X52" s="62">
        <f t="shared" si="39"/>
        <v>86400</v>
      </c>
      <c r="Y52" s="67">
        <f t="shared" si="12"/>
        <v>0</v>
      </c>
      <c r="Z52" s="64">
        <f>RKO!J51</f>
        <v>62022</v>
      </c>
      <c r="AA52" s="65">
        <f t="shared" si="13"/>
        <v>0</v>
      </c>
      <c r="AB52" s="69">
        <f>RKO!S51</f>
        <v>0</v>
      </c>
      <c r="AC52" s="65">
        <f>RKO!L51</f>
        <v>4.298</v>
      </c>
      <c r="AD52" s="67">
        <f t="shared" si="14"/>
        <v>1</v>
      </c>
      <c r="AE52" s="61">
        <f>'RKO-BRKGA'!J51</f>
        <v>62022</v>
      </c>
      <c r="AF52" s="65">
        <f t="shared" si="15"/>
        <v>0</v>
      </c>
      <c r="AG52" s="69">
        <f>'RKO-BRKGA'!S51</f>
        <v>0.06771790655</v>
      </c>
      <c r="AH52" s="65">
        <f>'RKO-BRKGA'!L51</f>
        <v>15.789</v>
      </c>
      <c r="AI52" s="67">
        <f t="shared" si="16"/>
        <v>1</v>
      </c>
      <c r="AJ52" s="61">
        <f>'RKO-SA'!J51</f>
        <v>62022</v>
      </c>
      <c r="AK52" s="65">
        <f t="shared" si="17"/>
        <v>0</v>
      </c>
      <c r="AL52" s="69">
        <f>'RKO-SA'!S51</f>
        <v>0</v>
      </c>
      <c r="AM52" s="65">
        <f>'RKO-SA'!L51</f>
        <v>22.329</v>
      </c>
      <c r="AN52" s="67">
        <f t="shared" si="18"/>
        <v>1</v>
      </c>
      <c r="AO52" s="61">
        <f>'RKO-GRASP'!J51</f>
        <v>62022</v>
      </c>
      <c r="AP52" s="65">
        <f t="shared" si="19"/>
        <v>0</v>
      </c>
      <c r="AQ52" s="69">
        <f>'RKO-GRASP'!S51</f>
        <v>0</v>
      </c>
      <c r="AR52" s="65">
        <f>'RKO-GRASP'!L51</f>
        <v>8.558</v>
      </c>
      <c r="AS52" s="67">
        <f t="shared" si="20"/>
        <v>1</v>
      </c>
      <c r="AT52" s="61">
        <f>'RKO-ILS'!J51</f>
        <v>62022</v>
      </c>
      <c r="AU52" s="65">
        <f t="shared" si="21"/>
        <v>0</v>
      </c>
      <c r="AV52" s="69">
        <f>'RKO-ILS'!S51</f>
        <v>0</v>
      </c>
      <c r="AW52" s="65">
        <f>'RKO-ILS'!L51</f>
        <v>31.14</v>
      </c>
      <c r="AX52" s="67">
        <f t="shared" si="22"/>
        <v>1</v>
      </c>
      <c r="AY52" s="61">
        <f>'RKO-VNS'!J51</f>
        <v>62022</v>
      </c>
      <c r="AZ52" s="65">
        <f t="shared" si="23"/>
        <v>0</v>
      </c>
      <c r="BA52" s="69">
        <f>'RKO-VNS'!S51</f>
        <v>0</v>
      </c>
      <c r="BB52" s="65">
        <f>'RKO-VNS'!L51</f>
        <v>12.973</v>
      </c>
      <c r="BC52" s="67">
        <f t="shared" si="24"/>
        <v>1</v>
      </c>
      <c r="BD52" s="61">
        <f>'RKO-PSO'!J51</f>
        <v>62208</v>
      </c>
      <c r="BE52" s="65">
        <f t="shared" si="25"/>
        <v>0.2998935861</v>
      </c>
      <c r="BF52" s="69">
        <f>'RKO-PSO'!S51</f>
        <v>0.728773661</v>
      </c>
      <c r="BG52" s="64">
        <f>'RKO-PSO'!L51</f>
        <v>36.022</v>
      </c>
      <c r="BH52" s="67">
        <f t="shared" si="26"/>
        <v>0</v>
      </c>
      <c r="BI52" s="61">
        <f>'RKO-GA'!J51</f>
        <v>62022</v>
      </c>
      <c r="BJ52" s="65">
        <f t="shared" si="27"/>
        <v>0</v>
      </c>
      <c r="BK52" s="69">
        <f>'RKO-GA'!S51</f>
        <v>0.06707297411</v>
      </c>
      <c r="BL52" s="64">
        <f>'RKO-GA'!L51</f>
        <v>27.815</v>
      </c>
      <c r="BM52" s="67">
        <f t="shared" si="28"/>
        <v>1</v>
      </c>
      <c r="BN52" s="61">
        <f>'RKO-BRKGA-CS'!J51</f>
        <v>62022</v>
      </c>
      <c r="BO52" s="65">
        <f t="shared" si="29"/>
        <v>0</v>
      </c>
      <c r="BP52" s="69">
        <f>'RKO-BRKGA-CS'!S51</f>
        <v>0</v>
      </c>
      <c r="BQ52" s="64">
        <f>'RKO-BRKGA-CS'!L51</f>
        <v>6.528</v>
      </c>
      <c r="BR52" s="67">
        <f t="shared" si="30"/>
        <v>1</v>
      </c>
      <c r="BS52" s="61">
        <f>'RKO-LNS'!J51</f>
        <v>62022</v>
      </c>
      <c r="BT52" s="65">
        <f t="shared" si="31"/>
        <v>0</v>
      </c>
      <c r="BU52" s="69">
        <f>'RKO-LNS'!S51</f>
        <v>0.05159459547</v>
      </c>
      <c r="BV52" s="64">
        <f>'RKO-LNS'!L51</f>
        <v>14.449</v>
      </c>
      <c r="BW52" s="67">
        <f t="shared" si="32"/>
        <v>1</v>
      </c>
      <c r="BX52" s="61" t="str">
        <f>'RKO-MS'!J51</f>
        <v/>
      </c>
      <c r="BY52" s="65">
        <f t="shared" si="33"/>
        <v>-100</v>
      </c>
      <c r="BZ52" s="69">
        <f>'RKO-MS'!S51</f>
        <v>-100</v>
      </c>
      <c r="CA52" s="64" t="str">
        <f>'RKO-MS'!L51</f>
        <v/>
      </c>
      <c r="CB52" s="67" t="str">
        <f t="shared" si="34"/>
        <v>#N/A</v>
      </c>
      <c r="CC52" s="70"/>
      <c r="CD52" s="71">
        <f t="shared" si="35"/>
        <v>62022</v>
      </c>
      <c r="CE52" s="71">
        <f t="shared" si="36"/>
        <v>1</v>
      </c>
    </row>
    <row r="53" ht="15.75" customHeight="1">
      <c r="A53" s="4" t="s">
        <v>127</v>
      </c>
      <c r="B53" s="61">
        <v>100.0</v>
      </c>
      <c r="C53" s="62">
        <v>50.0</v>
      </c>
      <c r="D53" s="49"/>
      <c r="E53" s="64">
        <f t="shared" si="1"/>
        <v>54596</v>
      </c>
      <c r="F53" s="49"/>
      <c r="G53" s="2">
        <v>54596.0</v>
      </c>
      <c r="H53" s="2">
        <v>54596.0</v>
      </c>
      <c r="I53" s="65">
        <f t="shared" si="2"/>
        <v>0</v>
      </c>
      <c r="J53" s="73">
        <v>0.0</v>
      </c>
      <c r="K53" s="65">
        <v>83.0</v>
      </c>
      <c r="L53" s="65">
        <v>469.65</v>
      </c>
      <c r="M53" s="67">
        <f t="shared" si="3"/>
        <v>1</v>
      </c>
      <c r="N53" s="68">
        <v>54618.0</v>
      </c>
      <c r="O53" s="65">
        <f t="shared" si="4"/>
        <v>0.04029599238</v>
      </c>
      <c r="P53" s="62">
        <f t="shared" si="37"/>
        <v>86400</v>
      </c>
      <c r="Q53" s="67">
        <f t="shared" si="6"/>
        <v>0</v>
      </c>
      <c r="R53" s="68">
        <v>54596.0</v>
      </c>
      <c r="S53" s="65">
        <f t="shared" si="7"/>
        <v>0</v>
      </c>
      <c r="T53" s="62">
        <f t="shared" si="38"/>
        <v>86400</v>
      </c>
      <c r="U53" s="67">
        <f t="shared" si="9"/>
        <v>1</v>
      </c>
      <c r="V53" s="64">
        <v>55192.0</v>
      </c>
      <c r="W53" s="65">
        <f t="shared" si="10"/>
        <v>1.091655066</v>
      </c>
      <c r="X53" s="62">
        <f t="shared" si="39"/>
        <v>86400</v>
      </c>
      <c r="Y53" s="67">
        <f t="shared" si="12"/>
        <v>0</v>
      </c>
      <c r="Z53" s="61">
        <f>RKO!J52</f>
        <v>54596</v>
      </c>
      <c r="AA53" s="65">
        <f t="shared" si="13"/>
        <v>0</v>
      </c>
      <c r="AB53" s="69">
        <f>RKO!S52</f>
        <v>0</v>
      </c>
      <c r="AC53" s="65">
        <f>RKO!L52</f>
        <v>3.114</v>
      </c>
      <c r="AD53" s="67">
        <f t="shared" si="14"/>
        <v>1</v>
      </c>
      <c r="AE53" s="61">
        <f>'RKO-BRKGA'!J52</f>
        <v>54596</v>
      </c>
      <c r="AF53" s="65">
        <f t="shared" si="15"/>
        <v>0</v>
      </c>
      <c r="AG53" s="69">
        <f>'RKO-BRKGA'!S52</f>
        <v>0.09011649205</v>
      </c>
      <c r="AH53" s="65">
        <f>'RKO-BRKGA'!L52</f>
        <v>21.271</v>
      </c>
      <c r="AI53" s="67">
        <f t="shared" si="16"/>
        <v>1</v>
      </c>
      <c r="AJ53" s="61">
        <f>'RKO-SA'!J52</f>
        <v>54596</v>
      </c>
      <c r="AK53" s="65">
        <f t="shared" si="17"/>
        <v>0</v>
      </c>
      <c r="AL53" s="69">
        <f>'RKO-SA'!S52</f>
        <v>0</v>
      </c>
      <c r="AM53" s="65">
        <f>'RKO-SA'!L52</f>
        <v>21.762</v>
      </c>
      <c r="AN53" s="67">
        <f t="shared" si="18"/>
        <v>1</v>
      </c>
      <c r="AO53" s="61">
        <f>'RKO-GRASP'!J52</f>
        <v>54596</v>
      </c>
      <c r="AP53" s="65">
        <f t="shared" si="19"/>
        <v>0</v>
      </c>
      <c r="AQ53" s="69">
        <f>'RKO-GRASP'!S52</f>
        <v>0</v>
      </c>
      <c r="AR53" s="65">
        <f>'RKO-GRASP'!L52</f>
        <v>13.527</v>
      </c>
      <c r="AS53" s="67">
        <f t="shared" si="20"/>
        <v>1</v>
      </c>
      <c r="AT53" s="61">
        <f>'RKO-ILS'!J52</f>
        <v>54596</v>
      </c>
      <c r="AU53" s="65">
        <f t="shared" si="21"/>
        <v>0</v>
      </c>
      <c r="AV53" s="69">
        <f>'RKO-ILS'!S52</f>
        <v>0.03003883068</v>
      </c>
      <c r="AW53" s="65">
        <f>'RKO-ILS'!L52</f>
        <v>12.58</v>
      </c>
      <c r="AX53" s="67">
        <f t="shared" si="22"/>
        <v>1</v>
      </c>
      <c r="AY53" s="61">
        <f>'RKO-VNS'!J52</f>
        <v>54596</v>
      </c>
      <c r="AZ53" s="65">
        <f t="shared" si="23"/>
        <v>0</v>
      </c>
      <c r="BA53" s="69">
        <f>'RKO-VNS'!S52</f>
        <v>0</v>
      </c>
      <c r="BB53" s="65">
        <f>'RKO-VNS'!L52</f>
        <v>18.573</v>
      </c>
      <c r="BC53" s="67">
        <f t="shared" si="24"/>
        <v>1</v>
      </c>
      <c r="BD53" s="61">
        <f>'RKO-PSO'!J52</f>
        <v>54680</v>
      </c>
      <c r="BE53" s="65">
        <f t="shared" si="25"/>
        <v>0.1538574255</v>
      </c>
      <c r="BF53" s="69">
        <f>'RKO-PSO'!S52</f>
        <v>0.554619386</v>
      </c>
      <c r="BG53" s="64">
        <f>'RKO-PSO'!L52</f>
        <v>21.064</v>
      </c>
      <c r="BH53" s="67">
        <f t="shared" si="26"/>
        <v>0</v>
      </c>
      <c r="BI53" s="61">
        <f>'RKO-GA'!J52</f>
        <v>54606</v>
      </c>
      <c r="BJ53" s="65">
        <f t="shared" si="27"/>
        <v>0.01831636017</v>
      </c>
      <c r="BK53" s="69">
        <f>'RKO-GA'!S52</f>
        <v>0.1238185948</v>
      </c>
      <c r="BL53" s="64">
        <f>'RKO-GA'!L52</f>
        <v>35.538</v>
      </c>
      <c r="BM53" s="67">
        <f t="shared" si="28"/>
        <v>0</v>
      </c>
      <c r="BN53" s="61">
        <f>'RKO-BRKGA-CS'!J52</f>
        <v>54596</v>
      </c>
      <c r="BO53" s="65">
        <f t="shared" si="29"/>
        <v>0</v>
      </c>
      <c r="BP53" s="69">
        <f>'RKO-BRKGA-CS'!S52</f>
        <v>0.06007766137</v>
      </c>
      <c r="BQ53" s="64">
        <f>'RKO-BRKGA-CS'!L52</f>
        <v>34.333</v>
      </c>
      <c r="BR53" s="67">
        <f t="shared" si="30"/>
        <v>1</v>
      </c>
      <c r="BS53" s="61">
        <f>'RKO-LNS'!J52</f>
        <v>54596</v>
      </c>
      <c r="BT53" s="65">
        <f t="shared" si="31"/>
        <v>0</v>
      </c>
      <c r="BU53" s="69">
        <f>'RKO-LNS'!S52</f>
        <v>0</v>
      </c>
      <c r="BV53" s="64">
        <f>'RKO-LNS'!L52</f>
        <v>9.825</v>
      </c>
      <c r="BW53" s="67">
        <f t="shared" si="32"/>
        <v>1</v>
      </c>
      <c r="BX53" s="61" t="str">
        <f>'RKO-MS'!J52</f>
        <v/>
      </c>
      <c r="BY53" s="65">
        <f t="shared" si="33"/>
        <v>-100</v>
      </c>
      <c r="BZ53" s="69">
        <f>'RKO-MS'!S52</f>
        <v>-100</v>
      </c>
      <c r="CA53" s="64" t="str">
        <f>'RKO-MS'!L52</f>
        <v/>
      </c>
      <c r="CB53" s="67" t="str">
        <f t="shared" si="34"/>
        <v>#N/A</v>
      </c>
      <c r="CC53" s="70"/>
      <c r="CD53" s="71">
        <f t="shared" si="35"/>
        <v>54596</v>
      </c>
      <c r="CE53" s="71">
        <f t="shared" si="36"/>
        <v>1</v>
      </c>
    </row>
    <row r="54" ht="15.75" customHeight="1">
      <c r="A54" s="4" t="s">
        <v>128</v>
      </c>
      <c r="B54" s="61">
        <v>100.0</v>
      </c>
      <c r="C54" s="62">
        <v>50.0</v>
      </c>
      <c r="D54" s="49"/>
      <c r="E54" s="64">
        <f t="shared" si="1"/>
        <v>57894</v>
      </c>
      <c r="F54" s="49"/>
      <c r="G54" s="2">
        <v>57894.0</v>
      </c>
      <c r="H54" s="2">
        <v>57892.0</v>
      </c>
      <c r="I54" s="65">
        <f t="shared" si="2"/>
        <v>0</v>
      </c>
      <c r="J54" s="73">
        <v>0.0</v>
      </c>
      <c r="K54" s="65">
        <v>210.0</v>
      </c>
      <c r="L54" s="65">
        <v>539.04</v>
      </c>
      <c r="M54" s="67">
        <f t="shared" si="3"/>
        <v>1</v>
      </c>
      <c r="N54" s="68">
        <v>57894.0</v>
      </c>
      <c r="O54" s="65">
        <f t="shared" si="4"/>
        <v>0</v>
      </c>
      <c r="P54" s="62">
        <f t="shared" si="37"/>
        <v>86400</v>
      </c>
      <c r="Q54" s="67">
        <f t="shared" si="6"/>
        <v>1</v>
      </c>
      <c r="R54" s="68">
        <v>57894.0</v>
      </c>
      <c r="S54" s="65">
        <f t="shared" si="7"/>
        <v>0</v>
      </c>
      <c r="T54" s="62">
        <f t="shared" si="38"/>
        <v>86400</v>
      </c>
      <c r="U54" s="67">
        <f t="shared" si="9"/>
        <v>1</v>
      </c>
      <c r="V54" s="64">
        <v>58208.0</v>
      </c>
      <c r="W54" s="65">
        <f t="shared" si="10"/>
        <v>0.5423705393</v>
      </c>
      <c r="X54" s="62">
        <f t="shared" si="39"/>
        <v>86400</v>
      </c>
      <c r="Y54" s="67">
        <f t="shared" si="12"/>
        <v>0</v>
      </c>
      <c r="Z54" s="61">
        <f>RKO!J53</f>
        <v>57894</v>
      </c>
      <c r="AA54" s="65">
        <f t="shared" si="13"/>
        <v>0</v>
      </c>
      <c r="AB54" s="69">
        <f>RKO!S53</f>
        <v>0</v>
      </c>
      <c r="AC54" s="65">
        <f>RKO!L53</f>
        <v>1.459</v>
      </c>
      <c r="AD54" s="67">
        <f t="shared" si="14"/>
        <v>1</v>
      </c>
      <c r="AE54" s="61">
        <f>'RKO-BRKGA'!J53</f>
        <v>57894</v>
      </c>
      <c r="AF54" s="65">
        <f t="shared" si="15"/>
        <v>0</v>
      </c>
      <c r="AG54" s="69">
        <f>'RKO-BRKGA'!S53</f>
        <v>0</v>
      </c>
      <c r="AH54" s="65">
        <f>'RKO-BRKGA'!L53</f>
        <v>34.494</v>
      </c>
      <c r="AI54" s="67">
        <f t="shared" si="16"/>
        <v>1</v>
      </c>
      <c r="AJ54" s="61">
        <f>'RKO-SA'!J53</f>
        <v>57894</v>
      </c>
      <c r="AK54" s="65">
        <f t="shared" si="17"/>
        <v>0</v>
      </c>
      <c r="AL54" s="69">
        <f>'RKO-SA'!S53</f>
        <v>0</v>
      </c>
      <c r="AM54" s="65">
        <f>'RKO-SA'!L53</f>
        <v>20.487</v>
      </c>
      <c r="AN54" s="67">
        <f t="shared" si="18"/>
        <v>1</v>
      </c>
      <c r="AO54" s="61">
        <f>'RKO-GRASP'!J53</f>
        <v>57894</v>
      </c>
      <c r="AP54" s="65">
        <f t="shared" si="19"/>
        <v>0</v>
      </c>
      <c r="AQ54" s="69">
        <f>'RKO-GRASP'!S53</f>
        <v>0</v>
      </c>
      <c r="AR54" s="65">
        <f>'RKO-GRASP'!L53</f>
        <v>20.179</v>
      </c>
      <c r="AS54" s="67">
        <f t="shared" si="20"/>
        <v>1</v>
      </c>
      <c r="AT54" s="61">
        <f>'RKO-ILS'!J53</f>
        <v>57894</v>
      </c>
      <c r="AU54" s="65">
        <f t="shared" si="21"/>
        <v>0</v>
      </c>
      <c r="AV54" s="69">
        <f>'RKO-ILS'!S53</f>
        <v>0</v>
      </c>
      <c r="AW54" s="65">
        <f>'RKO-ILS'!L53</f>
        <v>2.661</v>
      </c>
      <c r="AX54" s="67">
        <f t="shared" si="22"/>
        <v>1</v>
      </c>
      <c r="AY54" s="61">
        <f>'RKO-VNS'!J53</f>
        <v>57894</v>
      </c>
      <c r="AZ54" s="65">
        <f t="shared" si="23"/>
        <v>0</v>
      </c>
      <c r="BA54" s="69">
        <f>'RKO-VNS'!S53</f>
        <v>0</v>
      </c>
      <c r="BB54" s="65">
        <f>'RKO-VNS'!L53</f>
        <v>3.5</v>
      </c>
      <c r="BC54" s="67">
        <f t="shared" si="24"/>
        <v>1</v>
      </c>
      <c r="BD54" s="61">
        <f>'RKO-PSO'!J53</f>
        <v>58026</v>
      </c>
      <c r="BE54" s="65">
        <f t="shared" si="25"/>
        <v>0.2280029019</v>
      </c>
      <c r="BF54" s="69">
        <f>'RKO-PSO'!S53</f>
        <v>0.4249144989</v>
      </c>
      <c r="BG54" s="64">
        <f>'RKO-PSO'!L53</f>
        <v>5.1</v>
      </c>
      <c r="BH54" s="67">
        <f t="shared" si="26"/>
        <v>0</v>
      </c>
      <c r="BI54" s="61">
        <f>'RKO-GA'!J53</f>
        <v>57894</v>
      </c>
      <c r="BJ54" s="65">
        <f t="shared" si="27"/>
        <v>0</v>
      </c>
      <c r="BK54" s="69">
        <f>'RKO-GA'!S53</f>
        <v>0.06701903479</v>
      </c>
      <c r="BL54" s="64">
        <f>'RKO-GA'!L53</f>
        <v>25.836</v>
      </c>
      <c r="BM54" s="67">
        <f t="shared" si="28"/>
        <v>1</v>
      </c>
      <c r="BN54" s="61">
        <f>'RKO-BRKGA-CS'!J53</f>
        <v>57894</v>
      </c>
      <c r="BO54" s="65">
        <f t="shared" si="29"/>
        <v>0</v>
      </c>
      <c r="BP54" s="69">
        <f>'RKO-BRKGA-CS'!S53</f>
        <v>0</v>
      </c>
      <c r="BQ54" s="64">
        <f>'RKO-BRKGA-CS'!L53</f>
        <v>3.322</v>
      </c>
      <c r="BR54" s="67">
        <f t="shared" si="30"/>
        <v>1</v>
      </c>
      <c r="BS54" s="61">
        <f>'RKO-LNS'!J53</f>
        <v>57894</v>
      </c>
      <c r="BT54" s="65">
        <f t="shared" si="31"/>
        <v>0</v>
      </c>
      <c r="BU54" s="69">
        <f>'RKO-LNS'!S53</f>
        <v>0</v>
      </c>
      <c r="BV54" s="64">
        <f>'RKO-LNS'!L53</f>
        <v>8.248</v>
      </c>
      <c r="BW54" s="67">
        <f t="shared" si="32"/>
        <v>1</v>
      </c>
      <c r="BX54" s="61" t="str">
        <f>'RKO-MS'!J53</f>
        <v/>
      </c>
      <c r="BY54" s="65">
        <f t="shared" si="33"/>
        <v>-100</v>
      </c>
      <c r="BZ54" s="69">
        <f>'RKO-MS'!S53</f>
        <v>-100</v>
      </c>
      <c r="CA54" s="64" t="str">
        <f>'RKO-MS'!L53</f>
        <v/>
      </c>
      <c r="CB54" s="67" t="str">
        <f t="shared" si="34"/>
        <v>#N/A</v>
      </c>
      <c r="CC54" s="70"/>
      <c r="CD54" s="71">
        <f t="shared" si="35"/>
        <v>57894</v>
      </c>
      <c r="CE54" s="71">
        <f t="shared" si="36"/>
        <v>1</v>
      </c>
    </row>
    <row r="55" ht="15.75" customHeight="1">
      <c r="A55" s="4" t="s">
        <v>129</v>
      </c>
      <c r="B55" s="61">
        <v>100.0</v>
      </c>
      <c r="C55" s="62">
        <v>50.0</v>
      </c>
      <c r="D55" s="49"/>
      <c r="E55" s="64">
        <f t="shared" si="1"/>
        <v>61080</v>
      </c>
      <c r="F55" s="49"/>
      <c r="G55" s="2">
        <v>61080.0</v>
      </c>
      <c r="H55" s="2">
        <v>61080.0</v>
      </c>
      <c r="I55" s="65">
        <f t="shared" si="2"/>
        <v>0</v>
      </c>
      <c r="J55" s="73">
        <v>0.0</v>
      </c>
      <c r="K55" s="65">
        <v>70.0</v>
      </c>
      <c r="L55" s="65">
        <v>70.22</v>
      </c>
      <c r="M55" s="67">
        <f t="shared" si="3"/>
        <v>1</v>
      </c>
      <c r="N55" s="68">
        <v>61088.0</v>
      </c>
      <c r="O55" s="65">
        <f t="shared" si="4"/>
        <v>0.01309757695</v>
      </c>
      <c r="P55" s="62">
        <f t="shared" si="37"/>
        <v>86400</v>
      </c>
      <c r="Q55" s="67">
        <f t="shared" si="6"/>
        <v>0</v>
      </c>
      <c r="R55" s="68">
        <v>61318.0</v>
      </c>
      <c r="S55" s="65">
        <f t="shared" si="7"/>
        <v>0.3896529142</v>
      </c>
      <c r="T55" s="62">
        <f t="shared" si="38"/>
        <v>86400</v>
      </c>
      <c r="U55" s="67">
        <f t="shared" si="9"/>
        <v>0</v>
      </c>
      <c r="V55" s="64">
        <v>62784.0</v>
      </c>
      <c r="W55" s="65">
        <f t="shared" si="10"/>
        <v>2.78978389</v>
      </c>
      <c r="X55" s="62">
        <f t="shared" si="39"/>
        <v>86400</v>
      </c>
      <c r="Y55" s="67">
        <f t="shared" si="12"/>
        <v>0</v>
      </c>
      <c r="Z55" s="61">
        <f>RKO!J54</f>
        <v>61080</v>
      </c>
      <c r="AA55" s="65">
        <f t="shared" si="13"/>
        <v>0</v>
      </c>
      <c r="AB55" s="69">
        <f>RKO!S54</f>
        <v>0</v>
      </c>
      <c r="AC55" s="65">
        <f>RKO!L54</f>
        <v>18.422</v>
      </c>
      <c r="AD55" s="67">
        <f t="shared" si="14"/>
        <v>1</v>
      </c>
      <c r="AE55" s="61">
        <f>'RKO-BRKGA'!J54</f>
        <v>61080</v>
      </c>
      <c r="AF55" s="65">
        <f t="shared" si="15"/>
        <v>0</v>
      </c>
      <c r="AG55" s="69">
        <f>'RKO-BRKGA'!S54</f>
        <v>0.4407334643</v>
      </c>
      <c r="AH55" s="65">
        <f>'RKO-BRKGA'!L54</f>
        <v>40.785</v>
      </c>
      <c r="AI55" s="67">
        <f t="shared" si="16"/>
        <v>1</v>
      </c>
      <c r="AJ55" s="61">
        <f>'RKO-SA'!J54</f>
        <v>61080</v>
      </c>
      <c r="AK55" s="65">
        <f t="shared" si="17"/>
        <v>0</v>
      </c>
      <c r="AL55" s="69">
        <f>'RKO-SA'!S54</f>
        <v>0</v>
      </c>
      <c r="AM55" s="65">
        <f>'RKO-SA'!L54</f>
        <v>23.525</v>
      </c>
      <c r="AN55" s="67">
        <f t="shared" si="18"/>
        <v>1</v>
      </c>
      <c r="AO55" s="61">
        <f>'RKO-GRASP'!J54</f>
        <v>61080</v>
      </c>
      <c r="AP55" s="65">
        <f t="shared" si="19"/>
        <v>0</v>
      </c>
      <c r="AQ55" s="69">
        <f>'RKO-GRASP'!S54</f>
        <v>0.05239030779</v>
      </c>
      <c r="AR55" s="65">
        <f>'RKO-GRASP'!L54</f>
        <v>22.484</v>
      </c>
      <c r="AS55" s="67">
        <f t="shared" si="20"/>
        <v>1</v>
      </c>
      <c r="AT55" s="61">
        <f>'RKO-ILS'!J54</f>
        <v>61080</v>
      </c>
      <c r="AU55" s="65">
        <f t="shared" si="21"/>
        <v>0</v>
      </c>
      <c r="AV55" s="69">
        <f>'RKO-ILS'!S54</f>
        <v>0.06417812705</v>
      </c>
      <c r="AW55" s="65">
        <f>'RKO-ILS'!L54</f>
        <v>45.076</v>
      </c>
      <c r="AX55" s="67">
        <f t="shared" si="22"/>
        <v>1</v>
      </c>
      <c r="AY55" s="61">
        <f>'RKO-VNS'!J54</f>
        <v>61080</v>
      </c>
      <c r="AZ55" s="65">
        <f t="shared" si="23"/>
        <v>0</v>
      </c>
      <c r="BA55" s="69">
        <f>'RKO-VNS'!S54</f>
        <v>0.04191224623</v>
      </c>
      <c r="BB55" s="65">
        <f>'RKO-VNS'!L54</f>
        <v>56.529</v>
      </c>
      <c r="BC55" s="67">
        <f t="shared" si="24"/>
        <v>1</v>
      </c>
      <c r="BD55" s="61">
        <f>'RKO-PSO'!J54</f>
        <v>61248</v>
      </c>
      <c r="BE55" s="65">
        <f t="shared" si="25"/>
        <v>0.2750491159</v>
      </c>
      <c r="BF55" s="69">
        <f>'RKO-PSO'!S54</f>
        <v>0.7963326785</v>
      </c>
      <c r="BG55" s="64">
        <f>'RKO-PSO'!L54</f>
        <v>29.453</v>
      </c>
      <c r="BH55" s="67">
        <f t="shared" si="26"/>
        <v>0</v>
      </c>
      <c r="BI55" s="61">
        <f>'RKO-GA'!J54</f>
        <v>61088</v>
      </c>
      <c r="BJ55" s="65">
        <f t="shared" si="27"/>
        <v>0.01309757695</v>
      </c>
      <c r="BK55" s="69">
        <f>'RKO-GA'!S54</f>
        <v>0.1558611657</v>
      </c>
      <c r="BL55" s="64">
        <f>'RKO-GA'!L54</f>
        <v>24.586</v>
      </c>
      <c r="BM55" s="67">
        <f t="shared" si="28"/>
        <v>0</v>
      </c>
      <c r="BN55" s="61">
        <f>'RKO-BRKGA-CS'!J54</f>
        <v>61088</v>
      </c>
      <c r="BO55" s="65">
        <f t="shared" si="29"/>
        <v>0.01309757695</v>
      </c>
      <c r="BP55" s="69">
        <f>'RKO-BRKGA-CS'!S54</f>
        <v>0.09888670596</v>
      </c>
      <c r="BQ55" s="64">
        <f>'RKO-BRKGA-CS'!L54</f>
        <v>73.647</v>
      </c>
      <c r="BR55" s="67">
        <f t="shared" si="30"/>
        <v>0</v>
      </c>
      <c r="BS55" s="61">
        <f>'RKO-LNS'!J54</f>
        <v>61080</v>
      </c>
      <c r="BT55" s="65">
        <f t="shared" si="31"/>
        <v>0</v>
      </c>
      <c r="BU55" s="69">
        <f>'RKO-LNS'!S54</f>
        <v>0</v>
      </c>
      <c r="BV55" s="64">
        <f>'RKO-LNS'!L54</f>
        <v>16.044</v>
      </c>
      <c r="BW55" s="67">
        <f t="shared" si="32"/>
        <v>1</v>
      </c>
      <c r="BX55" s="61" t="str">
        <f>'RKO-MS'!J54</f>
        <v/>
      </c>
      <c r="BY55" s="65">
        <f t="shared" si="33"/>
        <v>-100</v>
      </c>
      <c r="BZ55" s="69">
        <f>'RKO-MS'!S54</f>
        <v>-100</v>
      </c>
      <c r="CA55" s="64" t="str">
        <f>'RKO-MS'!L54</f>
        <v/>
      </c>
      <c r="CB55" s="67" t="str">
        <f t="shared" si="34"/>
        <v>#N/A</v>
      </c>
      <c r="CC55" s="70"/>
      <c r="CD55" s="71">
        <f t="shared" si="35"/>
        <v>61080</v>
      </c>
      <c r="CE55" s="71">
        <f t="shared" si="36"/>
        <v>1</v>
      </c>
    </row>
    <row r="56" ht="15.75" customHeight="1">
      <c r="A56" s="4" t="s">
        <v>130</v>
      </c>
      <c r="B56" s="61">
        <v>200.0</v>
      </c>
      <c r="C56" s="62">
        <v>15.0</v>
      </c>
      <c r="D56" s="49"/>
      <c r="E56" s="64">
        <f t="shared" si="1"/>
        <v>81558</v>
      </c>
      <c r="F56" s="49"/>
      <c r="G56" s="2">
        <v>117846.0</v>
      </c>
      <c r="H56" s="2">
        <v>32212.0</v>
      </c>
      <c r="I56" s="65">
        <f t="shared" si="2"/>
        <v>44.4934893</v>
      </c>
      <c r="J56" s="6">
        <v>72.67</v>
      </c>
      <c r="K56" s="65">
        <v>1301.0</v>
      </c>
      <c r="L56" s="65">
        <v>1800.0</v>
      </c>
      <c r="M56" s="67">
        <f t="shared" si="3"/>
        <v>0</v>
      </c>
      <c r="N56" s="68">
        <v>81558.0</v>
      </c>
      <c r="O56" s="65">
        <f t="shared" si="4"/>
        <v>0</v>
      </c>
      <c r="P56" s="62">
        <f t="shared" si="37"/>
        <v>86400</v>
      </c>
      <c r="Q56" s="67">
        <f t="shared" si="6"/>
        <v>1</v>
      </c>
      <c r="R56" s="68">
        <v>82834.0</v>
      </c>
      <c r="S56" s="65">
        <f t="shared" si="7"/>
        <v>1.564530763</v>
      </c>
      <c r="T56" s="62">
        <f t="shared" si="38"/>
        <v>86400</v>
      </c>
      <c r="U56" s="67">
        <f t="shared" si="9"/>
        <v>0</v>
      </c>
      <c r="V56" s="64">
        <v>81558.0</v>
      </c>
      <c r="W56" s="65">
        <f t="shared" si="10"/>
        <v>0</v>
      </c>
      <c r="X56" s="62">
        <f t="shared" si="39"/>
        <v>86400</v>
      </c>
      <c r="Y56" s="67">
        <f t="shared" si="12"/>
        <v>1</v>
      </c>
      <c r="Z56" s="61">
        <f>RKO!J55</f>
        <v>81558</v>
      </c>
      <c r="AA56" s="65">
        <f t="shared" si="13"/>
        <v>0</v>
      </c>
      <c r="AB56" s="69">
        <f>RKO!S55</f>
        <v>0</v>
      </c>
      <c r="AC56" s="65">
        <f>RKO!L55</f>
        <v>18.803</v>
      </c>
      <c r="AD56" s="67">
        <f t="shared" si="14"/>
        <v>1</v>
      </c>
      <c r="AE56" s="61">
        <f>'RKO-BRKGA'!J55</f>
        <v>81558</v>
      </c>
      <c r="AF56" s="65">
        <f t="shared" si="15"/>
        <v>0</v>
      </c>
      <c r="AG56" s="69">
        <f>'RKO-BRKGA'!S55</f>
        <v>0.8509281738</v>
      </c>
      <c r="AH56" s="65">
        <f>'RKO-BRKGA'!L55</f>
        <v>57.283</v>
      </c>
      <c r="AI56" s="67">
        <f t="shared" si="16"/>
        <v>1</v>
      </c>
      <c r="AJ56" s="61">
        <f>'RKO-SA'!J55</f>
        <v>81558</v>
      </c>
      <c r="AK56" s="65">
        <f t="shared" si="17"/>
        <v>0</v>
      </c>
      <c r="AL56" s="69">
        <f>'RKO-SA'!S55</f>
        <v>0</v>
      </c>
      <c r="AM56" s="65">
        <f>'RKO-SA'!L55</f>
        <v>65.086</v>
      </c>
      <c r="AN56" s="67">
        <f t="shared" si="18"/>
        <v>1</v>
      </c>
      <c r="AO56" s="61">
        <f>'RKO-GRASP'!J55</f>
        <v>81558</v>
      </c>
      <c r="AP56" s="65">
        <f t="shared" si="19"/>
        <v>0</v>
      </c>
      <c r="AQ56" s="69">
        <f>'RKO-GRASP'!S55</f>
        <v>0.5468500944</v>
      </c>
      <c r="AR56" s="65">
        <f>'RKO-GRASP'!L55</f>
        <v>67.508</v>
      </c>
      <c r="AS56" s="67">
        <f t="shared" si="20"/>
        <v>1</v>
      </c>
      <c r="AT56" s="61">
        <f>'RKO-ILS'!J55</f>
        <v>82056</v>
      </c>
      <c r="AU56" s="65">
        <f t="shared" si="21"/>
        <v>0.6106084014</v>
      </c>
      <c r="AV56" s="69">
        <f>'RKO-ILS'!S55</f>
        <v>1.467912406</v>
      </c>
      <c r="AW56" s="65">
        <f>'RKO-ILS'!L55</f>
        <v>82.784</v>
      </c>
      <c r="AX56" s="67">
        <f t="shared" si="22"/>
        <v>0</v>
      </c>
      <c r="AY56" s="61">
        <f>'RKO-VNS'!J55</f>
        <v>81558</v>
      </c>
      <c r="AZ56" s="65">
        <f t="shared" si="23"/>
        <v>0</v>
      </c>
      <c r="BA56" s="69">
        <f>'RKO-VNS'!S55</f>
        <v>0.8156158807</v>
      </c>
      <c r="BB56" s="65">
        <f>'RKO-VNS'!L55</f>
        <v>83.949</v>
      </c>
      <c r="BC56" s="67">
        <f t="shared" si="24"/>
        <v>1</v>
      </c>
      <c r="BD56" s="61">
        <f>'RKO-PSO'!J55</f>
        <v>82922</v>
      </c>
      <c r="BE56" s="65">
        <f t="shared" si="25"/>
        <v>1.672429437</v>
      </c>
      <c r="BF56" s="69">
        <f>'RKO-PSO'!S55</f>
        <v>3.196743422</v>
      </c>
      <c r="BG56" s="64">
        <f>'RKO-PSO'!L55</f>
        <v>56.065</v>
      </c>
      <c r="BH56" s="67">
        <f t="shared" si="26"/>
        <v>0</v>
      </c>
      <c r="BI56" s="61">
        <f>'RKO-GA'!J55</f>
        <v>82056</v>
      </c>
      <c r="BJ56" s="65">
        <f t="shared" si="27"/>
        <v>0.6106084014</v>
      </c>
      <c r="BK56" s="69">
        <f>'RKO-GA'!S55</f>
        <v>1.695480517</v>
      </c>
      <c r="BL56" s="64">
        <f>'RKO-GA'!L55</f>
        <v>35.596</v>
      </c>
      <c r="BM56" s="67">
        <f t="shared" si="28"/>
        <v>0</v>
      </c>
      <c r="BN56" s="61">
        <f>'RKO-BRKGA-CS'!J55</f>
        <v>81558</v>
      </c>
      <c r="BO56" s="65">
        <f t="shared" si="29"/>
        <v>0</v>
      </c>
      <c r="BP56" s="69">
        <f>'RKO-BRKGA-CS'!S55</f>
        <v>0.5473405429</v>
      </c>
      <c r="BQ56" s="64">
        <f>'RKO-BRKGA-CS'!L55</f>
        <v>33.009</v>
      </c>
      <c r="BR56" s="67">
        <f t="shared" si="30"/>
        <v>1</v>
      </c>
      <c r="BS56" s="61">
        <f>'RKO-LNS'!J55</f>
        <v>81558</v>
      </c>
      <c r="BT56" s="65">
        <f t="shared" si="31"/>
        <v>0</v>
      </c>
      <c r="BU56" s="69">
        <f>'RKO-LNS'!S55</f>
        <v>0.5924618063</v>
      </c>
      <c r="BV56" s="64">
        <f>'RKO-LNS'!L55</f>
        <v>63.055</v>
      </c>
      <c r="BW56" s="67">
        <f t="shared" si="32"/>
        <v>1</v>
      </c>
      <c r="BX56" s="61" t="str">
        <f>'RKO-MS'!J55</f>
        <v/>
      </c>
      <c r="BY56" s="65">
        <f t="shared" si="33"/>
        <v>-100</v>
      </c>
      <c r="BZ56" s="69">
        <f>'RKO-MS'!S55</f>
        <v>-100</v>
      </c>
      <c r="CA56" s="64" t="str">
        <f>'RKO-MS'!L55</f>
        <v/>
      </c>
      <c r="CB56" s="67" t="str">
        <f t="shared" si="34"/>
        <v>#N/A</v>
      </c>
      <c r="CC56" s="70"/>
      <c r="CD56" s="71">
        <f t="shared" si="35"/>
        <v>81558</v>
      </c>
      <c r="CE56" s="71">
        <f t="shared" si="36"/>
        <v>1</v>
      </c>
    </row>
    <row r="57" ht="15.75" customHeight="1">
      <c r="A57" s="4" t="s">
        <v>131</v>
      </c>
      <c r="B57" s="61">
        <v>200.0</v>
      </c>
      <c r="C57" s="62">
        <v>15.0</v>
      </c>
      <c r="D57" s="49"/>
      <c r="E57" s="64">
        <f t="shared" si="1"/>
        <v>89492</v>
      </c>
      <c r="F57" s="49"/>
      <c r="G57" s="2">
        <v>132888.0</v>
      </c>
      <c r="H57" s="2">
        <v>36112.0</v>
      </c>
      <c r="I57" s="65">
        <f t="shared" si="2"/>
        <v>48.49148527</v>
      </c>
      <c r="J57" s="6">
        <v>72.83</v>
      </c>
      <c r="K57" s="65">
        <v>1126.0</v>
      </c>
      <c r="L57" s="65">
        <v>1800.0</v>
      </c>
      <c r="M57" s="67">
        <f t="shared" si="3"/>
        <v>0</v>
      </c>
      <c r="N57" s="68">
        <v>89810.0</v>
      </c>
      <c r="O57" s="65">
        <f t="shared" si="4"/>
        <v>0.3553390247</v>
      </c>
      <c r="P57" s="62">
        <f t="shared" si="37"/>
        <v>86400</v>
      </c>
      <c r="Q57" s="67">
        <f t="shared" si="6"/>
        <v>0</v>
      </c>
      <c r="R57" s="68">
        <v>90620.0</v>
      </c>
      <c r="S57" s="65">
        <f t="shared" si="7"/>
        <v>1.260447861</v>
      </c>
      <c r="T57" s="62">
        <f t="shared" si="38"/>
        <v>86400</v>
      </c>
      <c r="U57" s="67">
        <f t="shared" si="9"/>
        <v>0</v>
      </c>
      <c r="V57" s="64">
        <v>90506.0</v>
      </c>
      <c r="W57" s="65">
        <f t="shared" si="10"/>
        <v>1.133062173</v>
      </c>
      <c r="X57" s="62">
        <f t="shared" si="39"/>
        <v>86400</v>
      </c>
      <c r="Y57" s="67">
        <f t="shared" si="12"/>
        <v>0</v>
      </c>
      <c r="Z57" s="61">
        <f>RKO!J56</f>
        <v>89492</v>
      </c>
      <c r="AA57" s="65">
        <f t="shared" si="13"/>
        <v>0</v>
      </c>
      <c r="AB57" s="69">
        <f>RKO!S56</f>
        <v>0.1358780673</v>
      </c>
      <c r="AC57" s="65">
        <f>RKO!L56</f>
        <v>72.095</v>
      </c>
      <c r="AD57" s="67">
        <f t="shared" si="14"/>
        <v>1</v>
      </c>
      <c r="AE57" s="61">
        <f>'RKO-BRKGA'!J56</f>
        <v>89492</v>
      </c>
      <c r="AF57" s="65">
        <f t="shared" si="15"/>
        <v>0</v>
      </c>
      <c r="AG57" s="69">
        <f>'RKO-BRKGA'!S56</f>
        <v>0.5023912752</v>
      </c>
      <c r="AH57" s="65">
        <f>'RKO-BRKGA'!L56</f>
        <v>123.741</v>
      </c>
      <c r="AI57" s="67">
        <f t="shared" si="16"/>
        <v>1</v>
      </c>
      <c r="AJ57" s="61">
        <f>'RKO-SA'!J56</f>
        <v>89492</v>
      </c>
      <c r="AK57" s="65">
        <f t="shared" si="17"/>
        <v>0</v>
      </c>
      <c r="AL57" s="69">
        <f>'RKO-SA'!S56</f>
        <v>0.06793903366</v>
      </c>
      <c r="AM57" s="65">
        <f>'RKO-SA'!L56</f>
        <v>58.833</v>
      </c>
      <c r="AN57" s="67">
        <f t="shared" si="18"/>
        <v>1</v>
      </c>
      <c r="AO57" s="61">
        <f>'RKO-GRASP'!J56</f>
        <v>89492</v>
      </c>
      <c r="AP57" s="65">
        <f t="shared" si="19"/>
        <v>0</v>
      </c>
      <c r="AQ57" s="69">
        <f>'RKO-GRASP'!S56</f>
        <v>1.741384705</v>
      </c>
      <c r="AR57" s="65">
        <f>'RKO-GRASP'!L56</f>
        <v>103.755</v>
      </c>
      <c r="AS57" s="67">
        <f t="shared" si="20"/>
        <v>1</v>
      </c>
      <c r="AT57" s="61">
        <f>'RKO-ILS'!J56</f>
        <v>90090</v>
      </c>
      <c r="AU57" s="65">
        <f t="shared" si="21"/>
        <v>0.6682161534</v>
      </c>
      <c r="AV57" s="69">
        <f>'RKO-ILS'!S56</f>
        <v>2.077504134</v>
      </c>
      <c r="AW57" s="65">
        <f>'RKO-ILS'!L56</f>
        <v>82.921</v>
      </c>
      <c r="AX57" s="67">
        <f t="shared" si="22"/>
        <v>0</v>
      </c>
      <c r="AY57" s="61">
        <f>'RKO-VNS'!J56</f>
        <v>89564</v>
      </c>
      <c r="AZ57" s="65">
        <f t="shared" si="23"/>
        <v>0.0804541188</v>
      </c>
      <c r="BA57" s="69">
        <f>'RKO-VNS'!S56</f>
        <v>1.622938363</v>
      </c>
      <c r="BB57" s="65">
        <f>'RKO-VNS'!L56</f>
        <v>74.812</v>
      </c>
      <c r="BC57" s="67">
        <f t="shared" si="24"/>
        <v>0</v>
      </c>
      <c r="BD57" s="61">
        <f>'RKO-PSO'!J56</f>
        <v>89564</v>
      </c>
      <c r="BE57" s="65">
        <f t="shared" si="25"/>
        <v>0.0804541188</v>
      </c>
      <c r="BF57" s="69">
        <f>'RKO-PSO'!S56</f>
        <v>3.725919635</v>
      </c>
      <c r="BG57" s="64">
        <f>'RKO-PSO'!L56</f>
        <v>67.123</v>
      </c>
      <c r="BH57" s="67">
        <f t="shared" si="26"/>
        <v>0</v>
      </c>
      <c r="BI57" s="61">
        <f>'RKO-GA'!J56</f>
        <v>90746</v>
      </c>
      <c r="BJ57" s="65">
        <f t="shared" si="27"/>
        <v>1.401242569</v>
      </c>
      <c r="BK57" s="69">
        <f>'RKO-GA'!S56</f>
        <v>2.950431323</v>
      </c>
      <c r="BL57" s="64">
        <f>'RKO-GA'!L56</f>
        <v>62.369</v>
      </c>
      <c r="BM57" s="67">
        <f t="shared" si="28"/>
        <v>0</v>
      </c>
      <c r="BN57" s="61">
        <f>'RKO-BRKGA-CS'!J56</f>
        <v>89564</v>
      </c>
      <c r="BO57" s="65">
        <f t="shared" si="29"/>
        <v>0.0804541188</v>
      </c>
      <c r="BP57" s="69">
        <f>'RKO-BRKGA-CS'!S56</f>
        <v>0.6132391722</v>
      </c>
      <c r="BQ57" s="64">
        <f>'RKO-BRKGA-CS'!L56</f>
        <v>97.161</v>
      </c>
      <c r="BR57" s="67">
        <f t="shared" si="30"/>
        <v>0</v>
      </c>
      <c r="BS57" s="61">
        <f>'RKO-LNS'!J56</f>
        <v>89492</v>
      </c>
      <c r="BT57" s="65">
        <f t="shared" si="31"/>
        <v>0</v>
      </c>
      <c r="BU57" s="69">
        <f>'RKO-LNS'!S56</f>
        <v>0.3678541099</v>
      </c>
      <c r="BV57" s="64">
        <f>'RKO-LNS'!L56</f>
        <v>95.617</v>
      </c>
      <c r="BW57" s="67">
        <f t="shared" si="32"/>
        <v>1</v>
      </c>
      <c r="BX57" s="61" t="str">
        <f>'RKO-MS'!J56</f>
        <v/>
      </c>
      <c r="BY57" s="65">
        <f t="shared" si="33"/>
        <v>-100</v>
      </c>
      <c r="BZ57" s="69">
        <f>'RKO-MS'!S56</f>
        <v>-100</v>
      </c>
      <c r="CA57" s="64" t="str">
        <f>'RKO-MS'!L56</f>
        <v/>
      </c>
      <c r="CB57" s="67" t="str">
        <f t="shared" si="34"/>
        <v>#N/A</v>
      </c>
      <c r="CC57" s="70"/>
      <c r="CD57" s="71">
        <f t="shared" si="35"/>
        <v>89492</v>
      </c>
      <c r="CE57" s="71">
        <f t="shared" si="36"/>
        <v>1</v>
      </c>
    </row>
    <row r="58" ht="15.75" customHeight="1">
      <c r="A58" s="4" t="s">
        <v>132</v>
      </c>
      <c r="B58" s="61">
        <v>200.0</v>
      </c>
      <c r="C58" s="62">
        <v>15.0</v>
      </c>
      <c r="D58" s="49"/>
      <c r="E58" s="64">
        <f t="shared" si="1"/>
        <v>79232</v>
      </c>
      <c r="F58" s="49"/>
      <c r="G58" s="2">
        <v>90436.0</v>
      </c>
      <c r="H58" s="2">
        <v>29922.0</v>
      </c>
      <c r="I58" s="65">
        <f t="shared" si="2"/>
        <v>14.14075121</v>
      </c>
      <c r="J58" s="6">
        <v>66.91</v>
      </c>
      <c r="K58" s="65">
        <v>1800.0</v>
      </c>
      <c r="L58" s="65">
        <v>1800.0</v>
      </c>
      <c r="M58" s="67">
        <f t="shared" si="3"/>
        <v>0</v>
      </c>
      <c r="N58" s="68">
        <v>79232.0</v>
      </c>
      <c r="O58" s="65">
        <f t="shared" si="4"/>
        <v>0</v>
      </c>
      <c r="P58" s="62">
        <f t="shared" si="37"/>
        <v>86400</v>
      </c>
      <c r="Q58" s="67">
        <f t="shared" si="6"/>
        <v>1</v>
      </c>
      <c r="R58" s="68">
        <v>80980.0</v>
      </c>
      <c r="S58" s="65">
        <f t="shared" si="7"/>
        <v>2.206179321</v>
      </c>
      <c r="T58" s="62">
        <f t="shared" si="38"/>
        <v>86400</v>
      </c>
      <c r="U58" s="67">
        <f t="shared" si="9"/>
        <v>0</v>
      </c>
      <c r="V58" s="64">
        <v>79548.0</v>
      </c>
      <c r="W58" s="65">
        <f t="shared" si="10"/>
        <v>0.3988287561</v>
      </c>
      <c r="X58" s="62">
        <f t="shared" si="39"/>
        <v>86400</v>
      </c>
      <c r="Y58" s="67">
        <f t="shared" si="12"/>
        <v>0</v>
      </c>
      <c r="Z58" s="61">
        <f>RKO!J57</f>
        <v>79232</v>
      </c>
      <c r="AA58" s="65">
        <f t="shared" si="13"/>
        <v>0</v>
      </c>
      <c r="AB58" s="69">
        <f>RKO!S57</f>
        <v>0</v>
      </c>
      <c r="AC58" s="65">
        <f>RKO!L57</f>
        <v>41.516</v>
      </c>
      <c r="AD58" s="67">
        <f t="shared" si="14"/>
        <v>1</v>
      </c>
      <c r="AE58" s="61">
        <f>'RKO-BRKGA'!J57</f>
        <v>79232</v>
      </c>
      <c r="AF58" s="65">
        <f t="shared" si="15"/>
        <v>0</v>
      </c>
      <c r="AG58" s="69">
        <f>'RKO-BRKGA'!S57</f>
        <v>0.5639135703</v>
      </c>
      <c r="AH58" s="65">
        <f>'RKO-BRKGA'!L57</f>
        <v>28.454</v>
      </c>
      <c r="AI58" s="67">
        <f t="shared" si="16"/>
        <v>1</v>
      </c>
      <c r="AJ58" s="61">
        <f>'RKO-SA'!J57</f>
        <v>79232</v>
      </c>
      <c r="AK58" s="65">
        <f t="shared" si="17"/>
        <v>0</v>
      </c>
      <c r="AL58" s="69">
        <f>'RKO-SA'!S57</f>
        <v>0</v>
      </c>
      <c r="AM58" s="65">
        <f>'RKO-SA'!L57</f>
        <v>51.013</v>
      </c>
      <c r="AN58" s="67">
        <f t="shared" si="18"/>
        <v>1</v>
      </c>
      <c r="AO58" s="61">
        <f>'RKO-GRASP'!J57</f>
        <v>79232</v>
      </c>
      <c r="AP58" s="65">
        <f t="shared" si="19"/>
        <v>0</v>
      </c>
      <c r="AQ58" s="69">
        <f>'RKO-GRASP'!S57</f>
        <v>0.4897011309</v>
      </c>
      <c r="AR58" s="65">
        <f>'RKO-GRASP'!L57</f>
        <v>120.029</v>
      </c>
      <c r="AS58" s="67">
        <f t="shared" si="20"/>
        <v>1</v>
      </c>
      <c r="AT58" s="61">
        <f>'RKO-ILS'!J57</f>
        <v>79232</v>
      </c>
      <c r="AU58" s="65">
        <f t="shared" si="21"/>
        <v>0</v>
      </c>
      <c r="AV58" s="69">
        <f>'RKO-ILS'!S57</f>
        <v>0.6350969305</v>
      </c>
      <c r="AW58" s="65">
        <f>'RKO-ILS'!L57</f>
        <v>34.972</v>
      </c>
      <c r="AX58" s="67">
        <f t="shared" si="22"/>
        <v>1</v>
      </c>
      <c r="AY58" s="61">
        <f>'RKO-VNS'!J57</f>
        <v>79430</v>
      </c>
      <c r="AZ58" s="65">
        <f t="shared" si="23"/>
        <v>0.2498990307</v>
      </c>
      <c r="BA58" s="69">
        <f>'RKO-VNS'!S57</f>
        <v>0.8496567044</v>
      </c>
      <c r="BB58" s="65">
        <f>'RKO-VNS'!L57</f>
        <v>67.561</v>
      </c>
      <c r="BC58" s="67">
        <f t="shared" si="24"/>
        <v>0</v>
      </c>
      <c r="BD58" s="61">
        <f>'RKO-PSO'!J57</f>
        <v>79530</v>
      </c>
      <c r="BE58" s="65">
        <f t="shared" si="25"/>
        <v>0.3761106624</v>
      </c>
      <c r="BF58" s="69">
        <f>'RKO-PSO'!S57</f>
        <v>1.838146204</v>
      </c>
      <c r="BG58" s="64">
        <f>'RKO-PSO'!L57</f>
        <v>130.257</v>
      </c>
      <c r="BH58" s="67">
        <f t="shared" si="26"/>
        <v>0</v>
      </c>
      <c r="BI58" s="61">
        <f>'RKO-GA'!J57</f>
        <v>79232</v>
      </c>
      <c r="BJ58" s="65">
        <f t="shared" si="27"/>
        <v>0</v>
      </c>
      <c r="BK58" s="69">
        <f>'RKO-GA'!S57</f>
        <v>0.7163772213</v>
      </c>
      <c r="BL58" s="64">
        <f>'RKO-GA'!L57</f>
        <v>39.591</v>
      </c>
      <c r="BM58" s="67">
        <f t="shared" si="28"/>
        <v>1</v>
      </c>
      <c r="BN58" s="61">
        <f>'RKO-BRKGA-CS'!J57</f>
        <v>79320</v>
      </c>
      <c r="BO58" s="65">
        <f t="shared" si="29"/>
        <v>0.1110662359</v>
      </c>
      <c r="BP58" s="69">
        <f>'RKO-BRKGA-CS'!S57</f>
        <v>0.7663570275</v>
      </c>
      <c r="BQ58" s="64">
        <f>'RKO-BRKGA-CS'!L57</f>
        <v>20.527</v>
      </c>
      <c r="BR58" s="67">
        <f t="shared" si="30"/>
        <v>0</v>
      </c>
      <c r="BS58" s="61">
        <f>'RKO-LNS'!J57</f>
        <v>79232</v>
      </c>
      <c r="BT58" s="65">
        <f t="shared" si="31"/>
        <v>0</v>
      </c>
      <c r="BU58" s="69">
        <f>'RKO-LNS'!S57</f>
        <v>0.02221324717</v>
      </c>
      <c r="BV58" s="64">
        <f>'RKO-LNS'!L57</f>
        <v>81.547</v>
      </c>
      <c r="BW58" s="67">
        <f t="shared" si="32"/>
        <v>1</v>
      </c>
      <c r="BX58" s="61" t="str">
        <f>'RKO-MS'!J57</f>
        <v/>
      </c>
      <c r="BY58" s="65">
        <f t="shared" si="33"/>
        <v>-100</v>
      </c>
      <c r="BZ58" s="69">
        <f>'RKO-MS'!S57</f>
        <v>-100</v>
      </c>
      <c r="CA58" s="64" t="str">
        <f>'RKO-MS'!L57</f>
        <v/>
      </c>
      <c r="CB58" s="67" t="str">
        <f t="shared" si="34"/>
        <v>#N/A</v>
      </c>
      <c r="CC58" s="70"/>
      <c r="CD58" s="71">
        <f t="shared" si="35"/>
        <v>79232</v>
      </c>
      <c r="CE58" s="71">
        <f t="shared" si="36"/>
        <v>1</v>
      </c>
    </row>
    <row r="59" ht="15.75" customHeight="1">
      <c r="A59" s="4" t="s">
        <v>133</v>
      </c>
      <c r="B59" s="61">
        <v>200.0</v>
      </c>
      <c r="C59" s="62">
        <v>15.0</v>
      </c>
      <c r="D59" s="49"/>
      <c r="E59" s="64">
        <f t="shared" si="1"/>
        <v>78324</v>
      </c>
      <c r="F59" s="49"/>
      <c r="G59" s="2">
        <v>109544.0</v>
      </c>
      <c r="H59" s="2">
        <v>33599.24887335</v>
      </c>
      <c r="I59" s="65">
        <f t="shared" si="2"/>
        <v>39.86006843</v>
      </c>
      <c r="J59" s="6">
        <v>69.33</v>
      </c>
      <c r="K59" s="65">
        <v>1800.0</v>
      </c>
      <c r="L59" s="65">
        <v>1800.0</v>
      </c>
      <c r="M59" s="67">
        <f t="shared" si="3"/>
        <v>0</v>
      </c>
      <c r="N59" s="68">
        <v>78324.0</v>
      </c>
      <c r="O59" s="65">
        <f t="shared" si="4"/>
        <v>0</v>
      </c>
      <c r="P59" s="62">
        <f t="shared" si="37"/>
        <v>86400</v>
      </c>
      <c r="Q59" s="67">
        <f t="shared" si="6"/>
        <v>1</v>
      </c>
      <c r="R59" s="68">
        <v>80538.0</v>
      </c>
      <c r="S59" s="65">
        <f t="shared" si="7"/>
        <v>2.826719779</v>
      </c>
      <c r="T59" s="62">
        <f t="shared" si="38"/>
        <v>86400</v>
      </c>
      <c r="U59" s="67">
        <f t="shared" si="9"/>
        <v>0</v>
      </c>
      <c r="V59" s="64">
        <v>80026.0</v>
      </c>
      <c r="W59" s="65">
        <f t="shared" si="10"/>
        <v>2.173024871</v>
      </c>
      <c r="X59" s="62">
        <f t="shared" si="39"/>
        <v>86400</v>
      </c>
      <c r="Y59" s="67">
        <f t="shared" si="12"/>
        <v>0</v>
      </c>
      <c r="Z59" s="61">
        <f>RKO!J58</f>
        <v>78324</v>
      </c>
      <c r="AA59" s="65">
        <f t="shared" si="13"/>
        <v>0</v>
      </c>
      <c r="AB59" s="69">
        <f>RKO!S58</f>
        <v>0</v>
      </c>
      <c r="AC59" s="65">
        <f>RKO!L58</f>
        <v>20.393</v>
      </c>
      <c r="AD59" s="67">
        <f t="shared" si="14"/>
        <v>1</v>
      </c>
      <c r="AE59" s="61">
        <f>'RKO-BRKGA'!J58</f>
        <v>78324</v>
      </c>
      <c r="AF59" s="65">
        <f t="shared" si="15"/>
        <v>0</v>
      </c>
      <c r="AG59" s="69">
        <f>'RKO-BRKGA'!S58</f>
        <v>0.3406363311</v>
      </c>
      <c r="AH59" s="65">
        <f>'RKO-BRKGA'!L58</f>
        <v>40.03</v>
      </c>
      <c r="AI59" s="67">
        <f t="shared" si="16"/>
        <v>1</v>
      </c>
      <c r="AJ59" s="61">
        <f>'RKO-SA'!J58</f>
        <v>78324</v>
      </c>
      <c r="AK59" s="65">
        <f t="shared" si="17"/>
        <v>0</v>
      </c>
      <c r="AL59" s="69">
        <f>'RKO-SA'!S58</f>
        <v>0</v>
      </c>
      <c r="AM59" s="65">
        <f>'RKO-SA'!L58</f>
        <v>56.369</v>
      </c>
      <c r="AN59" s="67">
        <f t="shared" si="18"/>
        <v>1</v>
      </c>
      <c r="AO59" s="61">
        <f>'RKO-GRASP'!J58</f>
        <v>78324</v>
      </c>
      <c r="AP59" s="65">
        <f t="shared" si="19"/>
        <v>0</v>
      </c>
      <c r="AQ59" s="69">
        <f>'RKO-GRASP'!S58</f>
        <v>0.06230529595</v>
      </c>
      <c r="AR59" s="65">
        <f>'RKO-GRASP'!L58</f>
        <v>62.799</v>
      </c>
      <c r="AS59" s="67">
        <f t="shared" si="20"/>
        <v>1</v>
      </c>
      <c r="AT59" s="61">
        <f>'RKO-ILS'!J58</f>
        <v>78358</v>
      </c>
      <c r="AU59" s="65">
        <f t="shared" si="21"/>
        <v>0.04340942751</v>
      </c>
      <c r="AV59" s="69">
        <f>'RKO-ILS'!S58</f>
        <v>0.3059087891</v>
      </c>
      <c r="AW59" s="65">
        <f>'RKO-ILS'!L58</f>
        <v>105.559</v>
      </c>
      <c r="AX59" s="67">
        <f t="shared" si="22"/>
        <v>0</v>
      </c>
      <c r="AY59" s="61">
        <f>'RKO-VNS'!J58</f>
        <v>78324</v>
      </c>
      <c r="AZ59" s="65">
        <f t="shared" si="23"/>
        <v>0</v>
      </c>
      <c r="BA59" s="69">
        <f>'RKO-VNS'!S58</f>
        <v>0.6199887646</v>
      </c>
      <c r="BB59" s="65">
        <f>'RKO-VNS'!L58</f>
        <v>113.213</v>
      </c>
      <c r="BC59" s="67">
        <f t="shared" si="24"/>
        <v>1</v>
      </c>
      <c r="BD59" s="61">
        <f>'RKO-PSO'!J58</f>
        <v>79534</v>
      </c>
      <c r="BE59" s="65">
        <f t="shared" si="25"/>
        <v>1.54486492</v>
      </c>
      <c r="BF59" s="69">
        <f>'RKO-PSO'!S58</f>
        <v>2.9937184</v>
      </c>
      <c r="BG59" s="64">
        <f>'RKO-PSO'!L58</f>
        <v>40.085</v>
      </c>
      <c r="BH59" s="67">
        <f t="shared" si="26"/>
        <v>0</v>
      </c>
      <c r="BI59" s="61">
        <f>'RKO-GA'!J58</f>
        <v>78324</v>
      </c>
      <c r="BJ59" s="65">
        <f t="shared" si="27"/>
        <v>0</v>
      </c>
      <c r="BK59" s="69">
        <f>'RKO-GA'!S58</f>
        <v>0.6327562433</v>
      </c>
      <c r="BL59" s="64">
        <f>'RKO-GA'!L58</f>
        <v>71.79</v>
      </c>
      <c r="BM59" s="67">
        <f t="shared" si="28"/>
        <v>1</v>
      </c>
      <c r="BN59" s="61">
        <f>'RKO-BRKGA-CS'!J58</f>
        <v>78324</v>
      </c>
      <c r="BO59" s="65">
        <f t="shared" si="29"/>
        <v>0</v>
      </c>
      <c r="BP59" s="69">
        <f>'RKO-BRKGA-CS'!S58</f>
        <v>0</v>
      </c>
      <c r="BQ59" s="64">
        <f>'RKO-BRKGA-CS'!L58</f>
        <v>15.81</v>
      </c>
      <c r="BR59" s="67">
        <f t="shared" si="30"/>
        <v>1</v>
      </c>
      <c r="BS59" s="61">
        <f>'RKO-LNS'!J58</f>
        <v>78324</v>
      </c>
      <c r="BT59" s="65">
        <f t="shared" si="31"/>
        <v>0</v>
      </c>
      <c r="BU59" s="69">
        <f>'RKO-LNS'!S58</f>
        <v>0.5750472397</v>
      </c>
      <c r="BV59" s="64">
        <f>'RKO-LNS'!L58</f>
        <v>80.561</v>
      </c>
      <c r="BW59" s="67">
        <f t="shared" si="32"/>
        <v>1</v>
      </c>
      <c r="BX59" s="61" t="str">
        <f>'RKO-MS'!J58</f>
        <v/>
      </c>
      <c r="BY59" s="65">
        <f t="shared" si="33"/>
        <v>-100</v>
      </c>
      <c r="BZ59" s="69">
        <f>'RKO-MS'!S58</f>
        <v>-100</v>
      </c>
      <c r="CA59" s="64" t="str">
        <f>'RKO-MS'!L58</f>
        <v/>
      </c>
      <c r="CB59" s="67" t="str">
        <f t="shared" si="34"/>
        <v>#N/A</v>
      </c>
      <c r="CC59" s="70"/>
      <c r="CD59" s="71">
        <f t="shared" si="35"/>
        <v>78324</v>
      </c>
      <c r="CE59" s="71">
        <f t="shared" si="36"/>
        <v>1</v>
      </c>
    </row>
    <row r="60" ht="15.75" customHeight="1">
      <c r="A60" s="4" t="s">
        <v>134</v>
      </c>
      <c r="B60" s="61">
        <v>200.0</v>
      </c>
      <c r="C60" s="62">
        <v>15.0</v>
      </c>
      <c r="D60" s="49"/>
      <c r="E60" s="64">
        <f t="shared" si="1"/>
        <v>95680</v>
      </c>
      <c r="F60" s="49"/>
      <c r="G60" s="2">
        <v>145940.0</v>
      </c>
      <c r="H60" s="2">
        <v>38496.0</v>
      </c>
      <c r="I60" s="65">
        <f t="shared" si="2"/>
        <v>52.52926421</v>
      </c>
      <c r="J60" s="6">
        <v>73.62</v>
      </c>
      <c r="K60" s="65">
        <v>1628.0</v>
      </c>
      <c r="L60" s="65">
        <v>1800.0</v>
      </c>
      <c r="M60" s="67">
        <f t="shared" si="3"/>
        <v>0</v>
      </c>
      <c r="N60" s="68">
        <v>95998.0</v>
      </c>
      <c r="O60" s="65">
        <f t="shared" si="4"/>
        <v>0.3323578595</v>
      </c>
      <c r="P60" s="62">
        <f t="shared" si="37"/>
        <v>86400</v>
      </c>
      <c r="Q60" s="67">
        <f t="shared" si="6"/>
        <v>0</v>
      </c>
      <c r="R60" s="68">
        <v>98826.0</v>
      </c>
      <c r="S60" s="65">
        <f t="shared" si="7"/>
        <v>3.288043478</v>
      </c>
      <c r="T60" s="62">
        <f t="shared" si="38"/>
        <v>86400</v>
      </c>
      <c r="U60" s="67">
        <f t="shared" si="9"/>
        <v>0</v>
      </c>
      <c r="V60" s="64">
        <v>98830.0</v>
      </c>
      <c r="W60" s="65">
        <f t="shared" si="10"/>
        <v>3.29222408</v>
      </c>
      <c r="X60" s="62">
        <f t="shared" si="39"/>
        <v>86400</v>
      </c>
      <c r="Y60" s="67">
        <f t="shared" si="12"/>
        <v>0</v>
      </c>
      <c r="Z60" s="61">
        <f>RKO!J59</f>
        <v>95680</v>
      </c>
      <c r="AA60" s="65">
        <f t="shared" si="13"/>
        <v>0</v>
      </c>
      <c r="AB60" s="69">
        <f>RKO!S59</f>
        <v>0.02006688963</v>
      </c>
      <c r="AC60" s="65">
        <f>RKO!L59</f>
        <v>82.909</v>
      </c>
      <c r="AD60" s="67">
        <f t="shared" si="14"/>
        <v>1</v>
      </c>
      <c r="AE60" s="61">
        <f>'RKO-BRKGA'!J59</f>
        <v>95776</v>
      </c>
      <c r="AF60" s="65">
        <f t="shared" si="15"/>
        <v>0.1003344482</v>
      </c>
      <c r="AG60" s="69">
        <f>'RKO-BRKGA'!S59</f>
        <v>1.068143813</v>
      </c>
      <c r="AH60" s="65">
        <f>'RKO-BRKGA'!L59</f>
        <v>66.63</v>
      </c>
      <c r="AI60" s="67">
        <f t="shared" si="16"/>
        <v>0</v>
      </c>
      <c r="AJ60" s="61">
        <f>'RKO-SA'!J59</f>
        <v>95724</v>
      </c>
      <c r="AK60" s="65">
        <f t="shared" si="17"/>
        <v>0.04598662207</v>
      </c>
      <c r="AL60" s="69">
        <f>'RKO-SA'!S59</f>
        <v>0.4995819398</v>
      </c>
      <c r="AM60" s="65">
        <f>'RKO-SA'!L59</f>
        <v>77.252</v>
      </c>
      <c r="AN60" s="67">
        <f t="shared" si="18"/>
        <v>0</v>
      </c>
      <c r="AO60" s="61">
        <f>'RKO-GRASP'!J59</f>
        <v>95680</v>
      </c>
      <c r="AP60" s="65">
        <f t="shared" si="19"/>
        <v>0</v>
      </c>
      <c r="AQ60" s="69">
        <f>'RKO-GRASP'!S59</f>
        <v>0.6584448161</v>
      </c>
      <c r="AR60" s="65">
        <f>'RKO-GRASP'!L59</f>
        <v>66.92</v>
      </c>
      <c r="AS60" s="67">
        <f t="shared" si="20"/>
        <v>1</v>
      </c>
      <c r="AT60" s="61">
        <f>'RKO-ILS'!J59</f>
        <v>95858</v>
      </c>
      <c r="AU60" s="65">
        <f t="shared" si="21"/>
        <v>0.1860367893</v>
      </c>
      <c r="AV60" s="69">
        <f>'RKO-ILS'!S59</f>
        <v>0.4456521739</v>
      </c>
      <c r="AW60" s="65">
        <f>'RKO-ILS'!L59</f>
        <v>82.054</v>
      </c>
      <c r="AX60" s="67">
        <f t="shared" si="22"/>
        <v>0</v>
      </c>
      <c r="AY60" s="61">
        <f>'RKO-VNS'!J59</f>
        <v>95718</v>
      </c>
      <c r="AZ60" s="65">
        <f t="shared" si="23"/>
        <v>0.03971571906</v>
      </c>
      <c r="BA60" s="69">
        <f>'RKO-VNS'!S59</f>
        <v>0.35409699</v>
      </c>
      <c r="BB60" s="65">
        <f>'RKO-VNS'!L59</f>
        <v>131.432</v>
      </c>
      <c r="BC60" s="67">
        <f t="shared" si="24"/>
        <v>0</v>
      </c>
      <c r="BD60" s="61">
        <f>'RKO-PSO'!J59</f>
        <v>96762</v>
      </c>
      <c r="BE60" s="65">
        <f t="shared" si="25"/>
        <v>1.130852843</v>
      </c>
      <c r="BF60" s="69">
        <f>'RKO-PSO'!S59</f>
        <v>3.839046823</v>
      </c>
      <c r="BG60" s="64">
        <f>'RKO-PSO'!L59</f>
        <v>97.789</v>
      </c>
      <c r="BH60" s="67">
        <f t="shared" si="26"/>
        <v>0</v>
      </c>
      <c r="BI60" s="61">
        <f>'RKO-GA'!J59</f>
        <v>96338</v>
      </c>
      <c r="BJ60" s="65">
        <f t="shared" si="27"/>
        <v>0.6877090301</v>
      </c>
      <c r="BK60" s="69">
        <f>'RKO-GA'!S59</f>
        <v>1.632525084</v>
      </c>
      <c r="BL60" s="64">
        <f>'RKO-GA'!L59</f>
        <v>35.527</v>
      </c>
      <c r="BM60" s="67">
        <f t="shared" si="28"/>
        <v>0</v>
      </c>
      <c r="BN60" s="61">
        <f>'RKO-BRKGA-CS'!J59</f>
        <v>95680</v>
      </c>
      <c r="BO60" s="65">
        <f t="shared" si="29"/>
        <v>0</v>
      </c>
      <c r="BP60" s="69">
        <f>'RKO-BRKGA-CS'!S59</f>
        <v>0.3223244147</v>
      </c>
      <c r="BQ60" s="64">
        <f>'RKO-BRKGA-CS'!L59</f>
        <v>87.229</v>
      </c>
      <c r="BR60" s="67">
        <f t="shared" si="30"/>
        <v>1</v>
      </c>
      <c r="BS60" s="61">
        <f>'RKO-LNS'!J59</f>
        <v>95776</v>
      </c>
      <c r="BT60" s="65">
        <f t="shared" si="31"/>
        <v>0.1003344482</v>
      </c>
      <c r="BU60" s="69">
        <f>'RKO-LNS'!S59</f>
        <v>1.014632107</v>
      </c>
      <c r="BV60" s="64">
        <f>'RKO-LNS'!L59</f>
        <v>73.713</v>
      </c>
      <c r="BW60" s="67">
        <f t="shared" si="32"/>
        <v>0</v>
      </c>
      <c r="BX60" s="61" t="str">
        <f>'RKO-MS'!J59</f>
        <v/>
      </c>
      <c r="BY60" s="65">
        <f t="shared" si="33"/>
        <v>-100</v>
      </c>
      <c r="BZ60" s="69">
        <f>'RKO-MS'!S59</f>
        <v>-100</v>
      </c>
      <c r="CA60" s="64" t="str">
        <f>'RKO-MS'!L59</f>
        <v/>
      </c>
      <c r="CB60" s="67" t="str">
        <f t="shared" si="34"/>
        <v>#N/A</v>
      </c>
      <c r="CC60" s="70"/>
      <c r="CD60" s="71">
        <f t="shared" si="35"/>
        <v>95680</v>
      </c>
      <c r="CE60" s="71">
        <f t="shared" si="36"/>
        <v>1</v>
      </c>
    </row>
    <row r="61" ht="15.75" customHeight="1">
      <c r="A61" s="4" t="s">
        <v>135</v>
      </c>
      <c r="B61" s="61">
        <v>200.0</v>
      </c>
      <c r="C61" s="62">
        <v>25.0</v>
      </c>
      <c r="D61" s="49"/>
      <c r="E61" s="64">
        <f t="shared" si="1"/>
        <v>133168</v>
      </c>
      <c r="F61" s="49"/>
      <c r="G61" s="2">
        <v>218624.0</v>
      </c>
      <c r="H61" s="2">
        <v>49459.0</v>
      </c>
      <c r="I61" s="65">
        <f t="shared" si="2"/>
        <v>64.17157275</v>
      </c>
      <c r="J61" s="6">
        <v>77.38</v>
      </c>
      <c r="K61" s="65">
        <v>558.0</v>
      </c>
      <c r="L61" s="65">
        <v>1800.0</v>
      </c>
      <c r="M61" s="67">
        <f t="shared" si="3"/>
        <v>0</v>
      </c>
      <c r="N61" s="68">
        <v>133168.0</v>
      </c>
      <c r="O61" s="65">
        <f t="shared" si="4"/>
        <v>0</v>
      </c>
      <c r="P61" s="62">
        <f t="shared" si="37"/>
        <v>86400</v>
      </c>
      <c r="Q61" s="67">
        <f t="shared" si="6"/>
        <v>1</v>
      </c>
      <c r="R61" s="68">
        <v>138454.0</v>
      </c>
      <c r="S61" s="65">
        <f t="shared" si="7"/>
        <v>3.969422083</v>
      </c>
      <c r="T61" s="62">
        <f t="shared" si="38"/>
        <v>86400</v>
      </c>
      <c r="U61" s="67">
        <f t="shared" si="9"/>
        <v>0</v>
      </c>
      <c r="V61" s="64">
        <v>140492.0</v>
      </c>
      <c r="W61" s="65">
        <f t="shared" si="10"/>
        <v>5.499819777</v>
      </c>
      <c r="X61" s="62">
        <f t="shared" si="39"/>
        <v>86400</v>
      </c>
      <c r="Y61" s="67">
        <f t="shared" si="12"/>
        <v>0</v>
      </c>
      <c r="Z61" s="61">
        <f>RKO!J60</f>
        <v>133168</v>
      </c>
      <c r="AA61" s="65">
        <f t="shared" si="13"/>
        <v>0</v>
      </c>
      <c r="AB61" s="69">
        <f>RKO!S60</f>
        <v>0.03244022588</v>
      </c>
      <c r="AC61" s="65">
        <f>RKO!L60</f>
        <v>80.082</v>
      </c>
      <c r="AD61" s="67">
        <f t="shared" si="14"/>
        <v>1</v>
      </c>
      <c r="AE61" s="61">
        <f>'RKO-BRKGA'!J60</f>
        <v>133630</v>
      </c>
      <c r="AF61" s="65">
        <f t="shared" si="15"/>
        <v>0.3469301934</v>
      </c>
      <c r="AG61" s="69">
        <f>'RKO-BRKGA'!S60</f>
        <v>0.6049501382</v>
      </c>
      <c r="AH61" s="65">
        <f>'RKO-BRKGA'!L60</f>
        <v>80.027</v>
      </c>
      <c r="AI61" s="67">
        <f t="shared" si="16"/>
        <v>0</v>
      </c>
      <c r="AJ61" s="61">
        <f>'RKO-SA'!J60</f>
        <v>133168</v>
      </c>
      <c r="AK61" s="65">
        <f t="shared" si="17"/>
        <v>0</v>
      </c>
      <c r="AL61" s="69">
        <f>'RKO-SA'!S60</f>
        <v>0.1856301814</v>
      </c>
      <c r="AM61" s="65">
        <f>'RKO-SA'!L60</f>
        <v>82.947</v>
      </c>
      <c r="AN61" s="67">
        <f t="shared" si="18"/>
        <v>1</v>
      </c>
      <c r="AO61" s="61">
        <f>'RKO-GRASP'!J60</f>
        <v>133168</v>
      </c>
      <c r="AP61" s="65">
        <f t="shared" si="19"/>
        <v>0</v>
      </c>
      <c r="AQ61" s="69">
        <f>'RKO-GRASP'!S60</f>
        <v>0.57100805</v>
      </c>
      <c r="AR61" s="65">
        <f>'RKO-GRASP'!L60</f>
        <v>144.63</v>
      </c>
      <c r="AS61" s="67">
        <f t="shared" si="20"/>
        <v>1</v>
      </c>
      <c r="AT61" s="61">
        <f>'RKO-ILS'!J60</f>
        <v>133250</v>
      </c>
      <c r="AU61" s="65">
        <f t="shared" si="21"/>
        <v>0.06157635468</v>
      </c>
      <c r="AV61" s="69">
        <f>'RKO-ILS'!S60</f>
        <v>1.009852217</v>
      </c>
      <c r="AW61" s="65">
        <f>'RKO-ILS'!L60</f>
        <v>98.106</v>
      </c>
      <c r="AX61" s="67">
        <f t="shared" si="22"/>
        <v>0</v>
      </c>
      <c r="AY61" s="61">
        <f>'RKO-VNS'!J60</f>
        <v>133168</v>
      </c>
      <c r="AZ61" s="65">
        <f t="shared" si="23"/>
        <v>0</v>
      </c>
      <c r="BA61" s="69">
        <f>'RKO-VNS'!S60</f>
        <v>1.176558933</v>
      </c>
      <c r="BB61" s="65">
        <f>'RKO-VNS'!L60</f>
        <v>142.008</v>
      </c>
      <c r="BC61" s="67">
        <f t="shared" si="24"/>
        <v>1</v>
      </c>
      <c r="BD61" s="61">
        <f>'RKO-PSO'!J60</f>
        <v>136986</v>
      </c>
      <c r="BE61" s="65">
        <f t="shared" si="25"/>
        <v>2.867055148</v>
      </c>
      <c r="BF61" s="69">
        <f>'RKO-PSO'!S60</f>
        <v>4.309143338</v>
      </c>
      <c r="BG61" s="64">
        <f>'RKO-PSO'!L60</f>
        <v>94.847</v>
      </c>
      <c r="BH61" s="67">
        <f t="shared" si="26"/>
        <v>0</v>
      </c>
      <c r="BI61" s="61">
        <f>'RKO-GA'!J60</f>
        <v>133656</v>
      </c>
      <c r="BJ61" s="65">
        <f t="shared" si="27"/>
        <v>0.3664544035</v>
      </c>
      <c r="BK61" s="69">
        <f>'RKO-GA'!S60</f>
        <v>1.021566743</v>
      </c>
      <c r="BL61" s="64">
        <f>'RKO-GA'!L60</f>
        <v>78.17</v>
      </c>
      <c r="BM61" s="67">
        <f t="shared" si="28"/>
        <v>0</v>
      </c>
      <c r="BN61" s="61">
        <f>'RKO-BRKGA-CS'!J60</f>
        <v>133168</v>
      </c>
      <c r="BO61" s="65">
        <f t="shared" si="29"/>
        <v>0</v>
      </c>
      <c r="BP61" s="69">
        <f>'RKO-BRKGA-CS'!S60</f>
        <v>0.1468821338</v>
      </c>
      <c r="BQ61" s="64">
        <f>'RKO-BRKGA-CS'!L60</f>
        <v>108.862</v>
      </c>
      <c r="BR61" s="67">
        <f t="shared" si="30"/>
        <v>1</v>
      </c>
      <c r="BS61" s="61">
        <f>'RKO-LNS'!J60</f>
        <v>133658</v>
      </c>
      <c r="BT61" s="65">
        <f t="shared" si="31"/>
        <v>0.3679562658</v>
      </c>
      <c r="BU61" s="69">
        <f>'RKO-LNS'!S60</f>
        <v>1.046197285</v>
      </c>
      <c r="BV61" s="64">
        <f>'RKO-LNS'!L60</f>
        <v>92.834</v>
      </c>
      <c r="BW61" s="67">
        <f t="shared" si="32"/>
        <v>0</v>
      </c>
      <c r="BX61" s="61" t="str">
        <f>'RKO-MS'!J60</f>
        <v/>
      </c>
      <c r="BY61" s="65">
        <f t="shared" si="33"/>
        <v>-100</v>
      </c>
      <c r="BZ61" s="69">
        <f>'RKO-MS'!S60</f>
        <v>-100</v>
      </c>
      <c r="CA61" s="64" t="str">
        <f>'RKO-MS'!L60</f>
        <v/>
      </c>
      <c r="CB61" s="67" t="str">
        <f t="shared" si="34"/>
        <v>#N/A</v>
      </c>
      <c r="CC61" s="70"/>
      <c r="CD61" s="71">
        <f t="shared" si="35"/>
        <v>133168</v>
      </c>
      <c r="CE61" s="71">
        <f t="shared" si="36"/>
        <v>1</v>
      </c>
    </row>
    <row r="62" ht="15.75" customHeight="1">
      <c r="A62" s="4" t="s">
        <v>136</v>
      </c>
      <c r="B62" s="61">
        <v>200.0</v>
      </c>
      <c r="C62" s="62">
        <v>25.0</v>
      </c>
      <c r="D62" s="49"/>
      <c r="E62" s="64">
        <f t="shared" si="1"/>
        <v>133778</v>
      </c>
      <c r="F62" s="49"/>
      <c r="G62" s="2">
        <v>211582.0</v>
      </c>
      <c r="H62" s="2">
        <v>42113.0</v>
      </c>
      <c r="I62" s="65">
        <f t="shared" si="2"/>
        <v>58.1590396</v>
      </c>
      <c r="J62" s="6">
        <v>80.1</v>
      </c>
      <c r="K62" s="65">
        <v>663.0</v>
      </c>
      <c r="L62" s="65">
        <v>1800.0</v>
      </c>
      <c r="M62" s="67">
        <f t="shared" si="3"/>
        <v>0</v>
      </c>
      <c r="N62" s="68">
        <v>136038.0</v>
      </c>
      <c r="O62" s="65">
        <f t="shared" si="4"/>
        <v>1.689365965</v>
      </c>
      <c r="P62" s="62">
        <f t="shared" si="37"/>
        <v>86400</v>
      </c>
      <c r="Q62" s="67">
        <f t="shared" si="6"/>
        <v>0</v>
      </c>
      <c r="R62" s="68">
        <v>140066.0</v>
      </c>
      <c r="S62" s="65">
        <f t="shared" si="7"/>
        <v>4.700324418</v>
      </c>
      <c r="T62" s="62">
        <f t="shared" si="38"/>
        <v>86400</v>
      </c>
      <c r="U62" s="67">
        <f t="shared" si="9"/>
        <v>0</v>
      </c>
      <c r="V62" s="64">
        <v>140690.0</v>
      </c>
      <c r="W62" s="65">
        <f t="shared" si="10"/>
        <v>5.166768826</v>
      </c>
      <c r="X62" s="62">
        <f t="shared" si="39"/>
        <v>86400</v>
      </c>
      <c r="Y62" s="67">
        <f t="shared" si="12"/>
        <v>0</v>
      </c>
      <c r="Z62" s="61">
        <f>RKO!J61</f>
        <v>133778</v>
      </c>
      <c r="AA62" s="65">
        <f t="shared" si="13"/>
        <v>0</v>
      </c>
      <c r="AB62" s="69">
        <f>RKO!S61</f>
        <v>0</v>
      </c>
      <c r="AC62" s="65">
        <f>RKO!L61</f>
        <v>43.294</v>
      </c>
      <c r="AD62" s="67">
        <f t="shared" si="14"/>
        <v>1</v>
      </c>
      <c r="AE62" s="61">
        <f>'RKO-BRKGA'!J61</f>
        <v>134280</v>
      </c>
      <c r="AF62" s="65">
        <f t="shared" si="15"/>
        <v>0.3752485461</v>
      </c>
      <c r="AG62" s="69">
        <f>'RKO-BRKGA'!S61</f>
        <v>1.23278865</v>
      </c>
      <c r="AH62" s="65">
        <f>'RKO-BRKGA'!L61</f>
        <v>110.218</v>
      </c>
      <c r="AI62" s="67">
        <f t="shared" si="16"/>
        <v>0</v>
      </c>
      <c r="AJ62" s="61">
        <f>'RKO-SA'!J61</f>
        <v>133778</v>
      </c>
      <c r="AK62" s="65">
        <f t="shared" si="17"/>
        <v>0</v>
      </c>
      <c r="AL62" s="69">
        <f>'RKO-SA'!S61</f>
        <v>0</v>
      </c>
      <c r="AM62" s="65">
        <f>'RKO-SA'!L61</f>
        <v>58.065</v>
      </c>
      <c r="AN62" s="67">
        <f t="shared" si="18"/>
        <v>1</v>
      </c>
      <c r="AO62" s="61">
        <f>'RKO-GRASP'!J61</f>
        <v>133876</v>
      </c>
      <c r="AP62" s="65">
        <f t="shared" si="19"/>
        <v>0.07325569227</v>
      </c>
      <c r="AQ62" s="69">
        <f>'RKO-GRASP'!S61</f>
        <v>0.6817264423</v>
      </c>
      <c r="AR62" s="65">
        <f>'RKO-GRASP'!L61</f>
        <v>125.946</v>
      </c>
      <c r="AS62" s="67">
        <f t="shared" si="20"/>
        <v>0</v>
      </c>
      <c r="AT62" s="61">
        <f>'RKO-ILS'!J61</f>
        <v>133778</v>
      </c>
      <c r="AU62" s="65">
        <f t="shared" si="21"/>
        <v>0</v>
      </c>
      <c r="AV62" s="69">
        <f>'RKO-ILS'!S61</f>
        <v>0.4727234672</v>
      </c>
      <c r="AW62" s="65">
        <f>'RKO-ILS'!L61</f>
        <v>109.793</v>
      </c>
      <c r="AX62" s="67">
        <f t="shared" si="22"/>
        <v>1</v>
      </c>
      <c r="AY62" s="61">
        <f>'RKO-VNS'!J61</f>
        <v>133778</v>
      </c>
      <c r="AZ62" s="65">
        <f t="shared" si="23"/>
        <v>0</v>
      </c>
      <c r="BA62" s="69">
        <f>'RKO-VNS'!S61</f>
        <v>1.493519114</v>
      </c>
      <c r="BB62" s="65">
        <f>'RKO-VNS'!L61</f>
        <v>131.255</v>
      </c>
      <c r="BC62" s="67">
        <f t="shared" si="24"/>
        <v>1</v>
      </c>
      <c r="BD62" s="61">
        <f>'RKO-PSO'!J61</f>
        <v>137626</v>
      </c>
      <c r="BE62" s="65">
        <f t="shared" si="25"/>
        <v>2.876407182</v>
      </c>
      <c r="BF62" s="69">
        <f>'RKO-PSO'!S61</f>
        <v>5.730987158</v>
      </c>
      <c r="BG62" s="64">
        <f>'RKO-PSO'!L61</f>
        <v>63.186</v>
      </c>
      <c r="BH62" s="67">
        <f t="shared" si="26"/>
        <v>0</v>
      </c>
      <c r="BI62" s="61">
        <f>'RKO-GA'!J61</f>
        <v>134976</v>
      </c>
      <c r="BJ62" s="65">
        <f t="shared" si="27"/>
        <v>0.8955134626</v>
      </c>
      <c r="BK62" s="69">
        <f>'RKO-GA'!S61</f>
        <v>1.239964718</v>
      </c>
      <c r="BL62" s="64">
        <f>'RKO-GA'!L61</f>
        <v>82.306</v>
      </c>
      <c r="BM62" s="67">
        <f t="shared" si="28"/>
        <v>0</v>
      </c>
      <c r="BN62" s="61">
        <f>'RKO-BRKGA-CS'!J61</f>
        <v>134260</v>
      </c>
      <c r="BO62" s="65">
        <f t="shared" si="29"/>
        <v>0.3602984048</v>
      </c>
      <c r="BP62" s="69">
        <f>'RKO-BRKGA-CS'!S61</f>
        <v>0.6724573547</v>
      </c>
      <c r="BQ62" s="64">
        <f>'RKO-BRKGA-CS'!L61</f>
        <v>130.159</v>
      </c>
      <c r="BR62" s="67">
        <f t="shared" si="30"/>
        <v>0</v>
      </c>
      <c r="BS62" s="61">
        <f>'RKO-LNS'!J61</f>
        <v>133802</v>
      </c>
      <c r="BT62" s="65">
        <f t="shared" si="31"/>
        <v>0.01794016953</v>
      </c>
      <c r="BU62" s="69">
        <f>'RKO-LNS'!S61</f>
        <v>0.3378731929</v>
      </c>
      <c r="BV62" s="64">
        <f>'RKO-LNS'!L61</f>
        <v>91.94</v>
      </c>
      <c r="BW62" s="67">
        <f t="shared" si="32"/>
        <v>0</v>
      </c>
      <c r="BX62" s="61" t="str">
        <f>'RKO-MS'!J61</f>
        <v/>
      </c>
      <c r="BY62" s="65">
        <f t="shared" si="33"/>
        <v>-100</v>
      </c>
      <c r="BZ62" s="69">
        <f>'RKO-MS'!S61</f>
        <v>-100</v>
      </c>
      <c r="CA62" s="64" t="str">
        <f>'RKO-MS'!L61</f>
        <v/>
      </c>
      <c r="CB62" s="67" t="str">
        <f t="shared" si="34"/>
        <v>#N/A</v>
      </c>
      <c r="CC62" s="70"/>
      <c r="CD62" s="71">
        <f t="shared" si="35"/>
        <v>133778</v>
      </c>
      <c r="CE62" s="71">
        <f t="shared" si="36"/>
        <v>1</v>
      </c>
    </row>
    <row r="63" ht="15.75" customHeight="1">
      <c r="A63" s="4" t="s">
        <v>137</v>
      </c>
      <c r="B63" s="61">
        <v>200.0</v>
      </c>
      <c r="C63" s="62">
        <v>25.0</v>
      </c>
      <c r="D63" s="49"/>
      <c r="E63" s="64">
        <f t="shared" si="1"/>
        <v>136782</v>
      </c>
      <c r="F63" s="49"/>
      <c r="G63" s="2">
        <v>209982.0</v>
      </c>
      <c r="H63" s="2">
        <v>46304.0</v>
      </c>
      <c r="I63" s="65">
        <f t="shared" si="2"/>
        <v>53.51581348</v>
      </c>
      <c r="J63" s="6">
        <v>77.95</v>
      </c>
      <c r="K63" s="65">
        <v>620.0</v>
      </c>
      <c r="L63" s="65">
        <v>1800.0</v>
      </c>
      <c r="M63" s="67">
        <f t="shared" si="3"/>
        <v>0</v>
      </c>
      <c r="N63" s="68">
        <v>139438.0</v>
      </c>
      <c r="O63" s="65">
        <f t="shared" si="4"/>
        <v>1.941775965</v>
      </c>
      <c r="P63" s="62">
        <f t="shared" si="37"/>
        <v>86400</v>
      </c>
      <c r="Q63" s="67">
        <f t="shared" si="6"/>
        <v>0</v>
      </c>
      <c r="R63" s="68">
        <v>144120.0</v>
      </c>
      <c r="S63" s="65">
        <f t="shared" si="7"/>
        <v>5.364740975</v>
      </c>
      <c r="T63" s="62">
        <f t="shared" si="38"/>
        <v>86400</v>
      </c>
      <c r="U63" s="67">
        <f t="shared" si="9"/>
        <v>0</v>
      </c>
      <c r="V63" s="64">
        <v>143724.0</v>
      </c>
      <c r="W63" s="65">
        <f t="shared" si="10"/>
        <v>5.075229197</v>
      </c>
      <c r="X63" s="62">
        <f t="shared" si="39"/>
        <v>86400</v>
      </c>
      <c r="Y63" s="67">
        <f t="shared" si="12"/>
        <v>0</v>
      </c>
      <c r="Z63" s="61">
        <f>RKO!J62</f>
        <v>136782</v>
      </c>
      <c r="AA63" s="65">
        <f t="shared" si="13"/>
        <v>0</v>
      </c>
      <c r="AB63" s="69">
        <f>RKO!S62</f>
        <v>0.08890058633</v>
      </c>
      <c r="AC63" s="65">
        <f>RKO!L62</f>
        <v>76.646</v>
      </c>
      <c r="AD63" s="67">
        <f t="shared" si="14"/>
        <v>1</v>
      </c>
      <c r="AE63" s="61">
        <f>'RKO-BRKGA'!J62</f>
        <v>137258</v>
      </c>
      <c r="AF63" s="65">
        <f t="shared" si="15"/>
        <v>0.3479990057</v>
      </c>
      <c r="AG63" s="69">
        <f>'RKO-BRKGA'!S62</f>
        <v>0.7547776754</v>
      </c>
      <c r="AH63" s="65">
        <f>'RKO-BRKGA'!L62</f>
        <v>131.106</v>
      </c>
      <c r="AI63" s="67">
        <f t="shared" si="16"/>
        <v>0</v>
      </c>
      <c r="AJ63" s="61">
        <f>'RKO-SA'!J62</f>
        <v>136782</v>
      </c>
      <c r="AK63" s="65">
        <f t="shared" si="17"/>
        <v>0</v>
      </c>
      <c r="AL63" s="69">
        <f>'RKO-SA'!S62</f>
        <v>0.1122954775</v>
      </c>
      <c r="AM63" s="65">
        <f>'RKO-SA'!L62</f>
        <v>94.057</v>
      </c>
      <c r="AN63" s="67">
        <f t="shared" si="18"/>
        <v>1</v>
      </c>
      <c r="AO63" s="61">
        <f>'RKO-GRASP'!J62</f>
        <v>137112</v>
      </c>
      <c r="AP63" s="65">
        <f t="shared" si="19"/>
        <v>0.2412598149</v>
      </c>
      <c r="AQ63" s="69">
        <f>'RKO-GRASP'!S62</f>
        <v>0.4076559781</v>
      </c>
      <c r="AR63" s="65">
        <f>'RKO-GRASP'!L62</f>
        <v>147.516</v>
      </c>
      <c r="AS63" s="67">
        <f t="shared" si="20"/>
        <v>0</v>
      </c>
      <c r="AT63" s="61">
        <f>'RKO-ILS'!J62</f>
        <v>136914</v>
      </c>
      <c r="AU63" s="65">
        <f t="shared" si="21"/>
        <v>0.09650392596</v>
      </c>
      <c r="AV63" s="69">
        <f>'RKO-ILS'!S62</f>
        <v>0.5275547952</v>
      </c>
      <c r="AW63" s="65">
        <f>'RKO-ILS'!L62</f>
        <v>112.17</v>
      </c>
      <c r="AX63" s="67">
        <f t="shared" si="22"/>
        <v>0</v>
      </c>
      <c r="AY63" s="61">
        <f>'RKO-VNS'!J62</f>
        <v>136880</v>
      </c>
      <c r="AZ63" s="65">
        <f t="shared" si="23"/>
        <v>0.07164685412</v>
      </c>
      <c r="BA63" s="69">
        <f>'RKO-VNS'!S62</f>
        <v>1.475047886</v>
      </c>
      <c r="BB63" s="65">
        <f>'RKO-VNS'!L62</f>
        <v>135.657</v>
      </c>
      <c r="BC63" s="67">
        <f t="shared" si="24"/>
        <v>0</v>
      </c>
      <c r="BD63" s="61">
        <f>'RKO-PSO'!J62</f>
        <v>140438</v>
      </c>
      <c r="BE63" s="65">
        <f t="shared" si="25"/>
        <v>2.672866313</v>
      </c>
      <c r="BF63" s="69">
        <f>'RKO-PSO'!S62</f>
        <v>4.102001725</v>
      </c>
      <c r="BG63" s="64">
        <f>'RKO-PSO'!L62</f>
        <v>4.188</v>
      </c>
      <c r="BH63" s="67">
        <f t="shared" si="26"/>
        <v>0</v>
      </c>
      <c r="BI63" s="61">
        <f>'RKO-GA'!J62</f>
        <v>138018</v>
      </c>
      <c r="BJ63" s="65">
        <f t="shared" si="27"/>
        <v>0.9036276703</v>
      </c>
      <c r="BK63" s="69">
        <f>'RKO-GA'!S62</f>
        <v>1.553128336</v>
      </c>
      <c r="BL63" s="64">
        <f>'RKO-GA'!L62</f>
        <v>73.029</v>
      </c>
      <c r="BM63" s="67">
        <f t="shared" si="28"/>
        <v>0</v>
      </c>
      <c r="BN63" s="61">
        <f>'RKO-BRKGA-CS'!J62</f>
        <v>137018</v>
      </c>
      <c r="BO63" s="65">
        <f t="shared" si="29"/>
        <v>0.1725373222</v>
      </c>
      <c r="BP63" s="69">
        <f>'RKO-BRKGA-CS'!S62</f>
        <v>0.7597490898</v>
      </c>
      <c r="BQ63" s="64">
        <f>'RKO-BRKGA-CS'!L62</f>
        <v>170.845</v>
      </c>
      <c r="BR63" s="67">
        <f t="shared" si="30"/>
        <v>0</v>
      </c>
      <c r="BS63" s="61">
        <f>'RKO-LNS'!J62</f>
        <v>136874</v>
      </c>
      <c r="BT63" s="65">
        <f t="shared" si="31"/>
        <v>0.06726031203</v>
      </c>
      <c r="BU63" s="69">
        <f>'RKO-LNS'!S62</f>
        <v>0.7208550833</v>
      </c>
      <c r="BV63" s="64">
        <f>'RKO-LNS'!L62</f>
        <v>135.083</v>
      </c>
      <c r="BW63" s="67">
        <f t="shared" si="32"/>
        <v>0</v>
      </c>
      <c r="BX63" s="61" t="str">
        <f>'RKO-MS'!J62</f>
        <v/>
      </c>
      <c r="BY63" s="65">
        <f t="shared" si="33"/>
        <v>-100</v>
      </c>
      <c r="BZ63" s="69">
        <f>'RKO-MS'!S62</f>
        <v>-100</v>
      </c>
      <c r="CA63" s="64" t="str">
        <f>'RKO-MS'!L62</f>
        <v/>
      </c>
      <c r="CB63" s="67" t="str">
        <f t="shared" si="34"/>
        <v>#N/A</v>
      </c>
      <c r="CC63" s="70"/>
      <c r="CD63" s="71">
        <f t="shared" si="35"/>
        <v>136782</v>
      </c>
      <c r="CE63" s="71">
        <f t="shared" si="36"/>
        <v>1</v>
      </c>
    </row>
    <row r="64" ht="15.75" customHeight="1">
      <c r="A64" s="4" t="s">
        <v>138</v>
      </c>
      <c r="B64" s="61">
        <v>200.0</v>
      </c>
      <c r="C64" s="62">
        <v>25.0</v>
      </c>
      <c r="D64" s="49"/>
      <c r="E64" s="64">
        <f t="shared" si="1"/>
        <v>128246</v>
      </c>
      <c r="F64" s="49"/>
      <c r="G64" s="64">
        <v>197040.0</v>
      </c>
      <c r="H64" s="64">
        <v>50685.0</v>
      </c>
      <c r="I64" s="65">
        <f t="shared" si="2"/>
        <v>53.64221886</v>
      </c>
      <c r="J64" s="65">
        <v>74.2768</v>
      </c>
      <c r="K64" s="65">
        <v>509.0</v>
      </c>
      <c r="L64" s="65">
        <v>1800.0</v>
      </c>
      <c r="M64" s="67">
        <f t="shared" si="3"/>
        <v>0</v>
      </c>
      <c r="N64" s="68">
        <v>128554.0</v>
      </c>
      <c r="O64" s="65">
        <f t="shared" si="4"/>
        <v>0.2401634359</v>
      </c>
      <c r="P64" s="62">
        <f t="shared" si="37"/>
        <v>86400</v>
      </c>
      <c r="Q64" s="67">
        <f t="shared" si="6"/>
        <v>0</v>
      </c>
      <c r="R64" s="68">
        <v>134054.0</v>
      </c>
      <c r="S64" s="65">
        <f t="shared" si="7"/>
        <v>4.52879622</v>
      </c>
      <c r="T64" s="62">
        <f t="shared" si="38"/>
        <v>86400</v>
      </c>
      <c r="U64" s="67">
        <f t="shared" si="9"/>
        <v>0</v>
      </c>
      <c r="V64" s="64">
        <v>131786.0</v>
      </c>
      <c r="W64" s="65">
        <f t="shared" si="10"/>
        <v>2.76032001</v>
      </c>
      <c r="X64" s="62">
        <f t="shared" si="39"/>
        <v>86400</v>
      </c>
      <c r="Y64" s="67">
        <f t="shared" si="12"/>
        <v>0</v>
      </c>
      <c r="Z64" s="61">
        <f>RKO!J63</f>
        <v>128246</v>
      </c>
      <c r="AA64" s="65">
        <f t="shared" si="13"/>
        <v>0</v>
      </c>
      <c r="AB64" s="69">
        <f>RKO!S63</f>
        <v>0.03524476397</v>
      </c>
      <c r="AC64" s="65">
        <f>RKO!L63</f>
        <v>93.604</v>
      </c>
      <c r="AD64" s="67">
        <f t="shared" si="14"/>
        <v>1</v>
      </c>
      <c r="AE64" s="61">
        <f>'RKO-BRKGA'!J63</f>
        <v>128262</v>
      </c>
      <c r="AF64" s="65">
        <f t="shared" si="15"/>
        <v>0.01247602264</v>
      </c>
      <c r="AG64" s="69">
        <f>'RKO-BRKGA'!S63</f>
        <v>0.339971617</v>
      </c>
      <c r="AH64" s="65">
        <f>'RKO-BRKGA'!L63</f>
        <v>90.813</v>
      </c>
      <c r="AI64" s="67">
        <f t="shared" si="16"/>
        <v>0</v>
      </c>
      <c r="AJ64" s="61">
        <f>'RKO-SA'!J63</f>
        <v>128286</v>
      </c>
      <c r="AK64" s="65">
        <f t="shared" si="17"/>
        <v>0.03119005661</v>
      </c>
      <c r="AL64" s="69">
        <f>'RKO-SA'!S63</f>
        <v>0.05271119567</v>
      </c>
      <c r="AM64" s="65">
        <f>'RKO-SA'!L63</f>
        <v>71.834</v>
      </c>
      <c r="AN64" s="67">
        <f t="shared" si="18"/>
        <v>0</v>
      </c>
      <c r="AO64" s="61">
        <f>'RKO-GRASP'!J63</f>
        <v>128308</v>
      </c>
      <c r="AP64" s="65">
        <f t="shared" si="19"/>
        <v>0.04834458775</v>
      </c>
      <c r="AQ64" s="69">
        <f>'RKO-GRASP'!S63</f>
        <v>0.5838778597</v>
      </c>
      <c r="AR64" s="65">
        <f>'RKO-GRASP'!L63</f>
        <v>162.988</v>
      </c>
      <c r="AS64" s="67">
        <f t="shared" si="20"/>
        <v>0</v>
      </c>
      <c r="AT64" s="61">
        <f>'RKO-ILS'!J63</f>
        <v>128710</v>
      </c>
      <c r="AU64" s="65">
        <f t="shared" si="21"/>
        <v>0.3618046567</v>
      </c>
      <c r="AV64" s="69">
        <f>'RKO-ILS'!S63</f>
        <v>0.9640846498</v>
      </c>
      <c r="AW64" s="65">
        <f>'RKO-ILS'!L63</f>
        <v>125.404</v>
      </c>
      <c r="AX64" s="67">
        <f t="shared" si="22"/>
        <v>0</v>
      </c>
      <c r="AY64" s="61">
        <f>'RKO-VNS'!J63</f>
        <v>128308</v>
      </c>
      <c r="AZ64" s="65">
        <f t="shared" si="23"/>
        <v>0.04834458775</v>
      </c>
      <c r="BA64" s="69">
        <f>'RKO-VNS'!S63</f>
        <v>0.761973083</v>
      </c>
      <c r="BB64" s="65">
        <f>'RKO-VNS'!L63</f>
        <v>124.924</v>
      </c>
      <c r="BC64" s="67">
        <f t="shared" si="24"/>
        <v>0</v>
      </c>
      <c r="BD64" s="61">
        <f>'RKO-PSO'!J63</f>
        <v>130318</v>
      </c>
      <c r="BE64" s="65">
        <f t="shared" si="25"/>
        <v>1.615644932</v>
      </c>
      <c r="BF64" s="69">
        <f>'RKO-PSO'!S63</f>
        <v>2.737239368</v>
      </c>
      <c r="BG64" s="64">
        <f>'RKO-PSO'!L63</f>
        <v>19.77</v>
      </c>
      <c r="BH64" s="67">
        <f t="shared" si="26"/>
        <v>0</v>
      </c>
      <c r="BI64" s="61">
        <f>'RKO-GA'!J63</f>
        <v>129002</v>
      </c>
      <c r="BJ64" s="65">
        <f t="shared" si="27"/>
        <v>0.5894920699</v>
      </c>
      <c r="BK64" s="69">
        <f>'RKO-GA'!S63</f>
        <v>1.223897821</v>
      </c>
      <c r="BL64" s="64">
        <f>'RKO-GA'!L63</f>
        <v>87.671</v>
      </c>
      <c r="BM64" s="67">
        <f t="shared" si="28"/>
        <v>0</v>
      </c>
      <c r="BN64" s="61">
        <f>'RKO-BRKGA-CS'!J63</f>
        <v>128308</v>
      </c>
      <c r="BO64" s="65">
        <f t="shared" si="29"/>
        <v>0.04834458775</v>
      </c>
      <c r="BP64" s="69">
        <f>'RKO-BRKGA-CS'!S63</f>
        <v>0.6690267143</v>
      </c>
      <c r="BQ64" s="64">
        <f>'RKO-BRKGA-CS'!L63</f>
        <v>110.001</v>
      </c>
      <c r="BR64" s="67">
        <f t="shared" si="30"/>
        <v>0</v>
      </c>
      <c r="BS64" s="61">
        <f>'RKO-LNS'!J63</f>
        <v>128246</v>
      </c>
      <c r="BT64" s="65">
        <f t="shared" si="31"/>
        <v>0</v>
      </c>
      <c r="BU64" s="69">
        <f>'RKO-LNS'!S63</f>
        <v>0.3817662929</v>
      </c>
      <c r="BV64" s="64">
        <f>'RKO-LNS'!L63</f>
        <v>137.264</v>
      </c>
      <c r="BW64" s="67">
        <f t="shared" si="32"/>
        <v>1</v>
      </c>
      <c r="BX64" s="61" t="str">
        <f>'RKO-MS'!J63</f>
        <v/>
      </c>
      <c r="BY64" s="65">
        <f t="shared" si="33"/>
        <v>-100</v>
      </c>
      <c r="BZ64" s="69">
        <f>'RKO-MS'!S63</f>
        <v>-100</v>
      </c>
      <c r="CA64" s="64" t="str">
        <f>'RKO-MS'!L63</f>
        <v/>
      </c>
      <c r="CB64" s="67" t="str">
        <f t="shared" si="34"/>
        <v>#N/A</v>
      </c>
      <c r="CC64" s="70"/>
      <c r="CD64" s="71">
        <f t="shared" si="35"/>
        <v>128246</v>
      </c>
      <c r="CE64" s="71">
        <f t="shared" si="36"/>
        <v>1</v>
      </c>
    </row>
    <row r="65" ht="15.75" customHeight="1">
      <c r="A65" s="4" t="s">
        <v>139</v>
      </c>
      <c r="B65" s="61">
        <v>200.0</v>
      </c>
      <c r="C65" s="62">
        <v>25.0</v>
      </c>
      <c r="D65" s="49"/>
      <c r="E65" s="64">
        <f t="shared" si="1"/>
        <v>147844</v>
      </c>
      <c r="F65" s="49"/>
      <c r="G65" s="64">
        <v>227598.0</v>
      </c>
      <c r="H65" s="64">
        <v>58473.11531837</v>
      </c>
      <c r="I65" s="65">
        <f t="shared" si="2"/>
        <v>53.94469847</v>
      </c>
      <c r="J65" s="65">
        <v>74.3086</v>
      </c>
      <c r="K65" s="65">
        <v>596.0</v>
      </c>
      <c r="L65" s="65">
        <v>1800.0</v>
      </c>
      <c r="M65" s="67">
        <f t="shared" si="3"/>
        <v>0</v>
      </c>
      <c r="N65" s="68">
        <v>148402.0</v>
      </c>
      <c r="O65" s="65">
        <f t="shared" si="4"/>
        <v>0.3774248532</v>
      </c>
      <c r="P65" s="62">
        <f t="shared" si="37"/>
        <v>86400</v>
      </c>
      <c r="Q65" s="67">
        <f t="shared" si="6"/>
        <v>0</v>
      </c>
      <c r="R65" s="68">
        <v>154260.0</v>
      </c>
      <c r="S65" s="65">
        <f t="shared" si="7"/>
        <v>4.339709423</v>
      </c>
      <c r="T65" s="62">
        <f t="shared" si="38"/>
        <v>86400</v>
      </c>
      <c r="U65" s="67">
        <f t="shared" si="9"/>
        <v>0</v>
      </c>
      <c r="V65" s="64">
        <v>152934.0</v>
      </c>
      <c r="W65" s="65">
        <f t="shared" si="10"/>
        <v>3.442818106</v>
      </c>
      <c r="X65" s="62">
        <f t="shared" si="39"/>
        <v>86400</v>
      </c>
      <c r="Y65" s="67">
        <f t="shared" si="12"/>
        <v>0</v>
      </c>
      <c r="Z65" s="61">
        <f>RKO!J64</f>
        <v>147844</v>
      </c>
      <c r="AA65" s="65">
        <f t="shared" si="13"/>
        <v>0</v>
      </c>
      <c r="AB65" s="69">
        <f>RKO!S64</f>
        <v>0.1498877195</v>
      </c>
      <c r="AC65" s="65">
        <f>RKO!L64</f>
        <v>118.1</v>
      </c>
      <c r="AD65" s="67">
        <f t="shared" si="14"/>
        <v>1</v>
      </c>
      <c r="AE65" s="61">
        <f>'RKO-BRKGA'!J64</f>
        <v>148942</v>
      </c>
      <c r="AF65" s="65">
        <f t="shared" si="15"/>
        <v>0.7426747112</v>
      </c>
      <c r="AG65" s="69">
        <f>'RKO-BRKGA'!S64</f>
        <v>1.228862855</v>
      </c>
      <c r="AH65" s="65">
        <f>'RKO-BRKGA'!L64</f>
        <v>125.14</v>
      </c>
      <c r="AI65" s="67">
        <f t="shared" si="16"/>
        <v>0</v>
      </c>
      <c r="AJ65" s="61">
        <f>'RKO-SA'!J64</f>
        <v>147844</v>
      </c>
      <c r="AK65" s="65">
        <f t="shared" si="17"/>
        <v>0</v>
      </c>
      <c r="AL65" s="69">
        <f>'RKO-SA'!S64</f>
        <v>0.006493330808</v>
      </c>
      <c r="AM65" s="65">
        <f>'RKO-SA'!L64</f>
        <v>102.227</v>
      </c>
      <c r="AN65" s="67">
        <f t="shared" si="18"/>
        <v>1</v>
      </c>
      <c r="AO65" s="61">
        <f>'RKO-GRASP'!J64</f>
        <v>147998</v>
      </c>
      <c r="AP65" s="65">
        <f t="shared" si="19"/>
        <v>0.1041638484</v>
      </c>
      <c r="AQ65" s="69">
        <f>'RKO-GRASP'!S64</f>
        <v>0.1991288114</v>
      </c>
      <c r="AR65" s="65">
        <f>'RKO-GRASP'!L64</f>
        <v>149.979</v>
      </c>
      <c r="AS65" s="67">
        <f t="shared" si="20"/>
        <v>0</v>
      </c>
      <c r="AT65" s="61">
        <f>'RKO-ILS'!J64</f>
        <v>147892</v>
      </c>
      <c r="AU65" s="65">
        <f t="shared" si="21"/>
        <v>0.03246665404</v>
      </c>
      <c r="AV65" s="69">
        <f>'RKO-ILS'!S64</f>
        <v>0.8027380212</v>
      </c>
      <c r="AW65" s="65">
        <f>'RKO-ILS'!L64</f>
        <v>136.705</v>
      </c>
      <c r="AX65" s="67">
        <f t="shared" si="22"/>
        <v>0</v>
      </c>
      <c r="AY65" s="61">
        <f>'RKO-VNS'!J64</f>
        <v>147844</v>
      </c>
      <c r="AZ65" s="65">
        <f t="shared" si="23"/>
        <v>0</v>
      </c>
      <c r="BA65" s="69">
        <f>'RKO-VNS'!S64</f>
        <v>0.8592841103</v>
      </c>
      <c r="BB65" s="65">
        <f>'RKO-VNS'!L64</f>
        <v>147.796</v>
      </c>
      <c r="BC65" s="67">
        <f t="shared" si="24"/>
        <v>1</v>
      </c>
      <c r="BD65" s="61">
        <f>'RKO-PSO'!J64</f>
        <v>151390</v>
      </c>
      <c r="BE65" s="65">
        <f t="shared" si="25"/>
        <v>2.398474067</v>
      </c>
      <c r="BF65" s="69">
        <f>'RKO-PSO'!S64</f>
        <v>4.121912286</v>
      </c>
      <c r="BG65" s="64">
        <f>'RKO-PSO'!L64</f>
        <v>37.711</v>
      </c>
      <c r="BH65" s="67">
        <f t="shared" si="26"/>
        <v>0</v>
      </c>
      <c r="BI65" s="61">
        <f>'RKO-GA'!J64</f>
        <v>147998</v>
      </c>
      <c r="BJ65" s="65">
        <f t="shared" si="27"/>
        <v>0.1041638484</v>
      </c>
      <c r="BK65" s="69">
        <f>'RKO-GA'!S64</f>
        <v>1.491031087</v>
      </c>
      <c r="BL65" s="64">
        <f>'RKO-GA'!L64</f>
        <v>117.987</v>
      </c>
      <c r="BM65" s="67">
        <f t="shared" si="28"/>
        <v>0</v>
      </c>
      <c r="BN65" s="61">
        <f>'RKO-BRKGA-CS'!J64</f>
        <v>147998</v>
      </c>
      <c r="BO65" s="65">
        <f t="shared" si="29"/>
        <v>0.1041638484</v>
      </c>
      <c r="BP65" s="69">
        <f>'RKO-BRKGA-CS'!S64</f>
        <v>0.6017153216</v>
      </c>
      <c r="BQ65" s="64">
        <f>'RKO-BRKGA-CS'!L64</f>
        <v>80.351</v>
      </c>
      <c r="BR65" s="67">
        <f t="shared" si="30"/>
        <v>0</v>
      </c>
      <c r="BS65" s="61">
        <f>'RKO-LNS'!J64</f>
        <v>147998</v>
      </c>
      <c r="BT65" s="65">
        <f t="shared" si="31"/>
        <v>0.1041638484</v>
      </c>
      <c r="BU65" s="69">
        <f>'RKO-LNS'!S64</f>
        <v>0.3712020779</v>
      </c>
      <c r="BV65" s="64">
        <f>'RKO-LNS'!L64</f>
        <v>87.024</v>
      </c>
      <c r="BW65" s="67">
        <f t="shared" si="32"/>
        <v>0</v>
      </c>
      <c r="BX65" s="61" t="str">
        <f>'RKO-MS'!J64</f>
        <v/>
      </c>
      <c r="BY65" s="65">
        <f t="shared" si="33"/>
        <v>-100</v>
      </c>
      <c r="BZ65" s="69">
        <f>'RKO-MS'!S64</f>
        <v>-100</v>
      </c>
      <c r="CA65" s="64" t="str">
        <f>'RKO-MS'!L64</f>
        <v/>
      </c>
      <c r="CB65" s="67" t="str">
        <f t="shared" si="34"/>
        <v>#N/A</v>
      </c>
      <c r="CC65" s="70"/>
      <c r="CD65" s="71">
        <f t="shared" si="35"/>
        <v>147844</v>
      </c>
      <c r="CE65" s="71">
        <f t="shared" si="36"/>
        <v>1</v>
      </c>
    </row>
    <row r="66" ht="15.75" customHeight="1">
      <c r="A66" s="4" t="s">
        <v>140</v>
      </c>
      <c r="B66" s="61">
        <v>200.0</v>
      </c>
      <c r="C66" s="62">
        <v>50.0</v>
      </c>
      <c r="D66" s="49"/>
      <c r="E66" s="64">
        <f t="shared" si="1"/>
        <v>215388</v>
      </c>
      <c r="F66" s="49"/>
      <c r="G66" s="64">
        <v>269874.0</v>
      </c>
      <c r="H66" s="64">
        <v>28542.0</v>
      </c>
      <c r="I66" s="65">
        <f t="shared" si="2"/>
        <v>25.29667391</v>
      </c>
      <c r="J66" s="65">
        <v>89.424</v>
      </c>
      <c r="K66" s="65">
        <v>1798.0</v>
      </c>
      <c r="L66" s="65">
        <v>1800.0</v>
      </c>
      <c r="M66" s="67">
        <f t="shared" si="3"/>
        <v>0</v>
      </c>
      <c r="N66" s="68">
        <v>221550.0</v>
      </c>
      <c r="O66" s="65">
        <f t="shared" si="4"/>
        <v>2.860883615</v>
      </c>
      <c r="P66" s="62">
        <f t="shared" si="37"/>
        <v>86400</v>
      </c>
      <c r="Q66" s="67">
        <f t="shared" si="6"/>
        <v>0</v>
      </c>
      <c r="R66" s="68">
        <v>223096.0</v>
      </c>
      <c r="S66" s="65">
        <f t="shared" si="7"/>
        <v>3.57865805</v>
      </c>
      <c r="T66" s="62">
        <f t="shared" si="38"/>
        <v>86400</v>
      </c>
      <c r="U66" s="67">
        <f t="shared" si="9"/>
        <v>0</v>
      </c>
      <c r="V66" s="64">
        <v>223098.0</v>
      </c>
      <c r="W66" s="65">
        <f t="shared" si="10"/>
        <v>3.579586606</v>
      </c>
      <c r="X66" s="62">
        <f t="shared" si="39"/>
        <v>86400</v>
      </c>
      <c r="Y66" s="67">
        <f t="shared" si="12"/>
        <v>0</v>
      </c>
      <c r="Z66" s="61">
        <f>RKO!J65</f>
        <v>215388</v>
      </c>
      <c r="AA66" s="65">
        <f t="shared" si="13"/>
        <v>0</v>
      </c>
      <c r="AB66" s="69">
        <f>RKO!S65</f>
        <v>0.02265678682</v>
      </c>
      <c r="AC66" s="65">
        <f>RKO!L65</f>
        <v>107.814</v>
      </c>
      <c r="AD66" s="67">
        <f t="shared" si="14"/>
        <v>1</v>
      </c>
      <c r="AE66" s="61">
        <f>'RKO-BRKGA'!J65</f>
        <v>216174</v>
      </c>
      <c r="AF66" s="65">
        <f t="shared" si="15"/>
        <v>0.3649228369</v>
      </c>
      <c r="AG66" s="69">
        <f>'RKO-BRKGA'!S65</f>
        <v>0.5523056066</v>
      </c>
      <c r="AH66" s="65">
        <f>'RKO-BRKGA'!L65</f>
        <v>132.658</v>
      </c>
      <c r="AI66" s="67">
        <f t="shared" si="16"/>
        <v>0</v>
      </c>
      <c r="AJ66" s="61">
        <f>'RKO-SA'!J65</f>
        <v>215388</v>
      </c>
      <c r="AK66" s="65">
        <f t="shared" si="17"/>
        <v>0</v>
      </c>
      <c r="AL66" s="69">
        <f>'RKO-SA'!S65</f>
        <v>0.07781306294</v>
      </c>
      <c r="AM66" s="65">
        <f>'RKO-SA'!L65</f>
        <v>143.901</v>
      </c>
      <c r="AN66" s="67">
        <f t="shared" si="18"/>
        <v>1</v>
      </c>
      <c r="AO66" s="61">
        <f>'RKO-GRASP'!J65</f>
        <v>215822</v>
      </c>
      <c r="AP66" s="65">
        <f t="shared" si="19"/>
        <v>0.2014968336</v>
      </c>
      <c r="AQ66" s="69">
        <f>'RKO-GRASP'!S65</f>
        <v>0.5822051368</v>
      </c>
      <c r="AR66" s="65">
        <f>'RKO-GRASP'!L65</f>
        <v>177.463</v>
      </c>
      <c r="AS66" s="67">
        <f t="shared" si="20"/>
        <v>0</v>
      </c>
      <c r="AT66" s="61">
        <f>'RKO-ILS'!J65</f>
        <v>216098</v>
      </c>
      <c r="AU66" s="65">
        <f t="shared" si="21"/>
        <v>0.3296376771</v>
      </c>
      <c r="AV66" s="69">
        <f>'RKO-ILS'!S65</f>
        <v>0.5487770906</v>
      </c>
      <c r="AW66" s="65">
        <f>'RKO-ILS'!L65</f>
        <v>144.53</v>
      </c>
      <c r="AX66" s="67">
        <f t="shared" si="22"/>
        <v>0</v>
      </c>
      <c r="AY66" s="61">
        <f>'RKO-VNS'!J65</f>
        <v>216078</v>
      </c>
      <c r="AZ66" s="65">
        <f t="shared" si="23"/>
        <v>0.3203521088</v>
      </c>
      <c r="BA66" s="69">
        <f>'RKO-VNS'!S65</f>
        <v>0.7939160956</v>
      </c>
      <c r="BB66" s="65">
        <f>'RKO-VNS'!L65</f>
        <v>168.88</v>
      </c>
      <c r="BC66" s="67">
        <f t="shared" si="24"/>
        <v>0</v>
      </c>
      <c r="BD66" s="61">
        <f>'RKO-PSO'!J65</f>
        <v>218260</v>
      </c>
      <c r="BE66" s="65">
        <f t="shared" si="25"/>
        <v>1.333407618</v>
      </c>
      <c r="BF66" s="69">
        <f>'RKO-PSO'!S65</f>
        <v>1.831114082</v>
      </c>
      <c r="BG66" s="64">
        <f>'RKO-PSO'!L65</f>
        <v>23.757</v>
      </c>
      <c r="BH66" s="67">
        <f t="shared" si="26"/>
        <v>0</v>
      </c>
      <c r="BI66" s="61">
        <f>'RKO-GA'!J65</f>
        <v>216194</v>
      </c>
      <c r="BJ66" s="65">
        <f t="shared" si="27"/>
        <v>0.3742084053</v>
      </c>
      <c r="BK66" s="69">
        <f>'RKO-GA'!S65</f>
        <v>0.7443311605</v>
      </c>
      <c r="BL66" s="64">
        <f>'RKO-GA'!L65</f>
        <v>118.221</v>
      </c>
      <c r="BM66" s="67">
        <f t="shared" si="28"/>
        <v>0</v>
      </c>
      <c r="BN66" s="61">
        <f>'RKO-BRKGA-CS'!J65</f>
        <v>216030</v>
      </c>
      <c r="BO66" s="65">
        <f t="shared" si="29"/>
        <v>0.2980667447</v>
      </c>
      <c r="BP66" s="69">
        <f>'RKO-BRKGA-CS'!S65</f>
        <v>0.5261203038</v>
      </c>
      <c r="BQ66" s="64">
        <f>'RKO-BRKGA-CS'!L65</f>
        <v>151.678</v>
      </c>
      <c r="BR66" s="67">
        <f t="shared" si="30"/>
        <v>0</v>
      </c>
      <c r="BS66" s="61">
        <f>'RKO-LNS'!J65</f>
        <v>215510</v>
      </c>
      <c r="BT66" s="65">
        <f t="shared" si="31"/>
        <v>0.05664196705</v>
      </c>
      <c r="BU66" s="69">
        <f>'RKO-LNS'!S65</f>
        <v>0.161754601</v>
      </c>
      <c r="BV66" s="64">
        <f>'RKO-LNS'!L65</f>
        <v>94.468</v>
      </c>
      <c r="BW66" s="67">
        <f t="shared" si="32"/>
        <v>0</v>
      </c>
      <c r="BX66" s="61" t="str">
        <f>'RKO-MS'!J65</f>
        <v/>
      </c>
      <c r="BY66" s="65">
        <f t="shared" si="33"/>
        <v>-100</v>
      </c>
      <c r="BZ66" s="69">
        <f>'RKO-MS'!S65</f>
        <v>-100</v>
      </c>
      <c r="CA66" s="64" t="str">
        <f>'RKO-MS'!L65</f>
        <v/>
      </c>
      <c r="CB66" s="67" t="str">
        <f t="shared" si="34"/>
        <v>#N/A</v>
      </c>
      <c r="CC66" s="70"/>
      <c r="CD66" s="71">
        <f t="shared" si="35"/>
        <v>215388</v>
      </c>
      <c r="CE66" s="71">
        <f t="shared" si="36"/>
        <v>1</v>
      </c>
    </row>
    <row r="67" ht="15.75" customHeight="1">
      <c r="A67" s="4" t="s">
        <v>141</v>
      </c>
      <c r="B67" s="61">
        <v>200.0</v>
      </c>
      <c r="C67" s="62">
        <v>50.0</v>
      </c>
      <c r="D67" s="49"/>
      <c r="E67" s="64">
        <f t="shared" si="1"/>
        <v>212798</v>
      </c>
      <c r="F67" s="49"/>
      <c r="G67" s="64">
        <v>274110.0</v>
      </c>
      <c r="H67" s="64">
        <v>0.0</v>
      </c>
      <c r="I67" s="65">
        <f t="shared" si="2"/>
        <v>28.81230087</v>
      </c>
      <c r="J67" s="65">
        <v>100.0</v>
      </c>
      <c r="K67" s="65">
        <v>41.0</v>
      </c>
      <c r="L67" s="65">
        <v>1800.0</v>
      </c>
      <c r="M67" s="67">
        <f t="shared" si="3"/>
        <v>0</v>
      </c>
      <c r="N67" s="68">
        <v>218254.0</v>
      </c>
      <c r="O67" s="65">
        <f t="shared" si="4"/>
        <v>2.563933872</v>
      </c>
      <c r="P67" s="62">
        <f t="shared" si="37"/>
        <v>86400</v>
      </c>
      <c r="Q67" s="67">
        <f t="shared" si="6"/>
        <v>0</v>
      </c>
      <c r="R67" s="68">
        <v>219910.0</v>
      </c>
      <c r="S67" s="65">
        <f t="shared" si="7"/>
        <v>3.342136674</v>
      </c>
      <c r="T67" s="62">
        <f t="shared" si="38"/>
        <v>86400</v>
      </c>
      <c r="U67" s="67">
        <f t="shared" si="9"/>
        <v>0</v>
      </c>
      <c r="V67" s="64">
        <v>219834.0</v>
      </c>
      <c r="W67" s="65">
        <f t="shared" si="10"/>
        <v>3.306422053</v>
      </c>
      <c r="X67" s="62">
        <f t="shared" si="39"/>
        <v>86400</v>
      </c>
      <c r="Y67" s="67">
        <f t="shared" si="12"/>
        <v>0</v>
      </c>
      <c r="Z67" s="61">
        <f>RKO!J66</f>
        <v>212798</v>
      </c>
      <c r="AA67" s="65">
        <f t="shared" si="13"/>
        <v>0</v>
      </c>
      <c r="AB67" s="69">
        <f>RKO!S66</f>
        <v>0.08947452514</v>
      </c>
      <c r="AC67" s="65">
        <f>RKO!L66</f>
        <v>96.725</v>
      </c>
      <c r="AD67" s="67">
        <f t="shared" si="14"/>
        <v>1</v>
      </c>
      <c r="AE67" s="61">
        <f>'RKO-BRKGA'!J66</f>
        <v>213930</v>
      </c>
      <c r="AF67" s="65">
        <f t="shared" si="15"/>
        <v>0.5319598868</v>
      </c>
      <c r="AG67" s="69">
        <f>'RKO-BRKGA'!S66</f>
        <v>0.8695570447</v>
      </c>
      <c r="AH67" s="65">
        <f>'RKO-BRKGA'!L66</f>
        <v>169.618</v>
      </c>
      <c r="AI67" s="67">
        <f t="shared" si="16"/>
        <v>0</v>
      </c>
      <c r="AJ67" s="61">
        <f>'RKO-SA'!J66</f>
        <v>212818</v>
      </c>
      <c r="AK67" s="65">
        <f t="shared" si="17"/>
        <v>0.009398584573</v>
      </c>
      <c r="AL67" s="69">
        <f>'RKO-SA'!S66</f>
        <v>0.09642947772</v>
      </c>
      <c r="AM67" s="65">
        <f>'RKO-SA'!L66</f>
        <v>131.412</v>
      </c>
      <c r="AN67" s="67">
        <f t="shared" si="18"/>
        <v>0</v>
      </c>
      <c r="AO67" s="61">
        <f>'RKO-GRASP'!J66</f>
        <v>213282</v>
      </c>
      <c r="AP67" s="65">
        <f t="shared" si="19"/>
        <v>0.2274457467</v>
      </c>
      <c r="AQ67" s="69">
        <f>'RKO-GRASP'!S66</f>
        <v>0.5005686144</v>
      </c>
      <c r="AR67" s="65">
        <f>'RKO-GRASP'!L66</f>
        <v>171.119</v>
      </c>
      <c r="AS67" s="67">
        <f t="shared" si="20"/>
        <v>0</v>
      </c>
      <c r="AT67" s="61">
        <f>'RKO-ILS'!J66</f>
        <v>213342</v>
      </c>
      <c r="AU67" s="65">
        <f t="shared" si="21"/>
        <v>0.2556415004</v>
      </c>
      <c r="AV67" s="69">
        <f>'RKO-ILS'!S66</f>
        <v>0.4090264006</v>
      </c>
      <c r="AW67" s="65">
        <f>'RKO-ILS'!L66</f>
        <v>151.77</v>
      </c>
      <c r="AX67" s="67">
        <f t="shared" si="22"/>
        <v>0</v>
      </c>
      <c r="AY67" s="61">
        <f>'RKO-VNS'!J66</f>
        <v>213564</v>
      </c>
      <c r="AZ67" s="65">
        <f t="shared" si="23"/>
        <v>0.3599657892</v>
      </c>
      <c r="BA67" s="69">
        <f>'RKO-VNS'!S66</f>
        <v>0.6723747404</v>
      </c>
      <c r="BB67" s="65">
        <f>'RKO-VNS'!L66</f>
        <v>172.962</v>
      </c>
      <c r="BC67" s="67">
        <f t="shared" si="24"/>
        <v>0</v>
      </c>
      <c r="BD67" s="61">
        <f>'RKO-PSO'!J66</f>
        <v>214900</v>
      </c>
      <c r="BE67" s="65">
        <f t="shared" si="25"/>
        <v>0.9877912386</v>
      </c>
      <c r="BF67" s="69">
        <f>'RKO-PSO'!S66</f>
        <v>1.696820459</v>
      </c>
      <c r="BG67" s="64">
        <f>'RKO-PSO'!L66</f>
        <v>6.038</v>
      </c>
      <c r="BH67" s="67">
        <f t="shared" si="26"/>
        <v>0</v>
      </c>
      <c r="BI67" s="61">
        <f>'RKO-GA'!J66</f>
        <v>213304</v>
      </c>
      <c r="BJ67" s="65">
        <f t="shared" si="27"/>
        <v>0.2377841897</v>
      </c>
      <c r="BK67" s="69">
        <f>'RKO-GA'!S66</f>
        <v>0.7543303978</v>
      </c>
      <c r="BL67" s="64">
        <f>'RKO-GA'!L66</f>
        <v>122.983</v>
      </c>
      <c r="BM67" s="67">
        <f t="shared" si="28"/>
        <v>0</v>
      </c>
      <c r="BN67" s="61">
        <f>'RKO-BRKGA-CS'!J66</f>
        <v>213338</v>
      </c>
      <c r="BO67" s="65">
        <f t="shared" si="29"/>
        <v>0.2537617835</v>
      </c>
      <c r="BP67" s="69">
        <f>'RKO-BRKGA-CS'!S66</f>
        <v>0.5236891324</v>
      </c>
      <c r="BQ67" s="64">
        <f>'RKO-BRKGA-CS'!L66</f>
        <v>127.342</v>
      </c>
      <c r="BR67" s="67">
        <f t="shared" si="30"/>
        <v>0</v>
      </c>
      <c r="BS67" s="61">
        <f>'RKO-LNS'!J66</f>
        <v>213232</v>
      </c>
      <c r="BT67" s="65">
        <f t="shared" si="31"/>
        <v>0.2039492852</v>
      </c>
      <c r="BU67" s="69">
        <f>'RKO-LNS'!S66</f>
        <v>0.4641021062</v>
      </c>
      <c r="BV67" s="64">
        <f>'RKO-LNS'!L66</f>
        <v>185.802</v>
      </c>
      <c r="BW67" s="67">
        <f t="shared" si="32"/>
        <v>0</v>
      </c>
      <c r="BX67" s="61" t="str">
        <f>'RKO-MS'!J66</f>
        <v/>
      </c>
      <c r="BY67" s="65">
        <f t="shared" si="33"/>
        <v>-100</v>
      </c>
      <c r="BZ67" s="69">
        <f>'RKO-MS'!S66</f>
        <v>-100</v>
      </c>
      <c r="CA67" s="64" t="str">
        <f>'RKO-MS'!L66</f>
        <v/>
      </c>
      <c r="CB67" s="67" t="str">
        <f t="shared" si="34"/>
        <v>#N/A</v>
      </c>
      <c r="CC67" s="70"/>
      <c r="CD67" s="71">
        <f t="shared" si="35"/>
        <v>212818</v>
      </c>
      <c r="CE67" s="71">
        <f t="shared" si="36"/>
        <v>0</v>
      </c>
    </row>
    <row r="68" ht="15.75" customHeight="1">
      <c r="A68" s="4" t="s">
        <v>142</v>
      </c>
      <c r="B68" s="61">
        <v>200.0</v>
      </c>
      <c r="C68" s="62">
        <v>50.0</v>
      </c>
      <c r="D68" s="49"/>
      <c r="E68" s="64">
        <f t="shared" si="1"/>
        <v>214462</v>
      </c>
      <c r="F68" s="49"/>
      <c r="G68" s="64">
        <v>243310.0</v>
      </c>
      <c r="H68" s="64">
        <v>34839.2212853</v>
      </c>
      <c r="I68" s="65">
        <f t="shared" si="2"/>
        <v>13.45133404</v>
      </c>
      <c r="J68" s="65">
        <v>85.681</v>
      </c>
      <c r="K68" s="65">
        <v>1800.0</v>
      </c>
      <c r="L68" s="65">
        <v>1800.0</v>
      </c>
      <c r="M68" s="67">
        <f t="shared" si="3"/>
        <v>0</v>
      </c>
      <c r="N68" s="68">
        <v>221500.0</v>
      </c>
      <c r="O68" s="65">
        <f t="shared" si="4"/>
        <v>3.281700255</v>
      </c>
      <c r="P68" s="62">
        <f t="shared" si="37"/>
        <v>86400</v>
      </c>
      <c r="Q68" s="67">
        <f t="shared" si="6"/>
        <v>0</v>
      </c>
      <c r="R68" s="68">
        <v>222404.0</v>
      </c>
      <c r="S68" s="65">
        <f t="shared" si="7"/>
        <v>3.703220151</v>
      </c>
      <c r="T68" s="62">
        <f t="shared" si="38"/>
        <v>86400</v>
      </c>
      <c r="U68" s="67">
        <f t="shared" si="9"/>
        <v>0</v>
      </c>
      <c r="V68" s="64">
        <v>221110.0</v>
      </c>
      <c r="W68" s="65">
        <f t="shared" si="10"/>
        <v>3.099849857</v>
      </c>
      <c r="X68" s="62">
        <f t="shared" si="39"/>
        <v>86400</v>
      </c>
      <c r="Y68" s="67">
        <f t="shared" si="12"/>
        <v>0</v>
      </c>
      <c r="Z68" s="61">
        <f>RKO!J67</f>
        <v>214598</v>
      </c>
      <c r="AA68" s="65">
        <f t="shared" si="13"/>
        <v>0.06341449767</v>
      </c>
      <c r="AB68" s="69">
        <f>RKO!S67</f>
        <v>0.1687944717</v>
      </c>
      <c r="AC68" s="65">
        <f>RKO!L67</f>
        <v>145.341</v>
      </c>
      <c r="AD68" s="67">
        <f t="shared" si="14"/>
        <v>0</v>
      </c>
      <c r="AE68" s="61">
        <f>'RKO-BRKGA'!J67</f>
        <v>215842</v>
      </c>
      <c r="AF68" s="65">
        <f t="shared" si="15"/>
        <v>0.6434706382</v>
      </c>
      <c r="AG68" s="69">
        <f>'RKO-BRKGA'!S67</f>
        <v>0.813197676</v>
      </c>
      <c r="AH68" s="65">
        <f>'RKO-BRKGA'!L67</f>
        <v>134.518</v>
      </c>
      <c r="AI68" s="67">
        <f t="shared" si="16"/>
        <v>0</v>
      </c>
      <c r="AJ68" s="61">
        <f>'RKO-SA'!J67</f>
        <v>214462</v>
      </c>
      <c r="AK68" s="65">
        <f t="shared" si="17"/>
        <v>0</v>
      </c>
      <c r="AL68" s="69">
        <f>'RKO-SA'!S67</f>
        <v>0.1654372336</v>
      </c>
      <c r="AM68" s="65">
        <f>'RKO-SA'!L67</f>
        <v>137.644</v>
      </c>
      <c r="AN68" s="67">
        <f t="shared" si="18"/>
        <v>1</v>
      </c>
      <c r="AO68" s="61">
        <f>'RKO-GRASP'!J67</f>
        <v>215002</v>
      </c>
      <c r="AP68" s="65">
        <f t="shared" si="19"/>
        <v>0.2517928584</v>
      </c>
      <c r="AQ68" s="69">
        <f>'RKO-GRASP'!S67</f>
        <v>0.5740877172</v>
      </c>
      <c r="AR68" s="65">
        <f>'RKO-GRASP'!L67</f>
        <v>169.858</v>
      </c>
      <c r="AS68" s="67">
        <f t="shared" si="20"/>
        <v>0</v>
      </c>
      <c r="AT68" s="61">
        <f>'RKO-ILS'!J67</f>
        <v>215050</v>
      </c>
      <c r="AU68" s="65">
        <f t="shared" si="21"/>
        <v>0.2741744458</v>
      </c>
      <c r="AV68" s="69">
        <f>'RKO-ILS'!S67</f>
        <v>0.6693959769</v>
      </c>
      <c r="AW68" s="65">
        <f>'RKO-ILS'!L67</f>
        <v>156.05</v>
      </c>
      <c r="AX68" s="67">
        <f t="shared" si="22"/>
        <v>0</v>
      </c>
      <c r="AY68" s="61">
        <f>'RKO-VNS'!J67</f>
        <v>215716</v>
      </c>
      <c r="AZ68" s="65">
        <f t="shared" si="23"/>
        <v>0.5847189712</v>
      </c>
      <c r="BA68" s="69">
        <f>'RKO-VNS'!S67</f>
        <v>0.9249190999</v>
      </c>
      <c r="BB68" s="65">
        <f>'RKO-VNS'!L67</f>
        <v>155.158</v>
      </c>
      <c r="BC68" s="67">
        <f t="shared" si="24"/>
        <v>0</v>
      </c>
      <c r="BD68" s="61">
        <f>'RKO-PSO'!J67</f>
        <v>216754</v>
      </c>
      <c r="BE68" s="65">
        <f t="shared" si="25"/>
        <v>1.068720799</v>
      </c>
      <c r="BF68" s="69">
        <f>'RKO-PSO'!S67</f>
        <v>1.491546288</v>
      </c>
      <c r="BG68" s="64">
        <f>'RKO-PSO'!L67</f>
        <v>51.397</v>
      </c>
      <c r="BH68" s="67">
        <f t="shared" si="26"/>
        <v>0</v>
      </c>
      <c r="BI68" s="61">
        <f>'RKO-GA'!J67</f>
        <v>215810</v>
      </c>
      <c r="BJ68" s="65">
        <f t="shared" si="27"/>
        <v>0.6285495799</v>
      </c>
      <c r="BK68" s="69">
        <f>'RKO-GA'!S67</f>
        <v>1.19181953</v>
      </c>
      <c r="BL68" s="64">
        <f>'RKO-GA'!L67</f>
        <v>107.758</v>
      </c>
      <c r="BM68" s="67">
        <f t="shared" si="28"/>
        <v>0</v>
      </c>
      <c r="BN68" s="61">
        <f>'RKO-BRKGA-CS'!J67</f>
        <v>215284</v>
      </c>
      <c r="BO68" s="65">
        <f t="shared" si="29"/>
        <v>0.3832846845</v>
      </c>
      <c r="BP68" s="69">
        <f>'RKO-BRKGA-CS'!S67</f>
        <v>0.7057660565</v>
      </c>
      <c r="BQ68" s="64">
        <f>'RKO-BRKGA-CS'!L67</f>
        <v>147.726</v>
      </c>
      <c r="BR68" s="67">
        <f t="shared" si="30"/>
        <v>0</v>
      </c>
      <c r="BS68" s="61">
        <f>'RKO-LNS'!J67</f>
        <v>215172</v>
      </c>
      <c r="BT68" s="65">
        <f t="shared" si="31"/>
        <v>0.3310609805</v>
      </c>
      <c r="BU68" s="69">
        <f>'RKO-LNS'!S67</f>
        <v>0.3623952029</v>
      </c>
      <c r="BV68" s="64">
        <f>'RKO-LNS'!L67</f>
        <v>176.964</v>
      </c>
      <c r="BW68" s="67">
        <f t="shared" si="32"/>
        <v>0</v>
      </c>
      <c r="BX68" s="61" t="str">
        <f>'RKO-MS'!J67</f>
        <v/>
      </c>
      <c r="BY68" s="65">
        <f t="shared" si="33"/>
        <v>-100</v>
      </c>
      <c r="BZ68" s="69">
        <f>'RKO-MS'!S67</f>
        <v>-100</v>
      </c>
      <c r="CA68" s="64" t="str">
        <f>'RKO-MS'!L67</f>
        <v/>
      </c>
      <c r="CB68" s="67" t="str">
        <f t="shared" si="34"/>
        <v>#N/A</v>
      </c>
      <c r="CC68" s="70"/>
      <c r="CD68" s="71">
        <f t="shared" si="35"/>
        <v>214462</v>
      </c>
      <c r="CE68" s="71">
        <f t="shared" si="36"/>
        <v>1</v>
      </c>
    </row>
    <row r="69" ht="15.75" customHeight="1">
      <c r="A69" s="4" t="s">
        <v>143</v>
      </c>
      <c r="B69" s="61">
        <v>200.0</v>
      </c>
      <c r="C69" s="62">
        <v>50.0</v>
      </c>
      <c r="D69" s="49"/>
      <c r="E69" s="64">
        <f t="shared" si="1"/>
        <v>206488</v>
      </c>
      <c r="F69" s="49"/>
      <c r="G69" s="64">
        <v>247154.0</v>
      </c>
      <c r="H69" s="64">
        <v>35717.04059253</v>
      </c>
      <c r="I69" s="65">
        <f t="shared" si="2"/>
        <v>19.69412266</v>
      </c>
      <c r="J69" s="65">
        <v>85.5487</v>
      </c>
      <c r="K69" s="65">
        <v>1626.0</v>
      </c>
      <c r="L69" s="65">
        <v>1800.0</v>
      </c>
      <c r="M69" s="67">
        <f t="shared" si="3"/>
        <v>0</v>
      </c>
      <c r="N69" s="68">
        <v>212044.0</v>
      </c>
      <c r="O69" s="65">
        <f t="shared" si="4"/>
        <v>2.690713262</v>
      </c>
      <c r="P69" s="62">
        <f t="shared" si="37"/>
        <v>86400</v>
      </c>
      <c r="Q69" s="67">
        <f t="shared" si="6"/>
        <v>0</v>
      </c>
      <c r="R69" s="68">
        <v>212544.0</v>
      </c>
      <c r="S69" s="65">
        <f t="shared" si="7"/>
        <v>2.932858084</v>
      </c>
      <c r="T69" s="62">
        <f t="shared" si="38"/>
        <v>86400</v>
      </c>
      <c r="U69" s="67">
        <f t="shared" si="9"/>
        <v>0</v>
      </c>
      <c r="V69" s="64">
        <v>213170.0</v>
      </c>
      <c r="W69" s="65">
        <f t="shared" si="10"/>
        <v>3.236023401</v>
      </c>
      <c r="X69" s="62">
        <f t="shared" si="39"/>
        <v>86400</v>
      </c>
      <c r="Y69" s="67">
        <f t="shared" si="12"/>
        <v>0</v>
      </c>
      <c r="Z69" s="61">
        <f>RKO!J68</f>
        <v>206488</v>
      </c>
      <c r="AA69" s="65">
        <f t="shared" si="13"/>
        <v>0</v>
      </c>
      <c r="AB69" s="69">
        <f>RKO!S68</f>
        <v>0.05152841812</v>
      </c>
      <c r="AC69" s="65">
        <f>RKO!L68</f>
        <v>129.212</v>
      </c>
      <c r="AD69" s="67">
        <f t="shared" si="14"/>
        <v>1</v>
      </c>
      <c r="AE69" s="61">
        <f>'RKO-BRKGA'!J68</f>
        <v>206780</v>
      </c>
      <c r="AF69" s="65">
        <f t="shared" si="15"/>
        <v>0.141412576</v>
      </c>
      <c r="AG69" s="69">
        <f>'RKO-BRKGA'!S68</f>
        <v>0.3891751579</v>
      </c>
      <c r="AH69" s="65">
        <f>'RKO-BRKGA'!L68</f>
        <v>164.767</v>
      </c>
      <c r="AI69" s="67">
        <f t="shared" si="16"/>
        <v>0</v>
      </c>
      <c r="AJ69" s="61">
        <f>'RKO-SA'!J68</f>
        <v>206514</v>
      </c>
      <c r="AK69" s="65">
        <f t="shared" si="17"/>
        <v>0.01259153074</v>
      </c>
      <c r="AL69" s="69">
        <f>'RKO-SA'!S68</f>
        <v>0.05055983883</v>
      </c>
      <c r="AM69" s="65">
        <f>'RKO-SA'!L68</f>
        <v>101.3</v>
      </c>
      <c r="AN69" s="67">
        <f t="shared" si="18"/>
        <v>0</v>
      </c>
      <c r="AO69" s="61">
        <f>'RKO-GRASP'!J68</f>
        <v>206602</v>
      </c>
      <c r="AP69" s="65">
        <f t="shared" si="19"/>
        <v>0.05520901941</v>
      </c>
      <c r="AQ69" s="69">
        <f>'RKO-GRASP'!S68</f>
        <v>0.5505404672</v>
      </c>
      <c r="AR69" s="65">
        <f>'RKO-GRASP'!L68</f>
        <v>150.028</v>
      </c>
      <c r="AS69" s="67">
        <f t="shared" si="20"/>
        <v>0</v>
      </c>
      <c r="AT69" s="61">
        <f>'RKO-ILS'!J68</f>
        <v>207194</v>
      </c>
      <c r="AU69" s="65">
        <f t="shared" si="21"/>
        <v>0.3419084886</v>
      </c>
      <c r="AV69" s="69">
        <f>'RKO-ILS'!S68</f>
        <v>0.4788655999</v>
      </c>
      <c r="AW69" s="65">
        <f>'RKO-ILS'!L68</f>
        <v>146.333</v>
      </c>
      <c r="AX69" s="67">
        <f t="shared" si="22"/>
        <v>0</v>
      </c>
      <c r="AY69" s="61">
        <f>'RKO-VNS'!J68</f>
        <v>206712</v>
      </c>
      <c r="AZ69" s="65">
        <f t="shared" si="23"/>
        <v>0.1084808802</v>
      </c>
      <c r="BA69" s="69">
        <f>'RKO-VNS'!S68</f>
        <v>0.3329975592</v>
      </c>
      <c r="BB69" s="65">
        <f>'RKO-VNS'!L68</f>
        <v>127.259</v>
      </c>
      <c r="BC69" s="67">
        <f t="shared" si="24"/>
        <v>0</v>
      </c>
      <c r="BD69" s="61">
        <f>'RKO-PSO'!J68</f>
        <v>208834</v>
      </c>
      <c r="BE69" s="65">
        <f t="shared" si="25"/>
        <v>1.136143505</v>
      </c>
      <c r="BF69" s="69">
        <f>'RKO-PSO'!S68</f>
        <v>1.534229592</v>
      </c>
      <c r="BG69" s="64">
        <f>'RKO-PSO'!L68</f>
        <v>104.144</v>
      </c>
      <c r="BH69" s="67">
        <f t="shared" si="26"/>
        <v>0</v>
      </c>
      <c r="BI69" s="61">
        <f>'RKO-GA'!J68</f>
        <v>206868</v>
      </c>
      <c r="BJ69" s="65">
        <f t="shared" si="27"/>
        <v>0.1840300647</v>
      </c>
      <c r="BK69" s="69">
        <f>'RKO-GA'!S68</f>
        <v>0.4031226996</v>
      </c>
      <c r="BL69" s="64">
        <f>'RKO-GA'!L68</f>
        <v>86.429</v>
      </c>
      <c r="BM69" s="67">
        <f t="shared" si="28"/>
        <v>0</v>
      </c>
      <c r="BN69" s="61">
        <f>'RKO-BRKGA-CS'!J68</f>
        <v>206692</v>
      </c>
      <c r="BO69" s="65">
        <f t="shared" si="29"/>
        <v>0.09879508737</v>
      </c>
      <c r="BP69" s="69">
        <f>'RKO-BRKGA-CS'!S68</f>
        <v>0.2252915424</v>
      </c>
      <c r="BQ69" s="64">
        <f>'RKO-BRKGA-CS'!L68</f>
        <v>144.904</v>
      </c>
      <c r="BR69" s="67">
        <f t="shared" si="30"/>
        <v>0</v>
      </c>
      <c r="BS69" s="61">
        <f>'RKO-LNS'!J68</f>
        <v>206682</v>
      </c>
      <c r="BT69" s="65">
        <f t="shared" si="31"/>
        <v>0.09395219093</v>
      </c>
      <c r="BU69" s="69">
        <f>'RKO-LNS'!S68</f>
        <v>0.2686838945</v>
      </c>
      <c r="BV69" s="64">
        <f>'RKO-LNS'!L68</f>
        <v>146.963</v>
      </c>
      <c r="BW69" s="67">
        <f t="shared" si="32"/>
        <v>0</v>
      </c>
      <c r="BX69" s="61" t="str">
        <f>'RKO-MS'!J68</f>
        <v/>
      </c>
      <c r="BY69" s="65">
        <f t="shared" si="33"/>
        <v>-100</v>
      </c>
      <c r="BZ69" s="69">
        <f>'RKO-MS'!S68</f>
        <v>-100</v>
      </c>
      <c r="CA69" s="64" t="str">
        <f>'RKO-MS'!L68</f>
        <v/>
      </c>
      <c r="CB69" s="67" t="str">
        <f t="shared" si="34"/>
        <v>#N/A</v>
      </c>
      <c r="CC69" s="70"/>
      <c r="CD69" s="71">
        <f t="shared" si="35"/>
        <v>206514</v>
      </c>
      <c r="CE69" s="71">
        <f t="shared" si="36"/>
        <v>0</v>
      </c>
    </row>
    <row r="70" ht="15.75" customHeight="1">
      <c r="A70" s="4" t="s">
        <v>144</v>
      </c>
      <c r="B70" s="61">
        <v>200.0</v>
      </c>
      <c r="C70" s="62">
        <v>50.0</v>
      </c>
      <c r="D70" s="49"/>
      <c r="E70" s="64">
        <f t="shared" si="1"/>
        <v>230044</v>
      </c>
      <c r="F70" s="49"/>
      <c r="G70" s="64">
        <v>286861.9993757</v>
      </c>
      <c r="H70" s="64">
        <v>4.714820533991E-9</v>
      </c>
      <c r="I70" s="65">
        <f t="shared" si="2"/>
        <v>24.69875301</v>
      </c>
      <c r="J70" s="65">
        <v>100.0</v>
      </c>
      <c r="K70" s="65">
        <v>43.0</v>
      </c>
      <c r="L70" s="65">
        <v>1800.0</v>
      </c>
      <c r="M70" s="67">
        <f t="shared" si="3"/>
        <v>0</v>
      </c>
      <c r="N70" s="68">
        <v>231890.0</v>
      </c>
      <c r="O70" s="65">
        <f t="shared" si="4"/>
        <v>0.8024551825</v>
      </c>
      <c r="P70" s="62">
        <f t="shared" si="37"/>
        <v>86400</v>
      </c>
      <c r="Q70" s="67">
        <f t="shared" si="6"/>
        <v>0</v>
      </c>
      <c r="R70" s="68">
        <v>236136.0</v>
      </c>
      <c r="S70" s="65">
        <f t="shared" si="7"/>
        <v>2.648189042</v>
      </c>
      <c r="T70" s="62">
        <f t="shared" si="38"/>
        <v>86400</v>
      </c>
      <c r="U70" s="67">
        <f t="shared" si="9"/>
        <v>0</v>
      </c>
      <c r="V70" s="64">
        <v>237156.0</v>
      </c>
      <c r="W70" s="65">
        <f t="shared" si="10"/>
        <v>3.09158248</v>
      </c>
      <c r="X70" s="62">
        <f t="shared" si="39"/>
        <v>86400</v>
      </c>
      <c r="Y70" s="67">
        <f t="shared" si="12"/>
        <v>0</v>
      </c>
      <c r="Z70" s="61">
        <f>RKO!J69</f>
        <v>230044</v>
      </c>
      <c r="AA70" s="65">
        <f t="shared" si="13"/>
        <v>0</v>
      </c>
      <c r="AB70" s="69">
        <f>RKO!S69</f>
        <v>0.06607431622</v>
      </c>
      <c r="AC70" s="65">
        <f>RKO!L69</f>
        <v>144.113</v>
      </c>
      <c r="AD70" s="67">
        <f t="shared" si="14"/>
        <v>1</v>
      </c>
      <c r="AE70" s="61">
        <f>'RKO-BRKGA'!J69</f>
        <v>231406</v>
      </c>
      <c r="AF70" s="65">
        <f t="shared" si="15"/>
        <v>0.5920606493</v>
      </c>
      <c r="AG70" s="69">
        <f>'RKO-BRKGA'!S69</f>
        <v>0.705082506</v>
      </c>
      <c r="AH70" s="65">
        <f>'RKO-BRKGA'!L69</f>
        <v>168.4</v>
      </c>
      <c r="AI70" s="67">
        <f t="shared" si="16"/>
        <v>0</v>
      </c>
      <c r="AJ70" s="61">
        <f>'RKO-SA'!J69</f>
        <v>230082</v>
      </c>
      <c r="AK70" s="65">
        <f t="shared" si="17"/>
        <v>0.01651857905</v>
      </c>
      <c r="AL70" s="69">
        <f>'RKO-SA'!S69</f>
        <v>0.1286710368</v>
      </c>
      <c r="AM70" s="65">
        <f>'RKO-SA'!L69</f>
        <v>132.347</v>
      </c>
      <c r="AN70" s="67">
        <f t="shared" si="18"/>
        <v>0</v>
      </c>
      <c r="AO70" s="61">
        <f>'RKO-GRASP'!J69</f>
        <v>230170</v>
      </c>
      <c r="AP70" s="65">
        <f t="shared" si="19"/>
        <v>0.05477213055</v>
      </c>
      <c r="AQ70" s="69">
        <f>'RKO-GRASP'!S69</f>
        <v>0.4972961694</v>
      </c>
      <c r="AR70" s="65">
        <f>'RKO-GRASP'!L69</f>
        <v>173.016</v>
      </c>
      <c r="AS70" s="67">
        <f t="shared" si="20"/>
        <v>0</v>
      </c>
      <c r="AT70" s="61">
        <f>'RKO-ILS'!J69</f>
        <v>230960</v>
      </c>
      <c r="AU70" s="65">
        <f t="shared" si="21"/>
        <v>0.3981846951</v>
      </c>
      <c r="AV70" s="69">
        <f>'RKO-ILS'!S69</f>
        <v>0.5325937647</v>
      </c>
      <c r="AW70" s="65">
        <f>'RKO-ILS'!L69</f>
        <v>158.219</v>
      </c>
      <c r="AX70" s="67">
        <f t="shared" si="22"/>
        <v>0</v>
      </c>
      <c r="AY70" s="61">
        <f>'RKO-VNS'!J69</f>
        <v>230286</v>
      </c>
      <c r="AZ70" s="65">
        <f t="shared" si="23"/>
        <v>0.1051972666</v>
      </c>
      <c r="BA70" s="69">
        <f>'RKO-VNS'!S69</f>
        <v>0.3806228374</v>
      </c>
      <c r="BB70" s="65">
        <f>'RKO-VNS'!L69</f>
        <v>169.665</v>
      </c>
      <c r="BC70" s="67">
        <f t="shared" si="24"/>
        <v>0</v>
      </c>
      <c r="BD70" s="61">
        <f>'RKO-PSO'!J69</f>
        <v>232828</v>
      </c>
      <c r="BE70" s="65">
        <f t="shared" si="25"/>
        <v>1.210203265</v>
      </c>
      <c r="BF70" s="69">
        <f>'RKO-PSO'!S69</f>
        <v>1.952843804</v>
      </c>
      <c r="BG70" s="64">
        <f>'RKO-PSO'!L69</f>
        <v>24.128</v>
      </c>
      <c r="BH70" s="67">
        <f t="shared" si="26"/>
        <v>0</v>
      </c>
      <c r="BI70" s="61">
        <f>'RKO-GA'!J69</f>
        <v>230784</v>
      </c>
      <c r="BJ70" s="65">
        <f t="shared" si="27"/>
        <v>0.3216775921</v>
      </c>
      <c r="BK70" s="69">
        <f>'RKO-GA'!S69</f>
        <v>0.5732816331</v>
      </c>
      <c r="BL70" s="64">
        <f>'RKO-GA'!L69</f>
        <v>118.197</v>
      </c>
      <c r="BM70" s="67">
        <f t="shared" si="28"/>
        <v>0</v>
      </c>
      <c r="BN70" s="61">
        <f>'RKO-BRKGA-CS'!J69</f>
        <v>230726</v>
      </c>
      <c r="BO70" s="65">
        <f t="shared" si="29"/>
        <v>0.2964650241</v>
      </c>
      <c r="BP70" s="69">
        <f>'RKO-BRKGA-CS'!S69</f>
        <v>0.3865347499</v>
      </c>
      <c r="BQ70" s="64">
        <f>'RKO-BRKGA-CS'!L69</f>
        <v>135.583</v>
      </c>
      <c r="BR70" s="67">
        <f t="shared" si="30"/>
        <v>0</v>
      </c>
      <c r="BS70" s="61">
        <f>'RKO-LNS'!J69</f>
        <v>230336</v>
      </c>
      <c r="BT70" s="65">
        <f t="shared" si="31"/>
        <v>0.126932239</v>
      </c>
      <c r="BU70" s="69">
        <f>'RKO-LNS'!S69</f>
        <v>0.3802750778</v>
      </c>
      <c r="BV70" s="64">
        <f>'RKO-LNS'!L69</f>
        <v>162.331</v>
      </c>
      <c r="BW70" s="67">
        <f t="shared" si="32"/>
        <v>0</v>
      </c>
      <c r="BX70" s="61" t="str">
        <f>'RKO-MS'!J69</f>
        <v/>
      </c>
      <c r="BY70" s="65">
        <f t="shared" si="33"/>
        <v>-100</v>
      </c>
      <c r="BZ70" s="69">
        <f>'RKO-MS'!S69</f>
        <v>-100</v>
      </c>
      <c r="CA70" s="64" t="str">
        <f>'RKO-MS'!L69</f>
        <v/>
      </c>
      <c r="CB70" s="67" t="str">
        <f t="shared" si="34"/>
        <v>#N/A</v>
      </c>
      <c r="CC70" s="70"/>
      <c r="CD70" s="71">
        <f t="shared" si="35"/>
        <v>230082</v>
      </c>
      <c r="CE70" s="71">
        <f t="shared" si="36"/>
        <v>0</v>
      </c>
    </row>
    <row r="71" ht="15.75" customHeight="1">
      <c r="A71" s="4" t="s">
        <v>145</v>
      </c>
      <c r="B71" s="61">
        <v>400.0</v>
      </c>
      <c r="C71" s="62">
        <v>15.0</v>
      </c>
      <c r="D71" s="49"/>
      <c r="E71" s="64">
        <f t="shared" si="1"/>
        <v>369048</v>
      </c>
      <c r="F71" s="49"/>
      <c r="G71" s="64">
        <v>826116.0</v>
      </c>
      <c r="H71" s="64">
        <v>19644.70200653</v>
      </c>
      <c r="I71" s="65">
        <f t="shared" si="2"/>
        <v>123.850556</v>
      </c>
      <c r="J71" s="65">
        <v>97.622</v>
      </c>
      <c r="K71" s="65">
        <v>1622.0</v>
      </c>
      <c r="L71" s="65">
        <v>1800.0</v>
      </c>
      <c r="M71" s="67">
        <f t="shared" si="3"/>
        <v>0</v>
      </c>
      <c r="N71" s="68">
        <v>372694.0</v>
      </c>
      <c r="O71" s="65">
        <f t="shared" si="4"/>
        <v>0.9879473673</v>
      </c>
      <c r="P71" s="62">
        <f t="shared" si="37"/>
        <v>86400</v>
      </c>
      <c r="Q71" s="67">
        <f t="shared" si="6"/>
        <v>0</v>
      </c>
      <c r="R71" s="68">
        <v>456158.0</v>
      </c>
      <c r="S71" s="65">
        <f t="shared" si="7"/>
        <v>23.60397563</v>
      </c>
      <c r="T71" s="62">
        <f t="shared" si="38"/>
        <v>86400</v>
      </c>
      <c r="U71" s="67">
        <f t="shared" si="9"/>
        <v>0</v>
      </c>
      <c r="V71" s="64">
        <v>375650.0</v>
      </c>
      <c r="W71" s="65">
        <f t="shared" si="10"/>
        <v>1.788927186</v>
      </c>
      <c r="X71" s="62">
        <f t="shared" si="39"/>
        <v>86400</v>
      </c>
      <c r="Y71" s="67">
        <f t="shared" si="12"/>
        <v>0</v>
      </c>
      <c r="Z71" s="61">
        <f>RKO!J70</f>
        <v>369048</v>
      </c>
      <c r="AA71" s="65">
        <f t="shared" si="13"/>
        <v>0</v>
      </c>
      <c r="AB71" s="69">
        <f>RKO!S70</f>
        <v>0.06297283822</v>
      </c>
      <c r="AC71" s="65">
        <f>RKO!L70</f>
        <v>234.821</v>
      </c>
      <c r="AD71" s="67">
        <f t="shared" si="14"/>
        <v>1</v>
      </c>
      <c r="AE71" s="61">
        <f>'RKO-BRKGA'!J70</f>
        <v>369870</v>
      </c>
      <c r="AF71" s="65">
        <f t="shared" si="15"/>
        <v>0.222735254</v>
      </c>
      <c r="AG71" s="69">
        <f>'RKO-BRKGA'!S70</f>
        <v>0.3207170883</v>
      </c>
      <c r="AH71" s="65">
        <f>'RKO-BRKGA'!L70</f>
        <v>270.356</v>
      </c>
      <c r="AI71" s="67">
        <f t="shared" si="16"/>
        <v>0</v>
      </c>
      <c r="AJ71" s="61">
        <f>'RKO-SA'!J70</f>
        <v>369048</v>
      </c>
      <c r="AK71" s="65">
        <f t="shared" si="17"/>
        <v>0</v>
      </c>
      <c r="AL71" s="69">
        <f>'RKO-SA'!S70</f>
        <v>0.07836379008</v>
      </c>
      <c r="AM71" s="65">
        <f>'RKO-SA'!L70</f>
        <v>208.349</v>
      </c>
      <c r="AN71" s="67">
        <f t="shared" si="18"/>
        <v>1</v>
      </c>
      <c r="AO71" s="61">
        <f>'RKO-GRASP'!J70</f>
        <v>371152</v>
      </c>
      <c r="AP71" s="65">
        <f t="shared" si="19"/>
        <v>0.5701155405</v>
      </c>
      <c r="AQ71" s="69">
        <f>'RKO-GRASP'!S70</f>
        <v>2.809390648</v>
      </c>
      <c r="AR71" s="65">
        <f>'RKO-GRASP'!L70</f>
        <v>329.546</v>
      </c>
      <c r="AS71" s="67">
        <f t="shared" si="20"/>
        <v>0</v>
      </c>
      <c r="AT71" s="61">
        <f>'RKO-ILS'!J70</f>
        <v>373026</v>
      </c>
      <c r="AU71" s="65">
        <f t="shared" si="21"/>
        <v>1.077908565</v>
      </c>
      <c r="AV71" s="69">
        <f>'RKO-ILS'!S70</f>
        <v>2.379853027</v>
      </c>
      <c r="AW71" s="65">
        <f>'RKO-ILS'!L70</f>
        <v>277.269</v>
      </c>
      <c r="AX71" s="67">
        <f t="shared" si="22"/>
        <v>0</v>
      </c>
      <c r="AY71" s="61">
        <f>'RKO-VNS'!J70</f>
        <v>371336</v>
      </c>
      <c r="AZ71" s="65">
        <f t="shared" si="23"/>
        <v>0.6199735536</v>
      </c>
      <c r="BA71" s="69">
        <f>'RKO-VNS'!S70</f>
        <v>2.503847738</v>
      </c>
      <c r="BB71" s="65">
        <f>'RKO-VNS'!L70</f>
        <v>254.043</v>
      </c>
      <c r="BC71" s="67">
        <f t="shared" si="24"/>
        <v>0</v>
      </c>
      <c r="BD71" s="61">
        <f>'RKO-PSO'!J70</f>
        <v>381436</v>
      </c>
      <c r="BE71" s="65">
        <f t="shared" si="25"/>
        <v>3.356744922</v>
      </c>
      <c r="BF71" s="69">
        <f>'RKO-PSO'!S70</f>
        <v>5.554616202</v>
      </c>
      <c r="BG71" s="64">
        <f>'RKO-PSO'!L70</f>
        <v>46.278</v>
      </c>
      <c r="BH71" s="67">
        <f t="shared" si="26"/>
        <v>0</v>
      </c>
      <c r="BI71" s="61">
        <f>'RKO-GA'!J70</f>
        <v>369106</v>
      </c>
      <c r="BJ71" s="65">
        <f t="shared" si="27"/>
        <v>0.01571611281</v>
      </c>
      <c r="BK71" s="69">
        <f>'RKO-GA'!S70</f>
        <v>0.4700743535</v>
      </c>
      <c r="BL71" s="64">
        <f>'RKO-GA'!L70</f>
        <v>111.782</v>
      </c>
      <c r="BM71" s="67">
        <f t="shared" si="28"/>
        <v>0</v>
      </c>
      <c r="BN71" s="61">
        <f>'RKO-BRKGA-CS'!J70</f>
        <v>370072</v>
      </c>
      <c r="BO71" s="65">
        <f t="shared" si="29"/>
        <v>0.2774706813</v>
      </c>
      <c r="BP71" s="69">
        <f>'RKO-BRKGA-CS'!S70</f>
        <v>1.059591164</v>
      </c>
      <c r="BQ71" s="64">
        <f>'RKO-BRKGA-CS'!L70</f>
        <v>143.848</v>
      </c>
      <c r="BR71" s="67">
        <f t="shared" si="30"/>
        <v>0</v>
      </c>
      <c r="BS71" s="61">
        <f>'RKO-LNS'!J70</f>
        <v>371800</v>
      </c>
      <c r="BT71" s="65">
        <f t="shared" si="31"/>
        <v>0.745702456</v>
      </c>
      <c r="BU71" s="69">
        <f>'RKO-LNS'!S70</f>
        <v>1.593722226</v>
      </c>
      <c r="BV71" s="64">
        <f>'RKO-LNS'!L70</f>
        <v>262.4</v>
      </c>
      <c r="BW71" s="67">
        <f t="shared" si="32"/>
        <v>0</v>
      </c>
      <c r="BX71" s="61" t="str">
        <f>'RKO-MS'!J70</f>
        <v/>
      </c>
      <c r="BY71" s="65">
        <f t="shared" si="33"/>
        <v>-100</v>
      </c>
      <c r="BZ71" s="69">
        <f>'RKO-MS'!S70</f>
        <v>-100</v>
      </c>
      <c r="CA71" s="64" t="str">
        <f>'RKO-MS'!L70</f>
        <v/>
      </c>
      <c r="CB71" s="67" t="str">
        <f t="shared" si="34"/>
        <v>#N/A</v>
      </c>
      <c r="CC71" s="70"/>
      <c r="CD71" s="71">
        <f t="shared" si="35"/>
        <v>369048</v>
      </c>
      <c r="CE71" s="71">
        <f t="shared" si="36"/>
        <v>1</v>
      </c>
    </row>
    <row r="72" ht="15.75" customHeight="1">
      <c r="A72" s="4" t="s">
        <v>146</v>
      </c>
      <c r="B72" s="61">
        <v>400.0</v>
      </c>
      <c r="C72" s="62">
        <v>15.0</v>
      </c>
      <c r="D72" s="49"/>
      <c r="E72" s="64">
        <f t="shared" si="1"/>
        <v>366394</v>
      </c>
      <c r="F72" s="49"/>
      <c r="G72" s="64">
        <v>850512.0</v>
      </c>
      <c r="H72" s="64">
        <v>16216.81816742</v>
      </c>
      <c r="I72" s="65">
        <f t="shared" si="2"/>
        <v>132.1304388</v>
      </c>
      <c r="J72" s="65">
        <v>98.0933</v>
      </c>
      <c r="K72" s="65">
        <v>1722.0</v>
      </c>
      <c r="L72" s="65">
        <v>1800.0</v>
      </c>
      <c r="M72" s="67">
        <f t="shared" si="3"/>
        <v>0</v>
      </c>
      <c r="N72" s="68">
        <v>370274.0</v>
      </c>
      <c r="O72" s="65">
        <f t="shared" si="4"/>
        <v>1.058969306</v>
      </c>
      <c r="P72" s="62">
        <f t="shared" si="37"/>
        <v>86400</v>
      </c>
      <c r="Q72" s="67">
        <f t="shared" si="6"/>
        <v>0</v>
      </c>
      <c r="R72" s="68">
        <v>460232.0</v>
      </c>
      <c r="S72" s="65">
        <f t="shared" si="7"/>
        <v>25.61122726</v>
      </c>
      <c r="T72" s="62">
        <f t="shared" si="38"/>
        <v>86400</v>
      </c>
      <c r="U72" s="67">
        <f t="shared" si="9"/>
        <v>0</v>
      </c>
      <c r="V72" s="64">
        <v>383096.0</v>
      </c>
      <c r="W72" s="65">
        <f t="shared" si="10"/>
        <v>4.558480761</v>
      </c>
      <c r="X72" s="62">
        <f t="shared" si="39"/>
        <v>86400</v>
      </c>
      <c r="Y72" s="67">
        <f t="shared" si="12"/>
        <v>0</v>
      </c>
      <c r="Z72" s="61">
        <f>RKO!J71</f>
        <v>366572</v>
      </c>
      <c r="AA72" s="65">
        <f t="shared" si="13"/>
        <v>0.04858158158</v>
      </c>
      <c r="AB72" s="69">
        <f>RKO!S71</f>
        <v>0.6548142164</v>
      </c>
      <c r="AC72" s="65">
        <f>RKO!L71</f>
        <v>211.253</v>
      </c>
      <c r="AD72" s="67">
        <f t="shared" si="14"/>
        <v>0</v>
      </c>
      <c r="AE72" s="61">
        <f>'RKO-BRKGA'!J71</f>
        <v>368186</v>
      </c>
      <c r="AF72" s="65">
        <f t="shared" si="15"/>
        <v>0.4890909786</v>
      </c>
      <c r="AG72" s="69">
        <f>'RKO-BRKGA'!S71</f>
        <v>1.560287559</v>
      </c>
      <c r="AH72" s="65">
        <f>'RKO-BRKGA'!L71</f>
        <v>185.176</v>
      </c>
      <c r="AI72" s="67">
        <f t="shared" si="16"/>
        <v>0</v>
      </c>
      <c r="AJ72" s="61">
        <f>'RKO-SA'!J71</f>
        <v>366394</v>
      </c>
      <c r="AK72" s="65">
        <f t="shared" si="17"/>
        <v>0</v>
      </c>
      <c r="AL72" s="69">
        <f>'RKO-SA'!S71</f>
        <v>0.8714116498</v>
      </c>
      <c r="AM72" s="65">
        <f>'RKO-SA'!L71</f>
        <v>281.327</v>
      </c>
      <c r="AN72" s="67">
        <f t="shared" si="18"/>
        <v>1</v>
      </c>
      <c r="AO72" s="61">
        <f>'RKO-GRASP'!J71</f>
        <v>368604</v>
      </c>
      <c r="AP72" s="65">
        <f t="shared" si="19"/>
        <v>0.6031758162</v>
      </c>
      <c r="AQ72" s="69">
        <f>'RKO-GRASP'!S71</f>
        <v>2.406152939</v>
      </c>
      <c r="AR72" s="65">
        <f>'RKO-GRASP'!L71</f>
        <v>332.505</v>
      </c>
      <c r="AS72" s="67">
        <f t="shared" si="20"/>
        <v>0</v>
      </c>
      <c r="AT72" s="61">
        <f>'RKO-ILS'!J71</f>
        <v>372254</v>
      </c>
      <c r="AU72" s="65">
        <f t="shared" si="21"/>
        <v>1.599371169</v>
      </c>
      <c r="AV72" s="69">
        <f>'RKO-ILS'!S71</f>
        <v>2.357898874</v>
      </c>
      <c r="AW72" s="65">
        <f>'RKO-ILS'!L71</f>
        <v>242.398</v>
      </c>
      <c r="AX72" s="67">
        <f t="shared" si="22"/>
        <v>0</v>
      </c>
      <c r="AY72" s="61">
        <f>'RKO-VNS'!J71</f>
        <v>371920</v>
      </c>
      <c r="AZ72" s="65">
        <f t="shared" si="23"/>
        <v>1.508212471</v>
      </c>
      <c r="BA72" s="69">
        <f>'RKO-VNS'!S71</f>
        <v>3.932487977</v>
      </c>
      <c r="BB72" s="65">
        <f>'RKO-VNS'!L71</f>
        <v>240.876</v>
      </c>
      <c r="BC72" s="67">
        <f t="shared" si="24"/>
        <v>0</v>
      </c>
      <c r="BD72" s="61">
        <f>'RKO-PSO'!J71</f>
        <v>379940</v>
      </c>
      <c r="BE72" s="65">
        <f t="shared" si="25"/>
        <v>3.697112944</v>
      </c>
      <c r="BF72" s="69">
        <f>'RKO-PSO'!S71</f>
        <v>4.997134233</v>
      </c>
      <c r="BG72" s="64">
        <f>'RKO-PSO'!L71</f>
        <v>19.948</v>
      </c>
      <c r="BH72" s="67">
        <f t="shared" si="26"/>
        <v>0</v>
      </c>
      <c r="BI72" s="61">
        <f>'RKO-GA'!J71</f>
        <v>373830</v>
      </c>
      <c r="BJ72" s="65">
        <f t="shared" si="27"/>
        <v>2.029509217</v>
      </c>
      <c r="BK72" s="69">
        <f>'RKO-GA'!S71</f>
        <v>3.099177388</v>
      </c>
      <c r="BL72" s="64">
        <f>'RKO-GA'!L71</f>
        <v>182.944</v>
      </c>
      <c r="BM72" s="67">
        <f t="shared" si="28"/>
        <v>0</v>
      </c>
      <c r="BN72" s="61">
        <f>'RKO-BRKGA-CS'!J71</f>
        <v>372704</v>
      </c>
      <c r="BO72" s="65">
        <f t="shared" si="29"/>
        <v>1.722189774</v>
      </c>
      <c r="BP72" s="69">
        <f>'RKO-BRKGA-CS'!S71</f>
        <v>2.586941926</v>
      </c>
      <c r="BQ72" s="64">
        <f>'RKO-BRKGA-CS'!L71</f>
        <v>158.129</v>
      </c>
      <c r="BR72" s="67">
        <f t="shared" si="30"/>
        <v>0</v>
      </c>
      <c r="BS72" s="61">
        <f>'RKO-LNS'!J71</f>
        <v>369918</v>
      </c>
      <c r="BT72" s="65">
        <f t="shared" si="31"/>
        <v>0.9618061431</v>
      </c>
      <c r="BU72" s="69">
        <f>'RKO-LNS'!S71</f>
        <v>2.598841684</v>
      </c>
      <c r="BV72" s="64">
        <f>'RKO-LNS'!L71</f>
        <v>244.359</v>
      </c>
      <c r="BW72" s="67">
        <f t="shared" si="32"/>
        <v>0</v>
      </c>
      <c r="BX72" s="61" t="str">
        <f>'RKO-MS'!J71</f>
        <v/>
      </c>
      <c r="BY72" s="65">
        <f t="shared" si="33"/>
        <v>-100</v>
      </c>
      <c r="BZ72" s="69">
        <f>'RKO-MS'!S71</f>
        <v>-100</v>
      </c>
      <c r="CA72" s="64" t="str">
        <f>'RKO-MS'!L71</f>
        <v/>
      </c>
      <c r="CB72" s="67" t="str">
        <f t="shared" si="34"/>
        <v>#N/A</v>
      </c>
      <c r="CC72" s="70"/>
      <c r="CD72" s="71">
        <f t="shared" si="35"/>
        <v>366394</v>
      </c>
      <c r="CE72" s="71">
        <f t="shared" si="36"/>
        <v>1</v>
      </c>
    </row>
    <row r="73" ht="15.75" customHeight="1">
      <c r="A73" s="4" t="s">
        <v>147</v>
      </c>
      <c r="B73" s="61">
        <v>400.0</v>
      </c>
      <c r="C73" s="62">
        <v>15.0</v>
      </c>
      <c r="D73" s="49"/>
      <c r="E73" s="64">
        <f t="shared" si="1"/>
        <v>352588</v>
      </c>
      <c r="F73" s="49"/>
      <c r="G73" s="64">
        <v>717718.0</v>
      </c>
      <c r="H73" s="64">
        <v>21738.59421602</v>
      </c>
      <c r="I73" s="65">
        <f t="shared" si="2"/>
        <v>103.5571262</v>
      </c>
      <c r="J73" s="65">
        <v>96.9712</v>
      </c>
      <c r="K73" s="65">
        <v>1595.0</v>
      </c>
      <c r="L73" s="65">
        <v>1800.0</v>
      </c>
      <c r="M73" s="67">
        <f t="shared" si="3"/>
        <v>0</v>
      </c>
      <c r="N73" s="68">
        <v>358684.0</v>
      </c>
      <c r="O73" s="65">
        <f t="shared" si="4"/>
        <v>1.728930083</v>
      </c>
      <c r="P73" s="62">
        <f t="shared" si="37"/>
        <v>86400</v>
      </c>
      <c r="Q73" s="67">
        <f t="shared" si="6"/>
        <v>0</v>
      </c>
      <c r="R73" s="68">
        <v>448830.0</v>
      </c>
      <c r="S73" s="65">
        <f t="shared" si="7"/>
        <v>27.29588074</v>
      </c>
      <c r="T73" s="62">
        <f t="shared" si="38"/>
        <v>86400</v>
      </c>
      <c r="U73" s="67">
        <f t="shared" si="9"/>
        <v>0</v>
      </c>
      <c r="V73" s="64">
        <v>366314.0</v>
      </c>
      <c r="W73" s="65">
        <f t="shared" si="10"/>
        <v>3.892928857</v>
      </c>
      <c r="X73" s="62">
        <f t="shared" si="39"/>
        <v>86400</v>
      </c>
      <c r="Y73" s="67">
        <f t="shared" si="12"/>
        <v>0</v>
      </c>
      <c r="Z73" s="61">
        <f>RKO!J72</f>
        <v>352588</v>
      </c>
      <c r="AA73" s="65">
        <f t="shared" si="13"/>
        <v>0</v>
      </c>
      <c r="AB73" s="69">
        <f>RKO!S72</f>
        <v>0.2125994078</v>
      </c>
      <c r="AC73" s="65">
        <f>RKO!L72</f>
        <v>215.819</v>
      </c>
      <c r="AD73" s="67">
        <f t="shared" si="14"/>
        <v>1</v>
      </c>
      <c r="AE73" s="61">
        <f>'RKO-BRKGA'!J72</f>
        <v>353908</v>
      </c>
      <c r="AF73" s="65">
        <f t="shared" si="15"/>
        <v>0.3743746242</v>
      </c>
      <c r="AG73" s="69">
        <f>'RKO-BRKGA'!S72</f>
        <v>1.233507663</v>
      </c>
      <c r="AH73" s="65">
        <f>'RKO-BRKGA'!L72</f>
        <v>271.684</v>
      </c>
      <c r="AI73" s="67">
        <f t="shared" si="16"/>
        <v>0</v>
      </c>
      <c r="AJ73" s="61">
        <f>'RKO-SA'!J72</f>
        <v>352588</v>
      </c>
      <c r="AK73" s="65">
        <f t="shared" si="17"/>
        <v>0</v>
      </c>
      <c r="AL73" s="69">
        <f>'RKO-SA'!S72</f>
        <v>0.6073944661</v>
      </c>
      <c r="AM73" s="65">
        <f>'RKO-SA'!L72</f>
        <v>191.546</v>
      </c>
      <c r="AN73" s="67">
        <f t="shared" si="18"/>
        <v>1</v>
      </c>
      <c r="AO73" s="61">
        <f>'RKO-GRASP'!J72</f>
        <v>358994</v>
      </c>
      <c r="AP73" s="65">
        <f t="shared" si="19"/>
        <v>1.816851396</v>
      </c>
      <c r="AQ73" s="69">
        <f>'RKO-GRASP'!S72</f>
        <v>4.830113333</v>
      </c>
      <c r="AR73" s="65">
        <f>'RKO-GRASP'!L72</f>
        <v>379.521</v>
      </c>
      <c r="AS73" s="67">
        <f t="shared" si="20"/>
        <v>0</v>
      </c>
      <c r="AT73" s="61">
        <f>'RKO-ILS'!J72</f>
        <v>357974</v>
      </c>
      <c r="AU73" s="65">
        <f t="shared" si="21"/>
        <v>1.527561914</v>
      </c>
      <c r="AV73" s="69">
        <f>'RKO-ILS'!S72</f>
        <v>2.77683869</v>
      </c>
      <c r="AW73" s="65">
        <f>'RKO-ILS'!L72</f>
        <v>196.089</v>
      </c>
      <c r="AX73" s="67">
        <f t="shared" si="22"/>
        <v>0</v>
      </c>
      <c r="AY73" s="61">
        <f>'RKO-VNS'!J72</f>
        <v>355098</v>
      </c>
      <c r="AZ73" s="65">
        <f t="shared" si="23"/>
        <v>0.7118790203</v>
      </c>
      <c r="BA73" s="69">
        <f>'RKO-VNS'!S72</f>
        <v>3.047749782</v>
      </c>
      <c r="BB73" s="65">
        <f>'RKO-VNS'!L72</f>
        <v>293.655</v>
      </c>
      <c r="BC73" s="67">
        <f t="shared" si="24"/>
        <v>0</v>
      </c>
      <c r="BD73" s="61">
        <f>'RKO-PSO'!J72</f>
        <v>364302</v>
      </c>
      <c r="BE73" s="65">
        <f t="shared" si="25"/>
        <v>3.322291173</v>
      </c>
      <c r="BF73" s="69">
        <f>'RKO-PSO'!S72</f>
        <v>4.531634656</v>
      </c>
      <c r="BG73" s="64">
        <f>'RKO-PSO'!L72</f>
        <v>54.591</v>
      </c>
      <c r="BH73" s="67">
        <f t="shared" si="26"/>
        <v>0</v>
      </c>
      <c r="BI73" s="61">
        <f>'RKO-GA'!J72</f>
        <v>354404</v>
      </c>
      <c r="BJ73" s="65">
        <f t="shared" si="27"/>
        <v>0.5150487254</v>
      </c>
      <c r="BK73" s="69">
        <f>'RKO-GA'!S72</f>
        <v>2.862377619</v>
      </c>
      <c r="BL73" s="64">
        <f>'RKO-GA'!L72</f>
        <v>165.053</v>
      </c>
      <c r="BM73" s="67">
        <f t="shared" si="28"/>
        <v>0</v>
      </c>
      <c r="BN73" s="61">
        <f>'RKO-BRKGA-CS'!J72</f>
        <v>352588</v>
      </c>
      <c r="BO73" s="65">
        <f t="shared" si="29"/>
        <v>0</v>
      </c>
      <c r="BP73" s="69">
        <f>'RKO-BRKGA-CS'!S72</f>
        <v>1.766027205</v>
      </c>
      <c r="BQ73" s="64">
        <f>'RKO-BRKGA-CS'!L72</f>
        <v>277.919</v>
      </c>
      <c r="BR73" s="67">
        <f t="shared" si="30"/>
        <v>1</v>
      </c>
      <c r="BS73" s="61">
        <f>'RKO-LNS'!J72</f>
        <v>362210</v>
      </c>
      <c r="BT73" s="65">
        <f t="shared" si="31"/>
        <v>2.728964117</v>
      </c>
      <c r="BU73" s="69">
        <f>'RKO-LNS'!S72</f>
        <v>5.288892418</v>
      </c>
      <c r="BV73" s="64">
        <f>'RKO-LNS'!L72</f>
        <v>287.712</v>
      </c>
      <c r="BW73" s="67">
        <f t="shared" si="32"/>
        <v>0</v>
      </c>
      <c r="BX73" s="61" t="str">
        <f>'RKO-MS'!J72</f>
        <v/>
      </c>
      <c r="BY73" s="65">
        <f t="shared" si="33"/>
        <v>-100</v>
      </c>
      <c r="BZ73" s="69">
        <f>'RKO-MS'!S72</f>
        <v>-100</v>
      </c>
      <c r="CA73" s="64" t="str">
        <f>'RKO-MS'!L72</f>
        <v/>
      </c>
      <c r="CB73" s="67" t="str">
        <f t="shared" si="34"/>
        <v>#N/A</v>
      </c>
      <c r="CC73" s="70"/>
      <c r="CD73" s="71">
        <f t="shared" si="35"/>
        <v>352588</v>
      </c>
      <c r="CE73" s="71">
        <f t="shared" si="36"/>
        <v>1</v>
      </c>
    </row>
    <row r="74" ht="15.75" customHeight="1">
      <c r="A74" s="4" t="s">
        <v>148</v>
      </c>
      <c r="B74" s="61">
        <v>400.0</v>
      </c>
      <c r="C74" s="62">
        <v>15.0</v>
      </c>
      <c r="D74" s="49"/>
      <c r="E74" s="64">
        <f t="shared" si="1"/>
        <v>331888</v>
      </c>
      <c r="F74" s="49"/>
      <c r="G74" s="64">
        <v>775748.0</v>
      </c>
      <c r="H74" s="64">
        <v>16798.52472718</v>
      </c>
      <c r="I74" s="65">
        <f t="shared" si="2"/>
        <v>133.7378875</v>
      </c>
      <c r="J74" s="65">
        <v>97.8345</v>
      </c>
      <c r="K74" s="65">
        <v>1417.0</v>
      </c>
      <c r="L74" s="65">
        <v>1800.0</v>
      </c>
      <c r="M74" s="67">
        <f t="shared" si="3"/>
        <v>0</v>
      </c>
      <c r="N74" s="68">
        <v>334430.0</v>
      </c>
      <c r="O74" s="65">
        <f t="shared" si="4"/>
        <v>0.7659210336</v>
      </c>
      <c r="P74" s="62">
        <f t="shared" si="37"/>
        <v>86400</v>
      </c>
      <c r="Q74" s="67">
        <f t="shared" si="6"/>
        <v>0</v>
      </c>
      <c r="R74" s="68">
        <v>406834.0</v>
      </c>
      <c r="S74" s="65">
        <f t="shared" si="7"/>
        <v>22.58171431</v>
      </c>
      <c r="T74" s="62">
        <f t="shared" si="38"/>
        <v>86400</v>
      </c>
      <c r="U74" s="67">
        <f t="shared" si="9"/>
        <v>0</v>
      </c>
      <c r="V74" s="64">
        <v>346282.0</v>
      </c>
      <c r="W74" s="65">
        <f t="shared" si="10"/>
        <v>4.337005255</v>
      </c>
      <c r="X74" s="62">
        <f t="shared" si="39"/>
        <v>86400</v>
      </c>
      <c r="Y74" s="67">
        <f t="shared" si="12"/>
        <v>0</v>
      </c>
      <c r="Z74" s="61">
        <f>RKO!J73</f>
        <v>331888</v>
      </c>
      <c r="AA74" s="65">
        <f t="shared" si="13"/>
        <v>0</v>
      </c>
      <c r="AB74" s="69">
        <f>RKO!S73</f>
        <v>0.4481029745</v>
      </c>
      <c r="AC74" s="65">
        <f>RKO!L73</f>
        <v>210.429</v>
      </c>
      <c r="AD74" s="67">
        <f t="shared" si="14"/>
        <v>1</v>
      </c>
      <c r="AE74" s="61">
        <f>'RKO-BRKGA'!J73</f>
        <v>332758</v>
      </c>
      <c r="AF74" s="65">
        <f t="shared" si="15"/>
        <v>0.2621366244</v>
      </c>
      <c r="AG74" s="69">
        <f>'RKO-BRKGA'!S73</f>
        <v>1.287783831</v>
      </c>
      <c r="AH74" s="65">
        <f>'RKO-BRKGA'!L73</f>
        <v>176.697</v>
      </c>
      <c r="AI74" s="67">
        <f t="shared" si="16"/>
        <v>0</v>
      </c>
      <c r="AJ74" s="61">
        <f>'RKO-SA'!J73</f>
        <v>331888</v>
      </c>
      <c r="AK74" s="65">
        <f t="shared" si="17"/>
        <v>0</v>
      </c>
      <c r="AL74" s="69">
        <f>'RKO-SA'!S73</f>
        <v>0.752422504</v>
      </c>
      <c r="AM74" s="65">
        <f>'RKO-SA'!L73</f>
        <v>166.664</v>
      </c>
      <c r="AN74" s="67">
        <f t="shared" si="18"/>
        <v>1</v>
      </c>
      <c r="AO74" s="61">
        <f>'RKO-GRASP'!J73</f>
        <v>337684</v>
      </c>
      <c r="AP74" s="65">
        <f t="shared" si="19"/>
        <v>1.74637227</v>
      </c>
      <c r="AQ74" s="69">
        <f>'RKO-GRASP'!S73</f>
        <v>3.58361857</v>
      </c>
      <c r="AR74" s="65">
        <f>'RKO-GRASP'!L73</f>
        <v>391.875</v>
      </c>
      <c r="AS74" s="67">
        <f t="shared" si="20"/>
        <v>0</v>
      </c>
      <c r="AT74" s="61">
        <f>'RKO-ILS'!J73</f>
        <v>338772</v>
      </c>
      <c r="AU74" s="65">
        <f t="shared" si="21"/>
        <v>2.074193704</v>
      </c>
      <c r="AV74" s="69">
        <f>'RKO-ILS'!S73</f>
        <v>3.648459721</v>
      </c>
      <c r="AW74" s="65">
        <f>'RKO-ILS'!L73</f>
        <v>328.338</v>
      </c>
      <c r="AX74" s="67">
        <f t="shared" si="22"/>
        <v>0</v>
      </c>
      <c r="AY74" s="61">
        <f>'RKO-VNS'!J73</f>
        <v>335366</v>
      </c>
      <c r="AZ74" s="65">
        <f t="shared" si="23"/>
        <v>1.047943885</v>
      </c>
      <c r="BA74" s="69">
        <f>'RKO-VNS'!S73</f>
        <v>2.538567227</v>
      </c>
      <c r="BB74" s="65">
        <f>'RKO-VNS'!L73</f>
        <v>249.727</v>
      </c>
      <c r="BC74" s="67">
        <f t="shared" si="24"/>
        <v>0</v>
      </c>
      <c r="BD74" s="61">
        <f>'RKO-PSO'!J73</f>
        <v>346628</v>
      </c>
      <c r="BE74" s="65">
        <f t="shared" si="25"/>
        <v>4.441257292</v>
      </c>
      <c r="BF74" s="69">
        <f>'RKO-PSO'!S73</f>
        <v>4.95854023</v>
      </c>
      <c r="BG74" s="64">
        <f>'RKO-PSO'!L73</f>
        <v>17.41</v>
      </c>
      <c r="BH74" s="67">
        <f t="shared" si="26"/>
        <v>0</v>
      </c>
      <c r="BI74" s="61">
        <f>'RKO-GA'!J73</f>
        <v>332106</v>
      </c>
      <c r="BJ74" s="65">
        <f t="shared" si="27"/>
        <v>0.06568480933</v>
      </c>
      <c r="BK74" s="69">
        <f>'RKO-GA'!S73</f>
        <v>3.023911681</v>
      </c>
      <c r="BL74" s="64">
        <f>'RKO-GA'!L73</f>
        <v>193.52</v>
      </c>
      <c r="BM74" s="67">
        <f t="shared" si="28"/>
        <v>0</v>
      </c>
      <c r="BN74" s="61">
        <f>'RKO-BRKGA-CS'!J73</f>
        <v>335906</v>
      </c>
      <c r="BO74" s="65">
        <f t="shared" si="29"/>
        <v>1.210649376</v>
      </c>
      <c r="BP74" s="69">
        <f>'RKO-BRKGA-CS'!S73</f>
        <v>1.909680374</v>
      </c>
      <c r="BQ74" s="64">
        <f>'RKO-BRKGA-CS'!L73</f>
        <v>228.624</v>
      </c>
      <c r="BR74" s="67">
        <f t="shared" si="30"/>
        <v>0</v>
      </c>
      <c r="BS74" s="61">
        <f>'RKO-LNS'!J73</f>
        <v>340824</v>
      </c>
      <c r="BT74" s="65">
        <f t="shared" si="31"/>
        <v>2.69247457</v>
      </c>
      <c r="BU74" s="69">
        <f>'RKO-LNS'!S73</f>
        <v>3.348599528</v>
      </c>
      <c r="BV74" s="64">
        <f>'RKO-LNS'!L73</f>
        <v>362.214</v>
      </c>
      <c r="BW74" s="67">
        <f t="shared" si="32"/>
        <v>0</v>
      </c>
      <c r="BX74" s="61" t="str">
        <f>'RKO-MS'!J73</f>
        <v/>
      </c>
      <c r="BY74" s="65">
        <f t="shared" si="33"/>
        <v>-100</v>
      </c>
      <c r="BZ74" s="69">
        <f>'RKO-MS'!S73</f>
        <v>-100</v>
      </c>
      <c r="CA74" s="64" t="str">
        <f>'RKO-MS'!L73</f>
        <v/>
      </c>
      <c r="CB74" s="67" t="str">
        <f t="shared" si="34"/>
        <v>#N/A</v>
      </c>
      <c r="CC74" s="70"/>
      <c r="CD74" s="71">
        <f t="shared" si="35"/>
        <v>331888</v>
      </c>
      <c r="CE74" s="71">
        <f t="shared" si="36"/>
        <v>1</v>
      </c>
    </row>
    <row r="75" ht="15.75" customHeight="1">
      <c r="A75" s="4" t="s">
        <v>149</v>
      </c>
      <c r="B75" s="61">
        <v>400.0</v>
      </c>
      <c r="C75" s="62">
        <v>15.0</v>
      </c>
      <c r="D75" s="49"/>
      <c r="E75" s="64">
        <f t="shared" si="1"/>
        <v>360560</v>
      </c>
      <c r="F75" s="49"/>
      <c r="G75" s="64">
        <v>896646.0</v>
      </c>
      <c r="H75" s="64">
        <v>19721.66800849</v>
      </c>
      <c r="I75" s="65">
        <f t="shared" si="2"/>
        <v>148.6814955</v>
      </c>
      <c r="J75" s="65">
        <v>97.8005</v>
      </c>
      <c r="K75" s="65">
        <v>1800.0</v>
      </c>
      <c r="L75" s="65">
        <v>1800.0</v>
      </c>
      <c r="M75" s="67">
        <f t="shared" si="3"/>
        <v>0</v>
      </c>
      <c r="N75" s="68">
        <v>361904.0</v>
      </c>
      <c r="O75" s="65">
        <f t="shared" si="4"/>
        <v>0.3727534946</v>
      </c>
      <c r="P75" s="62">
        <f t="shared" si="37"/>
        <v>86400</v>
      </c>
      <c r="Q75" s="67">
        <f t="shared" si="6"/>
        <v>0</v>
      </c>
      <c r="R75" s="68">
        <v>457274.0</v>
      </c>
      <c r="S75" s="65">
        <f t="shared" si="7"/>
        <v>26.82327491</v>
      </c>
      <c r="T75" s="62">
        <f t="shared" si="38"/>
        <v>86400</v>
      </c>
      <c r="U75" s="67">
        <f t="shared" si="9"/>
        <v>0</v>
      </c>
      <c r="V75" s="64">
        <v>377094.0</v>
      </c>
      <c r="W75" s="65">
        <f t="shared" si="10"/>
        <v>4.585644553</v>
      </c>
      <c r="X75" s="62">
        <f t="shared" si="39"/>
        <v>86400</v>
      </c>
      <c r="Y75" s="67">
        <f t="shared" si="12"/>
        <v>0</v>
      </c>
      <c r="Z75" s="61">
        <f>RKO!J74</f>
        <v>361694</v>
      </c>
      <c r="AA75" s="65">
        <f t="shared" si="13"/>
        <v>0.314510761</v>
      </c>
      <c r="AB75" s="69">
        <f>RKO!S74</f>
        <v>0.7691368982</v>
      </c>
      <c r="AC75" s="65">
        <f>RKO!L74</f>
        <v>286.423</v>
      </c>
      <c r="AD75" s="67">
        <f t="shared" si="14"/>
        <v>0</v>
      </c>
      <c r="AE75" s="61">
        <f>'RKO-BRKGA'!J74</f>
        <v>363100</v>
      </c>
      <c r="AF75" s="65">
        <f t="shared" si="15"/>
        <v>0.7044597293</v>
      </c>
      <c r="AG75" s="69">
        <f>'RKO-BRKGA'!S74</f>
        <v>1.283115154</v>
      </c>
      <c r="AH75" s="65">
        <f>'RKO-BRKGA'!L74</f>
        <v>229.569</v>
      </c>
      <c r="AI75" s="67">
        <f t="shared" si="16"/>
        <v>0</v>
      </c>
      <c r="AJ75" s="61">
        <f>'RKO-SA'!J74</f>
        <v>360560</v>
      </c>
      <c r="AK75" s="65">
        <f t="shared" si="17"/>
        <v>0</v>
      </c>
      <c r="AL75" s="69">
        <f>'RKO-SA'!S74</f>
        <v>1.071222543</v>
      </c>
      <c r="AM75" s="65">
        <f>'RKO-SA'!L74</f>
        <v>200.099</v>
      </c>
      <c r="AN75" s="67">
        <f t="shared" si="18"/>
        <v>1</v>
      </c>
      <c r="AO75" s="61">
        <f>'RKO-GRASP'!J74</f>
        <v>364744</v>
      </c>
      <c r="AP75" s="65">
        <f t="shared" si="19"/>
        <v>1.160417129</v>
      </c>
      <c r="AQ75" s="69">
        <f>'RKO-GRASP'!S74</f>
        <v>3.433769692</v>
      </c>
      <c r="AR75" s="65">
        <f>'RKO-GRASP'!L74</f>
        <v>345.798</v>
      </c>
      <c r="AS75" s="67">
        <f t="shared" si="20"/>
        <v>0</v>
      </c>
      <c r="AT75" s="61">
        <f>'RKO-ILS'!J74</f>
        <v>366544</v>
      </c>
      <c r="AU75" s="65">
        <f t="shared" si="21"/>
        <v>1.659640559</v>
      </c>
      <c r="AV75" s="69">
        <f>'RKO-ILS'!S74</f>
        <v>2.865320612</v>
      </c>
      <c r="AW75" s="65">
        <f>'RKO-ILS'!L74</f>
        <v>229.693</v>
      </c>
      <c r="AX75" s="67">
        <f t="shared" si="22"/>
        <v>0</v>
      </c>
      <c r="AY75" s="61">
        <f>'RKO-VNS'!J74</f>
        <v>365772</v>
      </c>
      <c r="AZ75" s="65">
        <f t="shared" si="23"/>
        <v>1.445529177</v>
      </c>
      <c r="BA75" s="69">
        <f>'RKO-VNS'!S74</f>
        <v>2.360328378</v>
      </c>
      <c r="BB75" s="65">
        <f>'RKO-VNS'!L74</f>
        <v>228.824</v>
      </c>
      <c r="BC75" s="67">
        <f t="shared" si="24"/>
        <v>0</v>
      </c>
      <c r="BD75" s="61">
        <f>'RKO-PSO'!J74</f>
        <v>369654</v>
      </c>
      <c r="BE75" s="65">
        <f t="shared" si="25"/>
        <v>2.522187708</v>
      </c>
      <c r="BF75" s="69">
        <f>'RKO-PSO'!S74</f>
        <v>3.491901487</v>
      </c>
      <c r="BG75" s="64">
        <f>'RKO-PSO'!L74</f>
        <v>41.211</v>
      </c>
      <c r="BH75" s="67">
        <f t="shared" si="26"/>
        <v>0</v>
      </c>
      <c r="BI75" s="61">
        <f>'RKO-GA'!J74</f>
        <v>364646</v>
      </c>
      <c r="BJ75" s="65">
        <f t="shared" si="27"/>
        <v>1.133237187</v>
      </c>
      <c r="BK75" s="69">
        <f>'RKO-GA'!S74</f>
        <v>1.760039938</v>
      </c>
      <c r="BL75" s="64">
        <f>'RKO-GA'!L74</f>
        <v>207.136</v>
      </c>
      <c r="BM75" s="67">
        <f t="shared" si="28"/>
        <v>0</v>
      </c>
      <c r="BN75" s="61">
        <f>'RKO-BRKGA-CS'!J74</f>
        <v>364464</v>
      </c>
      <c r="BO75" s="65">
        <f t="shared" si="29"/>
        <v>1.082760151</v>
      </c>
      <c r="BP75" s="69">
        <f>'RKO-BRKGA-CS'!S74</f>
        <v>1.439760373</v>
      </c>
      <c r="BQ75" s="64">
        <f>'RKO-BRKGA-CS'!L74</f>
        <v>212.346</v>
      </c>
      <c r="BR75" s="67">
        <f t="shared" si="30"/>
        <v>0</v>
      </c>
      <c r="BS75" s="61">
        <f>'RKO-LNS'!J74</f>
        <v>365082</v>
      </c>
      <c r="BT75" s="65">
        <f t="shared" si="31"/>
        <v>1.254160195</v>
      </c>
      <c r="BU75" s="69">
        <f>'RKO-LNS'!S74</f>
        <v>2.039605059</v>
      </c>
      <c r="BV75" s="64">
        <f>'RKO-LNS'!L74</f>
        <v>330.523</v>
      </c>
      <c r="BW75" s="67">
        <f t="shared" si="32"/>
        <v>0</v>
      </c>
      <c r="BX75" s="61" t="str">
        <f>'RKO-MS'!J74</f>
        <v/>
      </c>
      <c r="BY75" s="65">
        <f t="shared" si="33"/>
        <v>-100</v>
      </c>
      <c r="BZ75" s="69">
        <f>'RKO-MS'!S74</f>
        <v>-100</v>
      </c>
      <c r="CA75" s="64" t="str">
        <f>'RKO-MS'!L74</f>
        <v/>
      </c>
      <c r="CB75" s="67" t="str">
        <f t="shared" si="34"/>
        <v>#N/A</v>
      </c>
      <c r="CC75" s="70"/>
      <c r="CD75" s="71">
        <f t="shared" si="35"/>
        <v>360560</v>
      </c>
      <c r="CE75" s="71">
        <f t="shared" si="36"/>
        <v>1</v>
      </c>
    </row>
    <row r="76" ht="15.75" customHeight="1">
      <c r="A76" s="4" t="s">
        <v>150</v>
      </c>
      <c r="B76" s="61">
        <v>400.0</v>
      </c>
      <c r="C76" s="62">
        <v>25.0</v>
      </c>
      <c r="D76" s="49"/>
      <c r="E76" s="64">
        <f t="shared" si="1"/>
        <v>546794</v>
      </c>
      <c r="F76" s="49"/>
      <c r="G76" s="64">
        <v>1132866.0</v>
      </c>
      <c r="H76" s="64">
        <v>0.0</v>
      </c>
      <c r="I76" s="65">
        <f t="shared" si="2"/>
        <v>107.1833268</v>
      </c>
      <c r="J76" s="65">
        <v>100.0</v>
      </c>
      <c r="K76" s="65">
        <v>87.0</v>
      </c>
      <c r="L76" s="65">
        <v>1800.0</v>
      </c>
      <c r="M76" s="67">
        <f t="shared" si="3"/>
        <v>0</v>
      </c>
      <c r="N76" s="68">
        <v>570852.0</v>
      </c>
      <c r="O76" s="65">
        <f t="shared" si="4"/>
        <v>4.39982882</v>
      </c>
      <c r="P76" s="62">
        <f t="shared" si="37"/>
        <v>86400</v>
      </c>
      <c r="Q76" s="67">
        <f t="shared" si="6"/>
        <v>0</v>
      </c>
      <c r="R76" s="68">
        <v>663908.0</v>
      </c>
      <c r="S76" s="65">
        <f t="shared" si="7"/>
        <v>21.41830379</v>
      </c>
      <c r="T76" s="62">
        <f t="shared" si="38"/>
        <v>86400</v>
      </c>
      <c r="U76" s="67">
        <f t="shared" si="9"/>
        <v>0</v>
      </c>
      <c r="V76" s="64">
        <v>579130.0</v>
      </c>
      <c r="W76" s="65">
        <f t="shared" si="10"/>
        <v>5.913744481</v>
      </c>
      <c r="X76" s="62">
        <f t="shared" si="39"/>
        <v>86400</v>
      </c>
      <c r="Y76" s="67">
        <f t="shared" si="12"/>
        <v>0</v>
      </c>
      <c r="Z76" s="61">
        <f>RKO!J75</f>
        <v>546794</v>
      </c>
      <c r="AA76" s="65">
        <f t="shared" si="13"/>
        <v>0</v>
      </c>
      <c r="AB76" s="69">
        <f>RKO!S75</f>
        <v>0.1176311371</v>
      </c>
      <c r="AC76" s="65">
        <f>RKO!L75</f>
        <v>285.421</v>
      </c>
      <c r="AD76" s="67">
        <f t="shared" si="14"/>
        <v>1</v>
      </c>
      <c r="AE76" s="61">
        <f>'RKO-BRKGA'!J75</f>
        <v>546920</v>
      </c>
      <c r="AF76" s="65">
        <f t="shared" si="15"/>
        <v>0.02304341306</v>
      </c>
      <c r="AG76" s="69">
        <f>'RKO-BRKGA'!S75</f>
        <v>0.8913045864</v>
      </c>
      <c r="AH76" s="65">
        <f>'RKO-BRKGA'!L75</f>
        <v>283.054</v>
      </c>
      <c r="AI76" s="67">
        <f t="shared" si="16"/>
        <v>0</v>
      </c>
      <c r="AJ76" s="61">
        <f>'RKO-SA'!J75</f>
        <v>546976</v>
      </c>
      <c r="AK76" s="65">
        <f t="shared" si="17"/>
        <v>0.03328492997</v>
      </c>
      <c r="AL76" s="69">
        <f>'RKO-SA'!S75</f>
        <v>0.1618891209</v>
      </c>
      <c r="AM76" s="65">
        <f>'RKO-SA'!L75</f>
        <v>316.15</v>
      </c>
      <c r="AN76" s="67">
        <f t="shared" si="18"/>
        <v>0</v>
      </c>
      <c r="AO76" s="61">
        <f>'RKO-GRASP'!J75</f>
        <v>551530</v>
      </c>
      <c r="AP76" s="65">
        <f t="shared" si="19"/>
        <v>0.8661397162</v>
      </c>
      <c r="AQ76" s="69">
        <f>'RKO-GRASP'!S75</f>
        <v>1.94106007</v>
      </c>
      <c r="AR76" s="65">
        <f>'RKO-GRASP'!L75</f>
        <v>404.207</v>
      </c>
      <c r="AS76" s="67">
        <f t="shared" si="20"/>
        <v>0</v>
      </c>
      <c r="AT76" s="61">
        <f>'RKO-ILS'!J75</f>
        <v>551840</v>
      </c>
      <c r="AU76" s="65">
        <f t="shared" si="21"/>
        <v>0.9228338277</v>
      </c>
      <c r="AV76" s="69">
        <f>'RKO-ILS'!S75</f>
        <v>1.716112466</v>
      </c>
      <c r="AW76" s="65">
        <f>'RKO-ILS'!L75</f>
        <v>291.632</v>
      </c>
      <c r="AX76" s="67">
        <f t="shared" si="22"/>
        <v>0</v>
      </c>
      <c r="AY76" s="61">
        <f>'RKO-VNS'!J75</f>
        <v>549592</v>
      </c>
      <c r="AZ76" s="65">
        <f t="shared" si="23"/>
        <v>0.5117100773</v>
      </c>
      <c r="BA76" s="69">
        <f>'RKO-VNS'!S75</f>
        <v>1.334250193</v>
      </c>
      <c r="BB76" s="65">
        <f>'RKO-VNS'!L75</f>
        <v>287.011</v>
      </c>
      <c r="BC76" s="67">
        <f t="shared" si="24"/>
        <v>0</v>
      </c>
      <c r="BD76" s="61">
        <f>'RKO-PSO'!J75</f>
        <v>561050</v>
      </c>
      <c r="BE76" s="65">
        <f t="shared" si="25"/>
        <v>2.607197592</v>
      </c>
      <c r="BF76" s="69">
        <f>'RKO-PSO'!S75</f>
        <v>3.720304173</v>
      </c>
      <c r="BG76" s="64">
        <f>'RKO-PSO'!L75</f>
        <v>53.645</v>
      </c>
      <c r="BH76" s="67">
        <f t="shared" si="26"/>
        <v>0</v>
      </c>
      <c r="BI76" s="61">
        <f>'RKO-GA'!J75</f>
        <v>550170</v>
      </c>
      <c r="BJ76" s="65">
        <f t="shared" si="27"/>
        <v>0.6174171626</v>
      </c>
      <c r="BK76" s="69">
        <f>'RKO-GA'!S75</f>
        <v>1.20601177</v>
      </c>
      <c r="BL76" s="64">
        <f>'RKO-GA'!L75</f>
        <v>221.424</v>
      </c>
      <c r="BM76" s="67">
        <f t="shared" si="28"/>
        <v>0</v>
      </c>
      <c r="BN76" s="61">
        <f>'RKO-BRKGA-CS'!J75</f>
        <v>549044</v>
      </c>
      <c r="BO76" s="65">
        <f t="shared" si="29"/>
        <v>0.4114895189</v>
      </c>
      <c r="BP76" s="69">
        <f>'RKO-BRKGA-CS'!S75</f>
        <v>0.6828165635</v>
      </c>
      <c r="BQ76" s="64">
        <f>'RKO-BRKGA-CS'!L75</f>
        <v>314.866</v>
      </c>
      <c r="BR76" s="67">
        <f t="shared" si="30"/>
        <v>0</v>
      </c>
      <c r="BS76" s="61">
        <f>'RKO-LNS'!J75</f>
        <v>552290</v>
      </c>
      <c r="BT76" s="65">
        <f t="shared" si="31"/>
        <v>1.005131732</v>
      </c>
      <c r="BU76" s="69">
        <f>'RKO-LNS'!S75</f>
        <v>1.400015362</v>
      </c>
      <c r="BV76" s="64">
        <f>'RKO-LNS'!L75</f>
        <v>358.46</v>
      </c>
      <c r="BW76" s="67">
        <f t="shared" si="32"/>
        <v>0</v>
      </c>
      <c r="BX76" s="61" t="str">
        <f>'RKO-MS'!J75</f>
        <v/>
      </c>
      <c r="BY76" s="65">
        <f t="shared" si="33"/>
        <v>-100</v>
      </c>
      <c r="BZ76" s="69">
        <f>'RKO-MS'!S75</f>
        <v>-100</v>
      </c>
      <c r="CA76" s="64" t="str">
        <f>'RKO-MS'!L75</f>
        <v/>
      </c>
      <c r="CB76" s="67" t="str">
        <f t="shared" si="34"/>
        <v>#N/A</v>
      </c>
      <c r="CC76" s="70"/>
      <c r="CD76" s="71">
        <f t="shared" si="35"/>
        <v>546920</v>
      </c>
      <c r="CE76" s="71">
        <f t="shared" si="36"/>
        <v>0</v>
      </c>
    </row>
    <row r="77" ht="15.75" customHeight="1">
      <c r="A77" s="4" t="s">
        <v>151</v>
      </c>
      <c r="B77" s="61">
        <v>400.0</v>
      </c>
      <c r="C77" s="62">
        <v>25.0</v>
      </c>
      <c r="D77" s="49"/>
      <c r="E77" s="64">
        <f t="shared" si="1"/>
        <v>529104</v>
      </c>
      <c r="F77" s="49"/>
      <c r="G77" s="64">
        <v>1147864.0</v>
      </c>
      <c r="H77" s="64">
        <v>0.0</v>
      </c>
      <c r="I77" s="65">
        <f t="shared" si="2"/>
        <v>116.9448728</v>
      </c>
      <c r="J77" s="65">
        <v>100.0</v>
      </c>
      <c r="K77" s="65">
        <v>89.0</v>
      </c>
      <c r="L77" s="65">
        <v>1800.0</v>
      </c>
      <c r="M77" s="67">
        <f t="shared" si="3"/>
        <v>0</v>
      </c>
      <c r="N77" s="68">
        <v>544568.0</v>
      </c>
      <c r="O77" s="65">
        <f t="shared" si="4"/>
        <v>2.922676827</v>
      </c>
      <c r="P77" s="62">
        <f t="shared" si="37"/>
        <v>86400</v>
      </c>
      <c r="Q77" s="67">
        <f t="shared" si="6"/>
        <v>0</v>
      </c>
      <c r="R77" s="68">
        <v>658440.0</v>
      </c>
      <c r="S77" s="65">
        <f t="shared" si="7"/>
        <v>24.44434365</v>
      </c>
      <c r="T77" s="62">
        <f t="shared" si="38"/>
        <v>86400</v>
      </c>
      <c r="U77" s="67">
        <f t="shared" si="9"/>
        <v>0</v>
      </c>
      <c r="V77" s="64">
        <v>554840.0</v>
      </c>
      <c r="W77" s="65">
        <f t="shared" si="10"/>
        <v>4.864072092</v>
      </c>
      <c r="X77" s="62">
        <f t="shared" si="39"/>
        <v>86400</v>
      </c>
      <c r="Y77" s="67">
        <f t="shared" si="12"/>
        <v>0</v>
      </c>
      <c r="Z77" s="61">
        <f>RKO!J76</f>
        <v>529104</v>
      </c>
      <c r="AA77" s="65">
        <f t="shared" si="13"/>
        <v>0</v>
      </c>
      <c r="AB77" s="69">
        <f>RKO!S76</f>
        <v>0.3802655055</v>
      </c>
      <c r="AC77" s="65">
        <f>RKO!L76</f>
        <v>277.31</v>
      </c>
      <c r="AD77" s="67">
        <f t="shared" si="14"/>
        <v>1</v>
      </c>
      <c r="AE77" s="61">
        <f>'RKO-BRKGA'!J76</f>
        <v>531628</v>
      </c>
      <c r="AF77" s="65">
        <f t="shared" si="15"/>
        <v>0.4770328707</v>
      </c>
      <c r="AG77" s="69">
        <f>'RKO-BRKGA'!S76</f>
        <v>0.8722670779</v>
      </c>
      <c r="AH77" s="65">
        <f>'RKO-BRKGA'!L76</f>
        <v>280.817</v>
      </c>
      <c r="AI77" s="67">
        <f t="shared" si="16"/>
        <v>0</v>
      </c>
      <c r="AJ77" s="61">
        <f>'RKO-SA'!J76</f>
        <v>530008</v>
      </c>
      <c r="AK77" s="65">
        <f t="shared" si="17"/>
        <v>0.1708548792</v>
      </c>
      <c r="AL77" s="69">
        <f>'RKO-SA'!S76</f>
        <v>0.5254165533</v>
      </c>
      <c r="AM77" s="65">
        <f>'RKO-SA'!L76</f>
        <v>307.546</v>
      </c>
      <c r="AN77" s="67">
        <f t="shared" si="18"/>
        <v>0</v>
      </c>
      <c r="AO77" s="61">
        <f>'RKO-GRASP'!J76</f>
        <v>534272</v>
      </c>
      <c r="AP77" s="65">
        <f t="shared" si="19"/>
        <v>0.9767455925</v>
      </c>
      <c r="AQ77" s="69">
        <f>'RKO-GRASP'!S76</f>
        <v>3.144032175</v>
      </c>
      <c r="AR77" s="65">
        <f>'RKO-GRASP'!L76</f>
        <v>370.78</v>
      </c>
      <c r="AS77" s="67">
        <f t="shared" si="20"/>
        <v>0</v>
      </c>
      <c r="AT77" s="61">
        <f>'RKO-ILS'!J76</f>
        <v>535534</v>
      </c>
      <c r="AU77" s="65">
        <f t="shared" si="21"/>
        <v>1.215262028</v>
      </c>
      <c r="AV77" s="69">
        <f>'RKO-ILS'!S76</f>
        <v>1.932398923</v>
      </c>
      <c r="AW77" s="65">
        <f>'RKO-ILS'!L76</f>
        <v>275.566</v>
      </c>
      <c r="AX77" s="67">
        <f t="shared" si="22"/>
        <v>0</v>
      </c>
      <c r="AY77" s="61">
        <f>'RKO-VNS'!J76</f>
        <v>531280</v>
      </c>
      <c r="AZ77" s="65">
        <f t="shared" si="23"/>
        <v>0.4112613021</v>
      </c>
      <c r="BA77" s="69">
        <f>'RKO-VNS'!S76</f>
        <v>1.221839185</v>
      </c>
      <c r="BB77" s="65">
        <f>'RKO-VNS'!L76</f>
        <v>245.474</v>
      </c>
      <c r="BC77" s="67">
        <f t="shared" si="24"/>
        <v>0</v>
      </c>
      <c r="BD77" s="61">
        <f>'RKO-PSO'!J76</f>
        <v>546208</v>
      </c>
      <c r="BE77" s="65">
        <f t="shared" si="25"/>
        <v>3.232634794</v>
      </c>
      <c r="BF77" s="69">
        <f>'RKO-PSO'!S76</f>
        <v>4.497490096</v>
      </c>
      <c r="BG77" s="64">
        <f>'RKO-PSO'!L76</f>
        <v>40.026</v>
      </c>
      <c r="BH77" s="67">
        <f t="shared" si="26"/>
        <v>0</v>
      </c>
      <c r="BI77" s="61">
        <f>'RKO-GA'!J76</f>
        <v>532658</v>
      </c>
      <c r="BJ77" s="65">
        <f t="shared" si="27"/>
        <v>0.6717015936</v>
      </c>
      <c r="BK77" s="69">
        <f>'RKO-GA'!S76</f>
        <v>1.252230185</v>
      </c>
      <c r="BL77" s="64">
        <f>'RKO-GA'!L76</f>
        <v>299.325</v>
      </c>
      <c r="BM77" s="67">
        <f t="shared" si="28"/>
        <v>0</v>
      </c>
      <c r="BN77" s="61">
        <f>'RKO-BRKGA-CS'!J76</f>
        <v>531152</v>
      </c>
      <c r="BO77" s="65">
        <f t="shared" si="29"/>
        <v>0.3870694608</v>
      </c>
      <c r="BP77" s="69">
        <f>'RKO-BRKGA-CS'!S76</f>
        <v>0.641310593</v>
      </c>
      <c r="BQ77" s="64">
        <f>'RKO-BRKGA-CS'!L76</f>
        <v>277.621</v>
      </c>
      <c r="BR77" s="67">
        <f t="shared" si="30"/>
        <v>0</v>
      </c>
      <c r="BS77" s="61">
        <f>'RKO-LNS'!J76</f>
        <v>532422</v>
      </c>
      <c r="BT77" s="65">
        <f t="shared" si="31"/>
        <v>0.6270978862</v>
      </c>
      <c r="BU77" s="69">
        <f>'RKO-LNS'!S76</f>
        <v>1.919849406</v>
      </c>
      <c r="BV77" s="64">
        <f>'RKO-LNS'!L76</f>
        <v>272.957</v>
      </c>
      <c r="BW77" s="67">
        <f t="shared" si="32"/>
        <v>0</v>
      </c>
      <c r="BX77" s="61" t="str">
        <f>'RKO-MS'!J76</f>
        <v/>
      </c>
      <c r="BY77" s="65">
        <f t="shared" si="33"/>
        <v>-100</v>
      </c>
      <c r="BZ77" s="69">
        <f>'RKO-MS'!S76</f>
        <v>-100</v>
      </c>
      <c r="CA77" s="64" t="str">
        <f>'RKO-MS'!L76</f>
        <v/>
      </c>
      <c r="CB77" s="67" t="str">
        <f t="shared" si="34"/>
        <v>#N/A</v>
      </c>
      <c r="CC77" s="70"/>
      <c r="CD77" s="71">
        <f t="shared" si="35"/>
        <v>530008</v>
      </c>
      <c r="CE77" s="71">
        <f t="shared" si="36"/>
        <v>0</v>
      </c>
    </row>
    <row r="78" ht="15.75" customHeight="1">
      <c r="A78" s="4" t="s">
        <v>152</v>
      </c>
      <c r="B78" s="61">
        <v>400.0</v>
      </c>
      <c r="C78" s="62">
        <v>25.0</v>
      </c>
      <c r="D78" s="49"/>
      <c r="E78" s="64">
        <f t="shared" si="1"/>
        <v>525178</v>
      </c>
      <c r="F78" s="49"/>
      <c r="G78" s="64">
        <v>1026322.0</v>
      </c>
      <c r="H78" s="64">
        <v>0.0</v>
      </c>
      <c r="I78" s="65">
        <f t="shared" si="2"/>
        <v>95.42364684</v>
      </c>
      <c r="J78" s="65">
        <v>100.0</v>
      </c>
      <c r="K78" s="65">
        <v>55.0</v>
      </c>
      <c r="L78" s="65">
        <v>1800.0</v>
      </c>
      <c r="M78" s="67">
        <f t="shared" si="3"/>
        <v>0</v>
      </c>
      <c r="N78" s="68">
        <v>548000.0</v>
      </c>
      <c r="O78" s="65">
        <f t="shared" si="4"/>
        <v>4.345574262</v>
      </c>
      <c r="P78" s="62">
        <f t="shared" si="37"/>
        <v>86400</v>
      </c>
      <c r="Q78" s="67">
        <f t="shared" si="6"/>
        <v>0</v>
      </c>
      <c r="R78" s="68">
        <v>667982.0</v>
      </c>
      <c r="S78" s="65">
        <f t="shared" si="7"/>
        <v>27.19154268</v>
      </c>
      <c r="T78" s="62">
        <f t="shared" si="38"/>
        <v>86400</v>
      </c>
      <c r="U78" s="67">
        <f t="shared" si="9"/>
        <v>0</v>
      </c>
      <c r="V78" s="64">
        <v>553162.0</v>
      </c>
      <c r="W78" s="65">
        <f t="shared" si="10"/>
        <v>5.328479106</v>
      </c>
      <c r="X78" s="62">
        <f t="shared" si="39"/>
        <v>86400</v>
      </c>
      <c r="Y78" s="67">
        <f t="shared" si="12"/>
        <v>0</v>
      </c>
      <c r="Z78" s="61">
        <f>RKO!J77</f>
        <v>525178</v>
      </c>
      <c r="AA78" s="65">
        <f t="shared" si="13"/>
        <v>0</v>
      </c>
      <c r="AB78" s="69">
        <f>RKO!S77</f>
        <v>0.3018405188</v>
      </c>
      <c r="AC78" s="65">
        <f>RKO!L77</f>
        <v>300.834</v>
      </c>
      <c r="AD78" s="67">
        <f t="shared" si="14"/>
        <v>1</v>
      </c>
      <c r="AE78" s="61">
        <f>'RKO-BRKGA'!J77</f>
        <v>528942</v>
      </c>
      <c r="AF78" s="65">
        <f t="shared" si="15"/>
        <v>0.7167093823</v>
      </c>
      <c r="AG78" s="69">
        <f>'RKO-BRKGA'!S77</f>
        <v>1.163872059</v>
      </c>
      <c r="AH78" s="65">
        <f>'RKO-BRKGA'!L77</f>
        <v>270.394</v>
      </c>
      <c r="AI78" s="67">
        <f t="shared" si="16"/>
        <v>0</v>
      </c>
      <c r="AJ78" s="61">
        <f>'RKO-SA'!J77</f>
        <v>526334</v>
      </c>
      <c r="AK78" s="65">
        <f t="shared" si="17"/>
        <v>0.2201158464</v>
      </c>
      <c r="AL78" s="69">
        <f>'RKO-SA'!S77</f>
        <v>0.5096938562</v>
      </c>
      <c r="AM78" s="65">
        <f>'RKO-SA'!L77</f>
        <v>294.678</v>
      </c>
      <c r="AN78" s="67">
        <f t="shared" si="18"/>
        <v>0</v>
      </c>
      <c r="AO78" s="61">
        <f>'RKO-GRASP'!J77</f>
        <v>531002</v>
      </c>
      <c r="AP78" s="65">
        <f t="shared" si="19"/>
        <v>1.108957344</v>
      </c>
      <c r="AQ78" s="69">
        <f>'RKO-GRASP'!S77</f>
        <v>2.084093393</v>
      </c>
      <c r="AR78" s="65">
        <f>'RKO-GRASP'!L77</f>
        <v>307.462</v>
      </c>
      <c r="AS78" s="67">
        <f t="shared" si="20"/>
        <v>0</v>
      </c>
      <c r="AT78" s="61">
        <f>'RKO-ILS'!J77</f>
        <v>531212</v>
      </c>
      <c r="AU78" s="65">
        <f t="shared" si="21"/>
        <v>1.148943787</v>
      </c>
      <c r="AV78" s="69">
        <f>'RKO-ILS'!S77</f>
        <v>2.40832632</v>
      </c>
      <c r="AW78" s="65">
        <f>'RKO-ILS'!L77</f>
        <v>339.379</v>
      </c>
      <c r="AX78" s="67">
        <f t="shared" si="22"/>
        <v>0</v>
      </c>
      <c r="AY78" s="61">
        <f>'RKO-VNS'!J77</f>
        <v>530546</v>
      </c>
      <c r="AZ78" s="65">
        <f t="shared" si="23"/>
        <v>1.02212964</v>
      </c>
      <c r="BA78" s="69">
        <f>'RKO-VNS'!S77</f>
        <v>2.053932191</v>
      </c>
      <c r="BB78" s="65">
        <f>'RKO-VNS'!L77</f>
        <v>314.201</v>
      </c>
      <c r="BC78" s="67">
        <f t="shared" si="24"/>
        <v>0</v>
      </c>
      <c r="BD78" s="61">
        <f>'RKO-PSO'!J77</f>
        <v>536260</v>
      </c>
      <c r="BE78" s="65">
        <f t="shared" si="25"/>
        <v>2.110141704</v>
      </c>
      <c r="BF78" s="69">
        <f>'RKO-PSO'!S77</f>
        <v>3.251469026</v>
      </c>
      <c r="BG78" s="64">
        <f>'RKO-PSO'!L77</f>
        <v>36.389</v>
      </c>
      <c r="BH78" s="67">
        <f t="shared" si="26"/>
        <v>0</v>
      </c>
      <c r="BI78" s="61">
        <f>'RKO-GA'!J77</f>
        <v>529612</v>
      </c>
      <c r="BJ78" s="65">
        <f t="shared" si="27"/>
        <v>0.8442851757</v>
      </c>
      <c r="BK78" s="69">
        <f>'RKO-GA'!S77</f>
        <v>1.810966948</v>
      </c>
      <c r="BL78" s="64">
        <f>'RKO-GA'!L77</f>
        <v>276.064</v>
      </c>
      <c r="BM78" s="67">
        <f t="shared" si="28"/>
        <v>0</v>
      </c>
      <c r="BN78" s="61">
        <f>'RKO-BRKGA-CS'!J77</f>
        <v>526958</v>
      </c>
      <c r="BO78" s="65">
        <f t="shared" si="29"/>
        <v>0.3389327047</v>
      </c>
      <c r="BP78" s="69">
        <f>'RKO-BRKGA-CS'!S77</f>
        <v>1.126856037</v>
      </c>
      <c r="BQ78" s="64">
        <f>'RKO-BRKGA-CS'!L77</f>
        <v>214.647</v>
      </c>
      <c r="BR78" s="67">
        <f t="shared" si="30"/>
        <v>0</v>
      </c>
      <c r="BS78" s="61">
        <f>'RKO-LNS'!J77</f>
        <v>530490</v>
      </c>
      <c r="BT78" s="65">
        <f t="shared" si="31"/>
        <v>1.011466588</v>
      </c>
      <c r="BU78" s="69">
        <f>'RKO-LNS'!S77</f>
        <v>2.73080746</v>
      </c>
      <c r="BV78" s="64">
        <f>'RKO-LNS'!L77</f>
        <v>357.901</v>
      </c>
      <c r="BW78" s="67">
        <f t="shared" si="32"/>
        <v>0</v>
      </c>
      <c r="BX78" s="61" t="str">
        <f>'RKO-MS'!J77</f>
        <v/>
      </c>
      <c r="BY78" s="65">
        <f t="shared" si="33"/>
        <v>-100</v>
      </c>
      <c r="BZ78" s="69">
        <f>'RKO-MS'!S77</f>
        <v>-100</v>
      </c>
      <c r="CA78" s="64" t="str">
        <f>'RKO-MS'!L77</f>
        <v/>
      </c>
      <c r="CB78" s="67" t="str">
        <f t="shared" si="34"/>
        <v>#N/A</v>
      </c>
      <c r="CC78" s="70"/>
      <c r="CD78" s="71">
        <f t="shared" si="35"/>
        <v>526334</v>
      </c>
      <c r="CE78" s="71">
        <f t="shared" si="36"/>
        <v>0</v>
      </c>
    </row>
    <row r="79" ht="15.75" customHeight="1">
      <c r="A79" s="4" t="s">
        <v>153</v>
      </c>
      <c r="B79" s="61">
        <v>400.0</v>
      </c>
      <c r="C79" s="62">
        <v>25.0</v>
      </c>
      <c r="D79" s="49"/>
      <c r="E79" s="64">
        <f t="shared" si="1"/>
        <v>481880</v>
      </c>
      <c r="F79" s="49"/>
      <c r="G79" s="64">
        <v>1039284.0</v>
      </c>
      <c r="H79" s="64">
        <v>0.0</v>
      </c>
      <c r="I79" s="65">
        <f t="shared" si="2"/>
        <v>115.6727816</v>
      </c>
      <c r="J79" s="65">
        <v>100.0</v>
      </c>
      <c r="K79" s="65">
        <v>78.0</v>
      </c>
      <c r="L79" s="65">
        <v>1800.0</v>
      </c>
      <c r="M79" s="67">
        <f t="shared" si="3"/>
        <v>0</v>
      </c>
      <c r="N79" s="68">
        <v>501750.0</v>
      </c>
      <c r="O79" s="65">
        <f t="shared" si="4"/>
        <v>4.12343322</v>
      </c>
      <c r="P79" s="62">
        <f t="shared" si="37"/>
        <v>86400</v>
      </c>
      <c r="Q79" s="67">
        <f t="shared" si="6"/>
        <v>0</v>
      </c>
      <c r="R79" s="68">
        <v>607672.0</v>
      </c>
      <c r="S79" s="65">
        <f t="shared" si="7"/>
        <v>26.10442434</v>
      </c>
      <c r="T79" s="62">
        <f t="shared" si="38"/>
        <v>86400</v>
      </c>
      <c r="U79" s="67">
        <f t="shared" si="9"/>
        <v>0</v>
      </c>
      <c r="V79" s="64">
        <v>516416.0</v>
      </c>
      <c r="W79" s="65">
        <f t="shared" si="10"/>
        <v>7.166929526</v>
      </c>
      <c r="X79" s="62">
        <f t="shared" si="39"/>
        <v>86400</v>
      </c>
      <c r="Y79" s="67">
        <f t="shared" si="12"/>
        <v>0</v>
      </c>
      <c r="Z79" s="61">
        <f>RKO!J78</f>
        <v>481880</v>
      </c>
      <c r="AA79" s="65">
        <f t="shared" si="13"/>
        <v>0</v>
      </c>
      <c r="AB79" s="69">
        <f>RKO!S78</f>
        <v>0.3363492986</v>
      </c>
      <c r="AC79" s="65">
        <f>RKO!L78</f>
        <v>268.816</v>
      </c>
      <c r="AD79" s="67">
        <f t="shared" si="14"/>
        <v>1</v>
      </c>
      <c r="AE79" s="61">
        <f>'RKO-BRKGA'!J78</f>
        <v>481880</v>
      </c>
      <c r="AF79" s="65">
        <f t="shared" si="15"/>
        <v>0</v>
      </c>
      <c r="AG79" s="69">
        <f>'RKO-BRKGA'!S78</f>
        <v>0.6944467502</v>
      </c>
      <c r="AH79" s="65">
        <f>'RKO-BRKGA'!L78</f>
        <v>227.064</v>
      </c>
      <c r="AI79" s="67">
        <f t="shared" si="16"/>
        <v>1</v>
      </c>
      <c r="AJ79" s="61">
        <f>'RKO-SA'!J78</f>
        <v>482280</v>
      </c>
      <c r="AK79" s="65">
        <f t="shared" si="17"/>
        <v>0.08300821781</v>
      </c>
      <c r="AL79" s="69">
        <f>'RKO-SA'!S78</f>
        <v>0.4898314933</v>
      </c>
      <c r="AM79" s="65">
        <f>'RKO-SA'!L78</f>
        <v>345.251</v>
      </c>
      <c r="AN79" s="67">
        <f t="shared" si="18"/>
        <v>0</v>
      </c>
      <c r="AO79" s="61">
        <f>'RKO-GRASP'!J78</f>
        <v>489414</v>
      </c>
      <c r="AP79" s="65">
        <f t="shared" si="19"/>
        <v>1.563459783</v>
      </c>
      <c r="AQ79" s="69">
        <f>'RKO-GRASP'!S78</f>
        <v>2.271685897</v>
      </c>
      <c r="AR79" s="65">
        <f>'RKO-GRASP'!L78</f>
        <v>395.183</v>
      </c>
      <c r="AS79" s="67">
        <f t="shared" si="20"/>
        <v>0</v>
      </c>
      <c r="AT79" s="61">
        <f>'RKO-ILS'!J78</f>
        <v>488732</v>
      </c>
      <c r="AU79" s="65">
        <f t="shared" si="21"/>
        <v>1.421930771</v>
      </c>
      <c r="AV79" s="69">
        <f>'RKO-ILS'!S78</f>
        <v>1.919565037</v>
      </c>
      <c r="AW79" s="65">
        <f>'RKO-ILS'!L78</f>
        <v>332.969</v>
      </c>
      <c r="AX79" s="67">
        <f t="shared" si="22"/>
        <v>0</v>
      </c>
      <c r="AY79" s="61">
        <f>'RKO-VNS'!J78</f>
        <v>490630</v>
      </c>
      <c r="AZ79" s="65">
        <f t="shared" si="23"/>
        <v>1.815804765</v>
      </c>
      <c r="BA79" s="69">
        <f>'RKO-VNS'!S78</f>
        <v>2.717855068</v>
      </c>
      <c r="BB79" s="65">
        <f>'RKO-VNS'!L78</f>
        <v>339.345</v>
      </c>
      <c r="BC79" s="67">
        <f t="shared" si="24"/>
        <v>0</v>
      </c>
      <c r="BD79" s="61">
        <f>'RKO-PSO'!J78</f>
        <v>494800</v>
      </c>
      <c r="BE79" s="65">
        <f t="shared" si="25"/>
        <v>2.681165435</v>
      </c>
      <c r="BF79" s="69">
        <f>'RKO-PSO'!S78</f>
        <v>3.990537063</v>
      </c>
      <c r="BG79" s="64">
        <f>'RKO-PSO'!L78</f>
        <v>48.58</v>
      </c>
      <c r="BH79" s="67">
        <f t="shared" si="26"/>
        <v>0</v>
      </c>
      <c r="BI79" s="61">
        <f>'RKO-GA'!J78</f>
        <v>486692</v>
      </c>
      <c r="BJ79" s="65">
        <f t="shared" si="27"/>
        <v>0.9985888603</v>
      </c>
      <c r="BK79" s="69">
        <f>'RKO-GA'!S78</f>
        <v>2.432472815</v>
      </c>
      <c r="BL79" s="64">
        <f>'RKO-GA'!L78</f>
        <v>269.627</v>
      </c>
      <c r="BM79" s="67">
        <f t="shared" si="28"/>
        <v>0</v>
      </c>
      <c r="BN79" s="61">
        <f>'RKO-BRKGA-CS'!J78</f>
        <v>481966</v>
      </c>
      <c r="BO79" s="65">
        <f t="shared" si="29"/>
        <v>0.01784676683</v>
      </c>
      <c r="BP79" s="69">
        <f>'RKO-BRKGA-CS'!S78</f>
        <v>0.5365651199</v>
      </c>
      <c r="BQ79" s="64">
        <f>'RKO-BRKGA-CS'!L78</f>
        <v>254.546</v>
      </c>
      <c r="BR79" s="67">
        <f t="shared" si="30"/>
        <v>0</v>
      </c>
      <c r="BS79" s="61">
        <f>'RKO-LNS'!J78</f>
        <v>490686</v>
      </c>
      <c r="BT79" s="65">
        <f t="shared" si="31"/>
        <v>1.827425915</v>
      </c>
      <c r="BU79" s="69">
        <f>'RKO-LNS'!S78</f>
        <v>3.129658836</v>
      </c>
      <c r="BV79" s="64">
        <f>'RKO-LNS'!L78</f>
        <v>359.985</v>
      </c>
      <c r="BW79" s="67">
        <f t="shared" si="32"/>
        <v>0</v>
      </c>
      <c r="BX79" s="61" t="str">
        <f>'RKO-MS'!J78</f>
        <v/>
      </c>
      <c r="BY79" s="65">
        <f t="shared" si="33"/>
        <v>-100</v>
      </c>
      <c r="BZ79" s="69">
        <f>'RKO-MS'!S78</f>
        <v>-100</v>
      </c>
      <c r="CA79" s="64" t="str">
        <f>'RKO-MS'!L78</f>
        <v/>
      </c>
      <c r="CB79" s="67" t="str">
        <f t="shared" si="34"/>
        <v>#N/A</v>
      </c>
      <c r="CC79" s="70"/>
      <c r="CD79" s="71">
        <f t="shared" si="35"/>
        <v>481880</v>
      </c>
      <c r="CE79" s="71">
        <f t="shared" si="36"/>
        <v>1</v>
      </c>
    </row>
    <row r="80" ht="15.75" customHeight="1">
      <c r="A80" s="4" t="s">
        <v>154</v>
      </c>
      <c r="B80" s="61">
        <v>400.0</v>
      </c>
      <c r="C80" s="62">
        <v>25.0</v>
      </c>
      <c r="D80" s="49"/>
      <c r="E80" s="64">
        <f t="shared" si="1"/>
        <v>549338</v>
      </c>
      <c r="F80" s="49"/>
      <c r="G80" s="64">
        <v>1036908.0</v>
      </c>
      <c r="H80" s="64">
        <v>0.0</v>
      </c>
      <c r="I80" s="65">
        <f t="shared" si="2"/>
        <v>88.75592076</v>
      </c>
      <c r="J80" s="65">
        <v>100.0</v>
      </c>
      <c r="K80" s="65">
        <v>59.0</v>
      </c>
      <c r="L80" s="65">
        <v>1800.0</v>
      </c>
      <c r="M80" s="67">
        <f t="shared" si="3"/>
        <v>0</v>
      </c>
      <c r="N80" s="68">
        <v>556044.0</v>
      </c>
      <c r="O80" s="65">
        <f t="shared" si="4"/>
        <v>1.220742057</v>
      </c>
      <c r="P80" s="62">
        <f t="shared" si="37"/>
        <v>86400</v>
      </c>
      <c r="Q80" s="67">
        <f t="shared" si="6"/>
        <v>0</v>
      </c>
      <c r="R80" s="68">
        <v>679848.0</v>
      </c>
      <c r="S80" s="65">
        <f t="shared" si="7"/>
        <v>23.75768652</v>
      </c>
      <c r="T80" s="62">
        <f t="shared" si="38"/>
        <v>86400</v>
      </c>
      <c r="U80" s="67">
        <f t="shared" si="9"/>
        <v>0</v>
      </c>
      <c r="V80" s="64">
        <v>585070.0</v>
      </c>
      <c r="W80" s="65">
        <f t="shared" si="10"/>
        <v>6.504556393</v>
      </c>
      <c r="X80" s="62">
        <f t="shared" si="39"/>
        <v>86400</v>
      </c>
      <c r="Y80" s="67">
        <f t="shared" si="12"/>
        <v>0</v>
      </c>
      <c r="Z80" s="61">
        <f>RKO!J79</f>
        <v>550196</v>
      </c>
      <c r="AA80" s="65">
        <f t="shared" si="13"/>
        <v>0.1561879935</v>
      </c>
      <c r="AB80" s="69">
        <f>RKO!S79</f>
        <v>0.2782986067</v>
      </c>
      <c r="AC80" s="65">
        <f>RKO!L79</f>
        <v>304.936</v>
      </c>
      <c r="AD80" s="67">
        <f t="shared" si="14"/>
        <v>0</v>
      </c>
      <c r="AE80" s="61">
        <f>'RKO-BRKGA'!J79</f>
        <v>554176</v>
      </c>
      <c r="AF80" s="65">
        <f t="shared" si="15"/>
        <v>0.8806964019</v>
      </c>
      <c r="AG80" s="69">
        <f>'RKO-BRKGA'!S79</f>
        <v>1.018025332</v>
      </c>
      <c r="AH80" s="65">
        <f>'RKO-BRKGA'!L79</f>
        <v>297.171</v>
      </c>
      <c r="AI80" s="67">
        <f t="shared" si="16"/>
        <v>0</v>
      </c>
      <c r="AJ80" s="61">
        <f>'RKO-SA'!J79</f>
        <v>549338</v>
      </c>
      <c r="AK80" s="65">
        <f t="shared" si="17"/>
        <v>0</v>
      </c>
      <c r="AL80" s="69">
        <f>'RKO-SA'!S79</f>
        <v>0.556888473</v>
      </c>
      <c r="AM80" s="65">
        <f>'RKO-SA'!L79</f>
        <v>312.924</v>
      </c>
      <c r="AN80" s="67">
        <f t="shared" si="18"/>
        <v>1</v>
      </c>
      <c r="AO80" s="61">
        <f>'RKO-GRASP'!J79</f>
        <v>552690</v>
      </c>
      <c r="AP80" s="65">
        <f t="shared" si="19"/>
        <v>0.6101889911</v>
      </c>
      <c r="AQ80" s="69">
        <f>'RKO-GRASP'!S79</f>
        <v>1.184917118</v>
      </c>
      <c r="AR80" s="65">
        <f>'RKO-GRASP'!L79</f>
        <v>247.048</v>
      </c>
      <c r="AS80" s="67">
        <f t="shared" si="20"/>
        <v>0</v>
      </c>
      <c r="AT80" s="61">
        <f>'RKO-ILS'!J79</f>
        <v>556600</v>
      </c>
      <c r="AU80" s="65">
        <f t="shared" si="21"/>
        <v>1.321954789</v>
      </c>
      <c r="AV80" s="69">
        <f>'RKO-ILS'!S79</f>
        <v>2.369033273</v>
      </c>
      <c r="AW80" s="65">
        <f>'RKO-ILS'!L79</f>
        <v>305.827</v>
      </c>
      <c r="AX80" s="67">
        <f t="shared" si="22"/>
        <v>0</v>
      </c>
      <c r="AY80" s="61">
        <f>'RKO-VNS'!J79</f>
        <v>553128</v>
      </c>
      <c r="AZ80" s="65">
        <f t="shared" si="23"/>
        <v>0.6899213235</v>
      </c>
      <c r="BA80" s="69">
        <f>'RKO-VNS'!S79</f>
        <v>1.823431112</v>
      </c>
      <c r="BB80" s="65">
        <f>'RKO-VNS'!L79</f>
        <v>331.865</v>
      </c>
      <c r="BC80" s="67">
        <f t="shared" si="24"/>
        <v>0</v>
      </c>
      <c r="BD80" s="61">
        <f>'RKO-PSO'!J79</f>
        <v>571476</v>
      </c>
      <c r="BE80" s="65">
        <f t="shared" si="25"/>
        <v>4.029941493</v>
      </c>
      <c r="BF80" s="69">
        <f>'RKO-PSO'!S79</f>
        <v>5.618544503</v>
      </c>
      <c r="BG80" s="64">
        <f>'RKO-PSO'!L79</f>
        <v>51.629</v>
      </c>
      <c r="BH80" s="67">
        <f t="shared" si="26"/>
        <v>0</v>
      </c>
      <c r="BI80" s="61">
        <f>'RKO-GA'!J79</f>
        <v>554760</v>
      </c>
      <c r="BJ80" s="65">
        <f t="shared" si="27"/>
        <v>0.9870061783</v>
      </c>
      <c r="BK80" s="69">
        <f>'RKO-GA'!S79</f>
        <v>2.053963134</v>
      </c>
      <c r="BL80" s="64">
        <f>'RKO-GA'!L79</f>
        <v>264.835</v>
      </c>
      <c r="BM80" s="67">
        <f t="shared" si="28"/>
        <v>0</v>
      </c>
      <c r="BN80" s="61">
        <f>'RKO-BRKGA-CS'!J79</f>
        <v>553342</v>
      </c>
      <c r="BO80" s="65">
        <f t="shared" si="29"/>
        <v>0.7288773032</v>
      </c>
      <c r="BP80" s="69">
        <f>'RKO-BRKGA-CS'!S79</f>
        <v>1.046204705</v>
      </c>
      <c r="BQ80" s="64">
        <f>'RKO-BRKGA-CS'!L79</f>
        <v>247.071</v>
      </c>
      <c r="BR80" s="67">
        <f t="shared" si="30"/>
        <v>0</v>
      </c>
      <c r="BS80" s="61">
        <f>'RKO-LNS'!J79</f>
        <v>561750</v>
      </c>
      <c r="BT80" s="65">
        <f t="shared" si="31"/>
        <v>2.259446825</v>
      </c>
      <c r="BU80" s="69">
        <f>'RKO-LNS'!S79</f>
        <v>2.962329204</v>
      </c>
      <c r="BV80" s="64">
        <f>'RKO-LNS'!L79</f>
        <v>315.542</v>
      </c>
      <c r="BW80" s="67">
        <f t="shared" si="32"/>
        <v>0</v>
      </c>
      <c r="BX80" s="61" t="str">
        <f>'RKO-MS'!J79</f>
        <v/>
      </c>
      <c r="BY80" s="65">
        <f t="shared" si="33"/>
        <v>-100</v>
      </c>
      <c r="BZ80" s="69">
        <f>'RKO-MS'!S79</f>
        <v>-100</v>
      </c>
      <c r="CA80" s="64" t="str">
        <f>'RKO-MS'!L79</f>
        <v/>
      </c>
      <c r="CB80" s="67" t="str">
        <f t="shared" si="34"/>
        <v>#N/A</v>
      </c>
      <c r="CC80" s="70"/>
      <c r="CD80" s="71">
        <f t="shared" si="35"/>
        <v>549338</v>
      </c>
      <c r="CE80" s="71">
        <f t="shared" si="36"/>
        <v>1</v>
      </c>
    </row>
    <row r="81" ht="15.75" customHeight="1">
      <c r="A81" s="4" t="s">
        <v>155</v>
      </c>
      <c r="B81" s="61">
        <v>400.0</v>
      </c>
      <c r="C81" s="62">
        <v>50.0</v>
      </c>
      <c r="D81" s="49"/>
      <c r="E81" s="64">
        <f t="shared" si="1"/>
        <v>830724</v>
      </c>
      <c r="F81" s="49"/>
      <c r="G81" s="64">
        <v>1300050.0</v>
      </c>
      <c r="H81" s="64">
        <v>0.0</v>
      </c>
      <c r="I81" s="65">
        <f t="shared" si="2"/>
        <v>56.49602034</v>
      </c>
      <c r="J81" s="65">
        <v>100.0</v>
      </c>
      <c r="K81" s="65">
        <v>100.0</v>
      </c>
      <c r="L81" s="65">
        <v>1800.0</v>
      </c>
      <c r="M81" s="67">
        <f t="shared" si="3"/>
        <v>0</v>
      </c>
      <c r="N81" s="68">
        <v>851412.0</v>
      </c>
      <c r="O81" s="65">
        <f t="shared" si="4"/>
        <v>2.490357808</v>
      </c>
      <c r="P81" s="62">
        <f t="shared" si="37"/>
        <v>86400</v>
      </c>
      <c r="Q81" s="67">
        <f t="shared" si="6"/>
        <v>0</v>
      </c>
      <c r="R81" s="68">
        <v>951882.0</v>
      </c>
      <c r="S81" s="65">
        <f t="shared" si="7"/>
        <v>14.58462739</v>
      </c>
      <c r="T81" s="62">
        <f t="shared" si="38"/>
        <v>86400</v>
      </c>
      <c r="U81" s="67">
        <f t="shared" si="9"/>
        <v>0</v>
      </c>
      <c r="V81" s="64">
        <v>879438.0</v>
      </c>
      <c r="W81" s="65">
        <f t="shared" si="10"/>
        <v>5.864041487</v>
      </c>
      <c r="X81" s="62">
        <f t="shared" si="39"/>
        <v>86400</v>
      </c>
      <c r="Y81" s="67">
        <f t="shared" si="12"/>
        <v>0</v>
      </c>
      <c r="Z81" s="61">
        <f>RKO!J80</f>
        <v>830724</v>
      </c>
      <c r="AA81" s="65">
        <f t="shared" si="13"/>
        <v>0</v>
      </c>
      <c r="AB81" s="69">
        <f>RKO!S80</f>
        <v>0.2267419745</v>
      </c>
      <c r="AC81" s="65">
        <f>RKO!L80</f>
        <v>376.269</v>
      </c>
      <c r="AD81" s="67">
        <f t="shared" si="14"/>
        <v>1</v>
      </c>
      <c r="AE81" s="61">
        <f>'RKO-BRKGA'!J80</f>
        <v>837166</v>
      </c>
      <c r="AF81" s="65">
        <f t="shared" si="15"/>
        <v>0.7754681459</v>
      </c>
      <c r="AG81" s="69">
        <f>'RKO-BRKGA'!S80</f>
        <v>1.098270906</v>
      </c>
      <c r="AH81" s="65">
        <f>'RKO-BRKGA'!L80</f>
        <v>306.985</v>
      </c>
      <c r="AI81" s="67">
        <f t="shared" si="16"/>
        <v>0</v>
      </c>
      <c r="AJ81" s="61">
        <f>'RKO-SA'!J80</f>
        <v>832716</v>
      </c>
      <c r="AK81" s="65">
        <f t="shared" si="17"/>
        <v>0.2397908331</v>
      </c>
      <c r="AL81" s="69">
        <f>'RKO-SA'!S80</f>
        <v>0.745325764</v>
      </c>
      <c r="AM81" s="65">
        <f>'RKO-SA'!L80</f>
        <v>395.611</v>
      </c>
      <c r="AN81" s="67">
        <f t="shared" si="18"/>
        <v>0</v>
      </c>
      <c r="AO81" s="61">
        <f>'RKO-GRASP'!J80</f>
        <v>841486</v>
      </c>
      <c r="AP81" s="65">
        <f t="shared" si="19"/>
        <v>1.295496459</v>
      </c>
      <c r="AQ81" s="69">
        <f>'RKO-GRASP'!S80</f>
        <v>2.475912577</v>
      </c>
      <c r="AR81" s="65">
        <f>'RKO-GRASP'!L80</f>
        <v>368.354</v>
      </c>
      <c r="AS81" s="67">
        <f t="shared" si="20"/>
        <v>0</v>
      </c>
      <c r="AT81" s="61">
        <f>'RKO-ILS'!J80</f>
        <v>840760</v>
      </c>
      <c r="AU81" s="65">
        <f t="shared" si="21"/>
        <v>1.208102812</v>
      </c>
      <c r="AV81" s="69">
        <f>'RKO-ILS'!S80</f>
        <v>1.660816348</v>
      </c>
      <c r="AW81" s="65">
        <f>'RKO-ILS'!L80</f>
        <v>329.956</v>
      </c>
      <c r="AX81" s="67">
        <f t="shared" si="22"/>
        <v>0</v>
      </c>
      <c r="AY81" s="61">
        <f>'RKO-VNS'!J80</f>
        <v>841226</v>
      </c>
      <c r="AZ81" s="65">
        <f t="shared" si="23"/>
        <v>1.264198458</v>
      </c>
      <c r="BA81" s="69">
        <f>'RKO-VNS'!S80</f>
        <v>2.203716276</v>
      </c>
      <c r="BB81" s="65">
        <f>'RKO-VNS'!L80</f>
        <v>325.039</v>
      </c>
      <c r="BC81" s="67">
        <f t="shared" si="24"/>
        <v>0</v>
      </c>
      <c r="BD81" s="61">
        <f>'RKO-PSO'!J80</f>
        <v>856108</v>
      </c>
      <c r="BE81" s="65">
        <f t="shared" si="25"/>
        <v>3.055647845</v>
      </c>
      <c r="BF81" s="69">
        <f>'RKO-PSO'!S80</f>
        <v>3.719261752</v>
      </c>
      <c r="BG81" s="64">
        <f>'RKO-PSO'!L80</f>
        <v>97.65</v>
      </c>
      <c r="BH81" s="67">
        <f t="shared" si="26"/>
        <v>0</v>
      </c>
      <c r="BI81" s="61">
        <f>'RKO-GA'!J80</f>
        <v>842970</v>
      </c>
      <c r="BJ81" s="65">
        <f t="shared" si="27"/>
        <v>1.474135814</v>
      </c>
      <c r="BK81" s="69">
        <f>'RKO-GA'!S80</f>
        <v>2.289232043</v>
      </c>
      <c r="BL81" s="64">
        <f>'RKO-GA'!L80</f>
        <v>348.55</v>
      </c>
      <c r="BM81" s="67">
        <f t="shared" si="28"/>
        <v>0</v>
      </c>
      <c r="BN81" s="61">
        <f>'RKO-BRKGA-CS'!J80</f>
        <v>834732</v>
      </c>
      <c r="BO81" s="65">
        <f t="shared" si="29"/>
        <v>0.4824707123</v>
      </c>
      <c r="BP81" s="69">
        <f>'RKO-BRKGA-CS'!S80</f>
        <v>0.6621693848</v>
      </c>
      <c r="BQ81" s="64">
        <f>'RKO-BRKGA-CS'!L80</f>
        <v>370.173</v>
      </c>
      <c r="BR81" s="67">
        <f t="shared" si="30"/>
        <v>0</v>
      </c>
      <c r="BS81" s="61">
        <f>'RKO-LNS'!J80</f>
        <v>841312</v>
      </c>
      <c r="BT81" s="65">
        <f t="shared" si="31"/>
        <v>1.274550874</v>
      </c>
      <c r="BU81" s="69">
        <f>'RKO-LNS'!S80</f>
        <v>1.71098945</v>
      </c>
      <c r="BV81" s="64">
        <f>'RKO-LNS'!L80</f>
        <v>336.484</v>
      </c>
      <c r="BW81" s="67">
        <f t="shared" si="32"/>
        <v>0</v>
      </c>
      <c r="BX81" s="61" t="str">
        <f>'RKO-MS'!J80</f>
        <v/>
      </c>
      <c r="BY81" s="65">
        <f t="shared" si="33"/>
        <v>-100</v>
      </c>
      <c r="BZ81" s="69">
        <f>'RKO-MS'!S80</f>
        <v>-100</v>
      </c>
      <c r="CA81" s="64" t="str">
        <f>'RKO-MS'!L80</f>
        <v/>
      </c>
      <c r="CB81" s="67" t="str">
        <f t="shared" si="34"/>
        <v>#N/A</v>
      </c>
      <c r="CC81" s="70"/>
      <c r="CD81" s="71">
        <f t="shared" si="35"/>
        <v>832716</v>
      </c>
      <c r="CE81" s="71">
        <f t="shared" si="36"/>
        <v>0</v>
      </c>
    </row>
    <row r="82" ht="15.75" customHeight="1">
      <c r="A82" s="4" t="s">
        <v>156</v>
      </c>
      <c r="B82" s="61">
        <v>400.0</v>
      </c>
      <c r="C82" s="62">
        <v>50.0</v>
      </c>
      <c r="D82" s="49"/>
      <c r="E82" s="64">
        <f t="shared" si="1"/>
        <v>829834</v>
      </c>
      <c r="F82" s="49"/>
      <c r="G82" s="64">
        <v>1246932.0</v>
      </c>
      <c r="H82" s="64">
        <v>0.0</v>
      </c>
      <c r="I82" s="65">
        <f t="shared" si="2"/>
        <v>50.26282365</v>
      </c>
      <c r="J82" s="65">
        <v>100.0</v>
      </c>
      <c r="K82" s="65">
        <v>71.0</v>
      </c>
      <c r="L82" s="65">
        <v>1800.0</v>
      </c>
      <c r="M82" s="67">
        <f t="shared" si="3"/>
        <v>0</v>
      </c>
      <c r="N82" s="68">
        <v>845496.0</v>
      </c>
      <c r="O82" s="65">
        <f t="shared" si="4"/>
        <v>1.887365425</v>
      </c>
      <c r="P82" s="62">
        <f t="shared" si="37"/>
        <v>86400</v>
      </c>
      <c r="Q82" s="67">
        <f t="shared" si="6"/>
        <v>0</v>
      </c>
      <c r="R82" s="68">
        <v>949562.0</v>
      </c>
      <c r="S82" s="65">
        <f t="shared" si="7"/>
        <v>14.42794583</v>
      </c>
      <c r="T82" s="62">
        <f t="shared" si="38"/>
        <v>86400</v>
      </c>
      <c r="U82" s="67">
        <f t="shared" si="9"/>
        <v>0</v>
      </c>
      <c r="V82" s="64">
        <v>874226.0</v>
      </c>
      <c r="W82" s="65">
        <f t="shared" si="10"/>
        <v>5.349503636</v>
      </c>
      <c r="X82" s="62">
        <f t="shared" si="39"/>
        <v>86400</v>
      </c>
      <c r="Y82" s="67">
        <f t="shared" si="12"/>
        <v>0</v>
      </c>
      <c r="Z82" s="61">
        <f>RKO!J81</f>
        <v>829834</v>
      </c>
      <c r="AA82" s="65">
        <f t="shared" si="13"/>
        <v>0</v>
      </c>
      <c r="AB82" s="69">
        <f>RKO!S81</f>
        <v>0.3994051822</v>
      </c>
      <c r="AC82" s="65">
        <f>RKO!L81</f>
        <v>388.613</v>
      </c>
      <c r="AD82" s="67">
        <f t="shared" si="14"/>
        <v>1</v>
      </c>
      <c r="AE82" s="61">
        <f>'RKO-BRKGA'!J81</f>
        <v>840612</v>
      </c>
      <c r="AF82" s="65">
        <f t="shared" si="15"/>
        <v>1.29881398</v>
      </c>
      <c r="AG82" s="69">
        <f>'RKO-BRKGA'!S81</f>
        <v>1.738419973</v>
      </c>
      <c r="AH82" s="65">
        <f>'RKO-BRKGA'!L81</f>
        <v>362.96</v>
      </c>
      <c r="AI82" s="67">
        <f t="shared" si="16"/>
        <v>0</v>
      </c>
      <c r="AJ82" s="61">
        <f>'RKO-SA'!J81</f>
        <v>835190</v>
      </c>
      <c r="AK82" s="65">
        <f t="shared" si="17"/>
        <v>0.6454302909</v>
      </c>
      <c r="AL82" s="69">
        <f>'RKO-SA'!S81</f>
        <v>1.080023234</v>
      </c>
      <c r="AM82" s="65">
        <f>'RKO-SA'!L81</f>
        <v>384.852</v>
      </c>
      <c r="AN82" s="67">
        <f t="shared" si="18"/>
        <v>0</v>
      </c>
      <c r="AO82" s="61">
        <f>'RKO-GRASP'!J81</f>
        <v>843270</v>
      </c>
      <c r="AP82" s="65">
        <f t="shared" si="19"/>
        <v>1.619119005</v>
      </c>
      <c r="AQ82" s="69">
        <f>'RKO-GRASP'!S81</f>
        <v>2.018283175</v>
      </c>
      <c r="AR82" s="65">
        <f>'RKO-GRASP'!L81</f>
        <v>394.966</v>
      </c>
      <c r="AS82" s="67">
        <f t="shared" si="20"/>
        <v>0</v>
      </c>
      <c r="AT82" s="61">
        <f>'RKO-ILS'!J81</f>
        <v>840192</v>
      </c>
      <c r="AU82" s="65">
        <f t="shared" si="21"/>
        <v>1.248201448</v>
      </c>
      <c r="AV82" s="69">
        <f>'RKO-ILS'!S81</f>
        <v>1.530378365</v>
      </c>
      <c r="AW82" s="65">
        <f>'RKO-ILS'!L81</f>
        <v>328.468</v>
      </c>
      <c r="AX82" s="67">
        <f t="shared" si="22"/>
        <v>0</v>
      </c>
      <c r="AY82" s="61">
        <f>'RKO-VNS'!J81</f>
        <v>838998</v>
      </c>
      <c r="AZ82" s="65">
        <f t="shared" si="23"/>
        <v>1.104317249</v>
      </c>
      <c r="BA82" s="69">
        <f>'RKO-VNS'!S81</f>
        <v>1.648956297</v>
      </c>
      <c r="BB82" s="65">
        <f>'RKO-VNS'!L81</f>
        <v>301.374</v>
      </c>
      <c r="BC82" s="67">
        <f t="shared" si="24"/>
        <v>0</v>
      </c>
      <c r="BD82" s="61">
        <f>'RKO-PSO'!J81</f>
        <v>858486</v>
      </c>
      <c r="BE82" s="65">
        <f t="shared" si="25"/>
        <v>3.452738741</v>
      </c>
      <c r="BF82" s="69">
        <f>'RKO-PSO'!S81</f>
        <v>4.305439401</v>
      </c>
      <c r="BG82" s="64">
        <f>'RKO-PSO'!L81</f>
        <v>85.367</v>
      </c>
      <c r="BH82" s="67">
        <f t="shared" si="26"/>
        <v>0</v>
      </c>
      <c r="BI82" s="61">
        <f>'RKO-GA'!J81</f>
        <v>838610</v>
      </c>
      <c r="BJ82" s="65">
        <f t="shared" si="27"/>
        <v>1.05756091</v>
      </c>
      <c r="BK82" s="69">
        <f>'RKO-GA'!S81</f>
        <v>1.748831694</v>
      </c>
      <c r="BL82" s="64">
        <f>'RKO-GA'!L81</f>
        <v>343.294</v>
      </c>
      <c r="BM82" s="67">
        <f t="shared" si="28"/>
        <v>0</v>
      </c>
      <c r="BN82" s="61">
        <f>'RKO-BRKGA-CS'!J81</f>
        <v>836222</v>
      </c>
      <c r="BO82" s="65">
        <f t="shared" si="29"/>
        <v>0.7697925127</v>
      </c>
      <c r="BP82" s="69">
        <f>'RKO-BRKGA-CS'!S81</f>
        <v>1.046618962</v>
      </c>
      <c r="BQ82" s="64">
        <f>'RKO-BRKGA-CS'!L81</f>
        <v>341.625</v>
      </c>
      <c r="BR82" s="67">
        <f t="shared" si="30"/>
        <v>0</v>
      </c>
      <c r="BS82" s="61">
        <f>'RKO-LNS'!J81</f>
        <v>840220</v>
      </c>
      <c r="BT82" s="65">
        <f t="shared" si="31"/>
        <v>1.251575616</v>
      </c>
      <c r="BU82" s="69">
        <f>'RKO-LNS'!S81</f>
        <v>1.661729936</v>
      </c>
      <c r="BV82" s="64">
        <f>'RKO-LNS'!L81</f>
        <v>341.659</v>
      </c>
      <c r="BW82" s="67">
        <f t="shared" si="32"/>
        <v>0</v>
      </c>
      <c r="BX82" s="61" t="str">
        <f>'RKO-MS'!J81</f>
        <v/>
      </c>
      <c r="BY82" s="65">
        <f t="shared" si="33"/>
        <v>-100</v>
      </c>
      <c r="BZ82" s="69">
        <f>'RKO-MS'!S81</f>
        <v>-100</v>
      </c>
      <c r="CA82" s="64" t="str">
        <f>'RKO-MS'!L81</f>
        <v/>
      </c>
      <c r="CB82" s="67" t="str">
        <f t="shared" si="34"/>
        <v>#N/A</v>
      </c>
      <c r="CC82" s="70"/>
      <c r="CD82" s="71">
        <f t="shared" si="35"/>
        <v>835190</v>
      </c>
      <c r="CE82" s="71">
        <f t="shared" si="36"/>
        <v>0</v>
      </c>
    </row>
    <row r="83" ht="15.75" customHeight="1">
      <c r="A83" s="4" t="s">
        <v>157</v>
      </c>
      <c r="B83" s="61">
        <v>400.0</v>
      </c>
      <c r="C83" s="62">
        <v>50.0</v>
      </c>
      <c r="D83" s="49"/>
      <c r="E83" s="64">
        <f t="shared" si="1"/>
        <v>811232</v>
      </c>
      <c r="F83" s="49"/>
      <c r="G83" s="64">
        <v>1206640.0</v>
      </c>
      <c r="H83" s="64">
        <v>0.0</v>
      </c>
      <c r="I83" s="65">
        <f t="shared" si="2"/>
        <v>48.741667</v>
      </c>
      <c r="J83" s="65">
        <v>100.0</v>
      </c>
      <c r="K83" s="65">
        <v>71.0</v>
      </c>
      <c r="L83" s="65">
        <v>1800.0</v>
      </c>
      <c r="M83" s="67">
        <f t="shared" si="3"/>
        <v>0</v>
      </c>
      <c r="N83" s="68">
        <v>819242.0</v>
      </c>
      <c r="O83" s="65">
        <f t="shared" si="4"/>
        <v>0.9873870853</v>
      </c>
      <c r="P83" s="62">
        <f t="shared" si="37"/>
        <v>86400</v>
      </c>
      <c r="Q83" s="67">
        <f t="shared" si="6"/>
        <v>0</v>
      </c>
      <c r="R83" s="68">
        <v>919140.0</v>
      </c>
      <c r="S83" s="65">
        <f t="shared" si="7"/>
        <v>13.30174352</v>
      </c>
      <c r="T83" s="62">
        <f t="shared" si="38"/>
        <v>86400</v>
      </c>
      <c r="U83" s="67">
        <f t="shared" si="9"/>
        <v>0</v>
      </c>
      <c r="V83" s="64">
        <v>843242.0</v>
      </c>
      <c r="W83" s="65">
        <f t="shared" si="10"/>
        <v>3.945850262</v>
      </c>
      <c r="X83" s="62">
        <f t="shared" si="39"/>
        <v>86400</v>
      </c>
      <c r="Y83" s="67">
        <f t="shared" si="12"/>
        <v>0</v>
      </c>
      <c r="Z83" s="61">
        <f>RKO!J82</f>
        <v>811608</v>
      </c>
      <c r="AA83" s="65">
        <f t="shared" si="13"/>
        <v>0.04634925644</v>
      </c>
      <c r="AB83" s="69">
        <f>RKO!S82</f>
        <v>0.5378979133</v>
      </c>
      <c r="AC83" s="65">
        <f>RKO!L82</f>
        <v>373.37</v>
      </c>
      <c r="AD83" s="67">
        <f t="shared" si="14"/>
        <v>0</v>
      </c>
      <c r="AE83" s="61">
        <f>'RKO-BRKGA'!J82</f>
        <v>820458</v>
      </c>
      <c r="AF83" s="65">
        <f t="shared" si="15"/>
        <v>1.137282553</v>
      </c>
      <c r="AG83" s="69">
        <f>'RKO-BRKGA'!S82</f>
        <v>1.690761706</v>
      </c>
      <c r="AH83" s="65">
        <f>'RKO-BRKGA'!L82</f>
        <v>384.398</v>
      </c>
      <c r="AI83" s="67">
        <f t="shared" si="16"/>
        <v>0</v>
      </c>
      <c r="AJ83" s="61">
        <f>'RKO-SA'!J82</f>
        <v>811232</v>
      </c>
      <c r="AK83" s="65">
        <f t="shared" si="17"/>
        <v>0</v>
      </c>
      <c r="AL83" s="69">
        <f>'RKO-SA'!S82</f>
        <v>0.3210918701</v>
      </c>
      <c r="AM83" s="65">
        <f>'RKO-SA'!L82</f>
        <v>343.192</v>
      </c>
      <c r="AN83" s="67">
        <f t="shared" si="18"/>
        <v>1</v>
      </c>
      <c r="AO83" s="61">
        <f>'RKO-GRASP'!J82</f>
        <v>816878</v>
      </c>
      <c r="AP83" s="65">
        <f t="shared" si="19"/>
        <v>0.6959784624</v>
      </c>
      <c r="AQ83" s="69">
        <f>'RKO-GRASP'!S82</f>
        <v>1.15789318</v>
      </c>
      <c r="AR83" s="65">
        <f>'RKO-GRASP'!L82</f>
        <v>404.216</v>
      </c>
      <c r="AS83" s="67">
        <f t="shared" si="20"/>
        <v>0</v>
      </c>
      <c r="AT83" s="61">
        <f>'RKO-ILS'!J82</f>
        <v>822024</v>
      </c>
      <c r="AU83" s="65">
        <f t="shared" si="21"/>
        <v>1.330322275</v>
      </c>
      <c r="AV83" s="69">
        <f>'RKO-ILS'!S82</f>
        <v>2.131720642</v>
      </c>
      <c r="AW83" s="65">
        <f>'RKO-ILS'!L82</f>
        <v>417.002</v>
      </c>
      <c r="AX83" s="67">
        <f t="shared" si="22"/>
        <v>0</v>
      </c>
      <c r="AY83" s="61">
        <f>'RKO-VNS'!J82</f>
        <v>817802</v>
      </c>
      <c r="AZ83" s="65">
        <f t="shared" si="23"/>
        <v>0.8098792947</v>
      </c>
      <c r="BA83" s="69">
        <f>'RKO-VNS'!S82</f>
        <v>1.39639462</v>
      </c>
      <c r="BB83" s="65">
        <f>'RKO-VNS'!L82</f>
        <v>305.107</v>
      </c>
      <c r="BC83" s="67">
        <f t="shared" si="24"/>
        <v>0</v>
      </c>
      <c r="BD83" s="61">
        <f>'RKO-PSO'!J82</f>
        <v>826224</v>
      </c>
      <c r="BE83" s="65">
        <f t="shared" si="25"/>
        <v>1.848053331</v>
      </c>
      <c r="BF83" s="69">
        <f>'RKO-PSO'!S82</f>
        <v>2.755956373</v>
      </c>
      <c r="BG83" s="64">
        <f>'RKO-PSO'!L82</f>
        <v>114.142</v>
      </c>
      <c r="BH83" s="67">
        <f t="shared" si="26"/>
        <v>0</v>
      </c>
      <c r="BI83" s="61">
        <f>'RKO-GA'!J82</f>
        <v>819344</v>
      </c>
      <c r="BJ83" s="65">
        <f t="shared" si="27"/>
        <v>0.9999605538</v>
      </c>
      <c r="BK83" s="69">
        <f>'RKO-GA'!S82</f>
        <v>1.642686679</v>
      </c>
      <c r="BL83" s="64">
        <f>'RKO-GA'!L82</f>
        <v>347.07</v>
      </c>
      <c r="BM83" s="67">
        <f t="shared" si="28"/>
        <v>0</v>
      </c>
      <c r="BN83" s="61">
        <f>'RKO-BRKGA-CS'!J82</f>
        <v>813226</v>
      </c>
      <c r="BO83" s="65">
        <f t="shared" si="29"/>
        <v>0.2457989823</v>
      </c>
      <c r="BP83" s="69">
        <f>'RKO-BRKGA-CS'!S82</f>
        <v>0.5454419944</v>
      </c>
      <c r="BQ83" s="64">
        <f>'RKO-BRKGA-CS'!L82</f>
        <v>374.959</v>
      </c>
      <c r="BR83" s="67">
        <f t="shared" si="30"/>
        <v>0</v>
      </c>
      <c r="BS83" s="61">
        <f>'RKO-LNS'!J82</f>
        <v>816498</v>
      </c>
      <c r="BT83" s="65">
        <f t="shared" si="31"/>
        <v>0.6491361288</v>
      </c>
      <c r="BU83" s="69">
        <f>'RKO-LNS'!S82</f>
        <v>1.079099444</v>
      </c>
      <c r="BV83" s="64">
        <f>'RKO-LNS'!L82</f>
        <v>352.448</v>
      </c>
      <c r="BW83" s="67">
        <f t="shared" si="32"/>
        <v>0</v>
      </c>
      <c r="BX83" s="61" t="str">
        <f>'RKO-MS'!J82</f>
        <v/>
      </c>
      <c r="BY83" s="65">
        <f t="shared" si="33"/>
        <v>-100</v>
      </c>
      <c r="BZ83" s="69">
        <f>'RKO-MS'!S82</f>
        <v>-100</v>
      </c>
      <c r="CA83" s="64" t="str">
        <f>'RKO-MS'!L82</f>
        <v/>
      </c>
      <c r="CB83" s="67" t="str">
        <f t="shared" si="34"/>
        <v>#N/A</v>
      </c>
      <c r="CC83" s="70"/>
      <c r="CD83" s="71">
        <f t="shared" si="35"/>
        <v>811232</v>
      </c>
      <c r="CE83" s="71">
        <f t="shared" si="36"/>
        <v>1</v>
      </c>
    </row>
    <row r="84" ht="15.75" customHeight="1">
      <c r="A84" s="4" t="s">
        <v>158</v>
      </c>
      <c r="B84" s="61">
        <v>400.0</v>
      </c>
      <c r="C84" s="62">
        <v>50.0</v>
      </c>
      <c r="D84" s="49"/>
      <c r="E84" s="64">
        <f t="shared" si="1"/>
        <v>767718</v>
      </c>
      <c r="F84" s="49"/>
      <c r="G84" s="64">
        <v>1192288.0</v>
      </c>
      <c r="H84" s="64">
        <v>0.0</v>
      </c>
      <c r="I84" s="65">
        <f t="shared" si="2"/>
        <v>55.3028586</v>
      </c>
      <c r="J84" s="65">
        <v>100.0</v>
      </c>
      <c r="K84" s="65">
        <v>69.0</v>
      </c>
      <c r="L84" s="65">
        <v>1800.0</v>
      </c>
      <c r="M84" s="67">
        <f t="shared" si="3"/>
        <v>0</v>
      </c>
      <c r="N84" s="68">
        <v>774564.0</v>
      </c>
      <c r="O84" s="65">
        <f t="shared" si="4"/>
        <v>0.8917336835</v>
      </c>
      <c r="P84" s="62">
        <f t="shared" si="37"/>
        <v>86400</v>
      </c>
      <c r="Q84" s="67">
        <f t="shared" si="6"/>
        <v>0</v>
      </c>
      <c r="R84" s="68">
        <v>878912.0</v>
      </c>
      <c r="S84" s="65">
        <f t="shared" si="7"/>
        <v>14.48370365</v>
      </c>
      <c r="T84" s="62">
        <f t="shared" si="38"/>
        <v>86400</v>
      </c>
      <c r="U84" s="67">
        <f t="shared" si="9"/>
        <v>0</v>
      </c>
      <c r="V84" s="64">
        <v>806690.0</v>
      </c>
      <c r="W84" s="65">
        <f t="shared" si="10"/>
        <v>5.076343136</v>
      </c>
      <c r="X84" s="62">
        <f t="shared" si="39"/>
        <v>86400</v>
      </c>
      <c r="Y84" s="67">
        <f t="shared" si="12"/>
        <v>0</v>
      </c>
      <c r="Z84" s="61">
        <f>RKO!J83</f>
        <v>768206</v>
      </c>
      <c r="AA84" s="65">
        <f t="shared" si="13"/>
        <v>0.06356500694</v>
      </c>
      <c r="AB84" s="69">
        <f>RKO!S83</f>
        <v>0.361017978</v>
      </c>
      <c r="AC84" s="65">
        <f>RKO!L83</f>
        <v>393.235</v>
      </c>
      <c r="AD84" s="67">
        <f t="shared" si="14"/>
        <v>0</v>
      </c>
      <c r="AE84" s="61">
        <f>'RKO-BRKGA'!J83</f>
        <v>775822</v>
      </c>
      <c r="AF84" s="65">
        <f t="shared" si="15"/>
        <v>1.055595935</v>
      </c>
      <c r="AG84" s="69">
        <f>'RKO-BRKGA'!S83</f>
        <v>1.687755139</v>
      </c>
      <c r="AH84" s="65">
        <f>'RKO-BRKGA'!L83</f>
        <v>351.896</v>
      </c>
      <c r="AI84" s="67">
        <f t="shared" si="16"/>
        <v>0</v>
      </c>
      <c r="AJ84" s="61">
        <f>'RKO-SA'!J83</f>
        <v>767718</v>
      </c>
      <c r="AK84" s="65">
        <f t="shared" si="17"/>
        <v>0</v>
      </c>
      <c r="AL84" s="69">
        <f>'RKO-SA'!S83</f>
        <v>0.318085547</v>
      </c>
      <c r="AM84" s="65">
        <f>'RKO-SA'!L83</f>
        <v>367.343</v>
      </c>
      <c r="AN84" s="67">
        <f t="shared" si="18"/>
        <v>1</v>
      </c>
      <c r="AO84" s="61">
        <f>'RKO-GRASP'!J83</f>
        <v>774244</v>
      </c>
      <c r="AP84" s="65">
        <f t="shared" si="19"/>
        <v>0.8500517117</v>
      </c>
      <c r="AQ84" s="69">
        <f>'RKO-GRASP'!S83</f>
        <v>1.910701586</v>
      </c>
      <c r="AR84" s="65">
        <f>'RKO-GRASP'!L83</f>
        <v>329.501</v>
      </c>
      <c r="AS84" s="67">
        <f t="shared" si="20"/>
        <v>0</v>
      </c>
      <c r="AT84" s="61">
        <f>'RKO-ILS'!J83</f>
        <v>780824</v>
      </c>
      <c r="AU84" s="65">
        <f t="shared" si="21"/>
        <v>1.707137256</v>
      </c>
      <c r="AV84" s="69">
        <f>'RKO-ILS'!S83</f>
        <v>2.676972534</v>
      </c>
      <c r="AW84" s="65">
        <f>'RKO-ILS'!L83</f>
        <v>378.209</v>
      </c>
      <c r="AX84" s="67">
        <f t="shared" si="22"/>
        <v>0</v>
      </c>
      <c r="AY84" s="61">
        <f>'RKO-VNS'!J83</f>
        <v>779388</v>
      </c>
      <c r="AZ84" s="65">
        <f t="shared" si="23"/>
        <v>1.520089408</v>
      </c>
      <c r="BA84" s="69">
        <f>'RKO-VNS'!S83</f>
        <v>2.079930391</v>
      </c>
      <c r="BB84" s="65">
        <f>'RKO-VNS'!L83</f>
        <v>285.238</v>
      </c>
      <c r="BC84" s="67">
        <f t="shared" si="24"/>
        <v>0</v>
      </c>
      <c r="BD84" s="61">
        <f>'RKO-PSO'!J83</f>
        <v>790214</v>
      </c>
      <c r="BE84" s="65">
        <f t="shared" si="25"/>
        <v>2.930242615</v>
      </c>
      <c r="BF84" s="69">
        <f>'RKO-PSO'!S83</f>
        <v>3.447932704</v>
      </c>
      <c r="BG84" s="64">
        <f>'RKO-PSO'!L83</f>
        <v>82.292</v>
      </c>
      <c r="BH84" s="67">
        <f t="shared" si="26"/>
        <v>0</v>
      </c>
      <c r="BI84" s="61">
        <f>'RKO-GA'!J83</f>
        <v>776690</v>
      </c>
      <c r="BJ84" s="65">
        <f t="shared" si="27"/>
        <v>1.168658283</v>
      </c>
      <c r="BK84" s="69">
        <f>'RKO-GA'!S83</f>
        <v>1.785968285</v>
      </c>
      <c r="BL84" s="64">
        <f>'RKO-GA'!L83</f>
        <v>344.517</v>
      </c>
      <c r="BM84" s="67">
        <f t="shared" si="28"/>
        <v>0</v>
      </c>
      <c r="BN84" s="61">
        <f>'RKO-BRKGA-CS'!J83</f>
        <v>773366</v>
      </c>
      <c r="BO84" s="65">
        <f t="shared" si="29"/>
        <v>0.7356868017</v>
      </c>
      <c r="BP84" s="69">
        <f>'RKO-BRKGA-CS'!S83</f>
        <v>0.9933334896</v>
      </c>
      <c r="BQ84" s="64">
        <f>'RKO-BRKGA-CS'!L83</f>
        <v>335.481</v>
      </c>
      <c r="BR84" s="67">
        <f t="shared" si="30"/>
        <v>0</v>
      </c>
      <c r="BS84" s="61">
        <f>'RKO-LNS'!J83</f>
        <v>773170</v>
      </c>
      <c r="BT84" s="65">
        <f t="shared" si="31"/>
        <v>0.710156594</v>
      </c>
      <c r="BU84" s="69">
        <f>'RKO-LNS'!S83</f>
        <v>1.201013914</v>
      </c>
      <c r="BV84" s="64">
        <f>'RKO-LNS'!L83</f>
        <v>397.851</v>
      </c>
      <c r="BW84" s="67">
        <f t="shared" si="32"/>
        <v>0</v>
      </c>
      <c r="BX84" s="61" t="str">
        <f>'RKO-MS'!J83</f>
        <v/>
      </c>
      <c r="BY84" s="65">
        <f t="shared" si="33"/>
        <v>-100</v>
      </c>
      <c r="BZ84" s="69">
        <f>'RKO-MS'!S83</f>
        <v>-100</v>
      </c>
      <c r="CA84" s="64" t="str">
        <f>'RKO-MS'!L83</f>
        <v/>
      </c>
      <c r="CB84" s="67" t="str">
        <f t="shared" si="34"/>
        <v>#N/A</v>
      </c>
      <c r="CC84" s="70"/>
      <c r="CD84" s="71">
        <f t="shared" si="35"/>
        <v>767718</v>
      </c>
      <c r="CE84" s="71">
        <f t="shared" si="36"/>
        <v>1</v>
      </c>
    </row>
    <row r="85" ht="15.75" customHeight="1">
      <c r="A85" s="4" t="s">
        <v>159</v>
      </c>
      <c r="B85" s="61">
        <v>400.0</v>
      </c>
      <c r="C85" s="62">
        <v>50.0</v>
      </c>
      <c r="D85" s="49"/>
      <c r="E85" s="64">
        <f t="shared" si="1"/>
        <v>835870</v>
      </c>
      <c r="F85" s="49"/>
      <c r="G85" s="64">
        <v>1258124.0</v>
      </c>
      <c r="H85" s="64">
        <v>0.0</v>
      </c>
      <c r="I85" s="65">
        <f t="shared" si="2"/>
        <v>50.51670714</v>
      </c>
      <c r="J85" s="65">
        <v>100.0</v>
      </c>
      <c r="K85" s="65">
        <v>70.0</v>
      </c>
      <c r="L85" s="65">
        <v>1800.0</v>
      </c>
      <c r="M85" s="67">
        <f t="shared" si="3"/>
        <v>0</v>
      </c>
      <c r="N85" s="68">
        <v>854726.0</v>
      </c>
      <c r="O85" s="65">
        <f t="shared" si="4"/>
        <v>2.255853183</v>
      </c>
      <c r="P85" s="62">
        <f t="shared" si="37"/>
        <v>86400</v>
      </c>
      <c r="Q85" s="67">
        <f t="shared" si="6"/>
        <v>0</v>
      </c>
      <c r="R85" s="68">
        <v>940358.0</v>
      </c>
      <c r="S85" s="65">
        <f t="shared" si="7"/>
        <v>12.50050845</v>
      </c>
      <c r="T85" s="62">
        <f t="shared" si="38"/>
        <v>86400</v>
      </c>
      <c r="U85" s="67">
        <f t="shared" si="9"/>
        <v>0</v>
      </c>
      <c r="V85" s="64">
        <v>882060.0</v>
      </c>
      <c r="W85" s="65">
        <f t="shared" si="10"/>
        <v>5.52597892</v>
      </c>
      <c r="X85" s="62">
        <f t="shared" si="39"/>
        <v>86400</v>
      </c>
      <c r="Y85" s="67">
        <f t="shared" si="12"/>
        <v>0</v>
      </c>
      <c r="Z85" s="61">
        <f>RKO!J84</f>
        <v>836610</v>
      </c>
      <c r="AA85" s="65">
        <f t="shared" si="13"/>
        <v>0.08853051312</v>
      </c>
      <c r="AB85" s="69">
        <f>RKO!S84</f>
        <v>0.3248352016</v>
      </c>
      <c r="AC85" s="65">
        <f>RKO!L84</f>
        <v>377.482</v>
      </c>
      <c r="AD85" s="67">
        <f t="shared" si="14"/>
        <v>0</v>
      </c>
      <c r="AE85" s="61">
        <f>'RKO-BRKGA'!J84</f>
        <v>844480</v>
      </c>
      <c r="AF85" s="65">
        <f t="shared" si="15"/>
        <v>1.030064484</v>
      </c>
      <c r="AG85" s="69">
        <f>'RKO-BRKGA'!S84</f>
        <v>1.499611184</v>
      </c>
      <c r="AH85" s="65">
        <f>'RKO-BRKGA'!L84</f>
        <v>359.634</v>
      </c>
      <c r="AI85" s="67">
        <f t="shared" si="16"/>
        <v>0</v>
      </c>
      <c r="AJ85" s="61">
        <f>'RKO-SA'!J84</f>
        <v>835870</v>
      </c>
      <c r="AK85" s="65">
        <f t="shared" si="17"/>
        <v>0</v>
      </c>
      <c r="AL85" s="69">
        <f>'RKO-SA'!S84</f>
        <v>0.3890078601</v>
      </c>
      <c r="AM85" s="65">
        <f>'RKO-SA'!L84</f>
        <v>288.18</v>
      </c>
      <c r="AN85" s="67">
        <f t="shared" si="18"/>
        <v>1</v>
      </c>
      <c r="AO85" s="61">
        <f>'RKO-GRASP'!J84</f>
        <v>843788</v>
      </c>
      <c r="AP85" s="65">
        <f t="shared" si="19"/>
        <v>0.9472764904</v>
      </c>
      <c r="AQ85" s="69">
        <f>'RKO-GRASP'!S84</f>
        <v>1.249668011</v>
      </c>
      <c r="AR85" s="65">
        <f>'RKO-GRASP'!L84</f>
        <v>330.698</v>
      </c>
      <c r="AS85" s="67">
        <f t="shared" si="20"/>
        <v>0</v>
      </c>
      <c r="AT85" s="61">
        <f>'RKO-ILS'!J84</f>
        <v>845574</v>
      </c>
      <c r="AU85" s="65">
        <f t="shared" si="21"/>
        <v>1.16094608</v>
      </c>
      <c r="AV85" s="69">
        <f>'RKO-ILS'!S84</f>
        <v>2.186416548</v>
      </c>
      <c r="AW85" s="65">
        <f>'RKO-ILS'!L84</f>
        <v>377.105</v>
      </c>
      <c r="AX85" s="67">
        <f t="shared" si="22"/>
        <v>0</v>
      </c>
      <c r="AY85" s="61">
        <f>'RKO-VNS'!J84</f>
        <v>847284</v>
      </c>
      <c r="AZ85" s="65">
        <f t="shared" si="23"/>
        <v>1.365523347</v>
      </c>
      <c r="BA85" s="69">
        <f>'RKO-VNS'!S84</f>
        <v>2.15516767</v>
      </c>
      <c r="BB85" s="65">
        <f>'RKO-VNS'!L84</f>
        <v>313.387</v>
      </c>
      <c r="BC85" s="67">
        <f t="shared" si="24"/>
        <v>0</v>
      </c>
      <c r="BD85" s="61">
        <f>'RKO-PSO'!J84</f>
        <v>858992</v>
      </c>
      <c r="BE85" s="65">
        <f t="shared" si="25"/>
        <v>2.766219627</v>
      </c>
      <c r="BF85" s="69">
        <f>'RKO-PSO'!S84</f>
        <v>2.901886657</v>
      </c>
      <c r="BG85" s="64">
        <f>'RKO-PSO'!L84</f>
        <v>211.902</v>
      </c>
      <c r="BH85" s="67">
        <f t="shared" si="26"/>
        <v>0</v>
      </c>
      <c r="BI85" s="61">
        <f>'RKO-GA'!J84</f>
        <v>843308</v>
      </c>
      <c r="BJ85" s="65">
        <f t="shared" si="27"/>
        <v>0.8898512927</v>
      </c>
      <c r="BK85" s="69">
        <f>'RKO-GA'!S84</f>
        <v>1.832773039</v>
      </c>
      <c r="BL85" s="64">
        <f>'RKO-GA'!L84</f>
        <v>358.311</v>
      </c>
      <c r="BM85" s="67">
        <f t="shared" si="28"/>
        <v>0</v>
      </c>
      <c r="BN85" s="61">
        <f>'RKO-BRKGA-CS'!J84</f>
        <v>838692</v>
      </c>
      <c r="BO85" s="65">
        <f t="shared" si="29"/>
        <v>0.3376123081</v>
      </c>
      <c r="BP85" s="69">
        <f>'RKO-BRKGA-CS'!S84</f>
        <v>0.4981157357</v>
      </c>
      <c r="BQ85" s="64">
        <f>'RKO-BRKGA-CS'!L84</f>
        <v>367.85</v>
      </c>
      <c r="BR85" s="67">
        <f t="shared" si="30"/>
        <v>0</v>
      </c>
      <c r="BS85" s="61">
        <f>'RKO-LNS'!J84</f>
        <v>842208</v>
      </c>
      <c r="BT85" s="65">
        <f t="shared" si="31"/>
        <v>0.7582518813</v>
      </c>
      <c r="BU85" s="69">
        <f>'RKO-LNS'!S84</f>
        <v>1.615992918</v>
      </c>
      <c r="BV85" s="64">
        <f>'RKO-LNS'!L84</f>
        <v>368.99</v>
      </c>
      <c r="BW85" s="67">
        <f t="shared" si="32"/>
        <v>0</v>
      </c>
      <c r="BX85" s="61" t="str">
        <f>'RKO-MS'!J84</f>
        <v/>
      </c>
      <c r="BY85" s="65">
        <f t="shared" si="33"/>
        <v>-100</v>
      </c>
      <c r="BZ85" s="69">
        <f>'RKO-MS'!S84</f>
        <v>-100</v>
      </c>
      <c r="CA85" s="64" t="str">
        <f>'RKO-MS'!L84</f>
        <v/>
      </c>
      <c r="CB85" s="67" t="str">
        <f t="shared" si="34"/>
        <v>#N/A</v>
      </c>
      <c r="CC85" s="70"/>
      <c r="CD85" s="71">
        <f t="shared" si="35"/>
        <v>835870</v>
      </c>
      <c r="CE85" s="71">
        <f t="shared" si="36"/>
        <v>1</v>
      </c>
    </row>
    <row r="86" ht="15.75" customHeight="1">
      <c r="A86" s="74"/>
      <c r="B86" s="74"/>
      <c r="C86" s="74"/>
      <c r="D86" s="75"/>
      <c r="E86" s="76">
        <f>AVERAGE(E3:E85)</f>
        <v>136558.5542</v>
      </c>
      <c r="F86" s="75"/>
      <c r="G86" s="76">
        <f t="shared" ref="G86:L86" si="40">AVERAGE(G3:G85)</f>
        <v>232534.9277</v>
      </c>
      <c r="H86" s="76">
        <f t="shared" si="40"/>
        <v>14599.3245</v>
      </c>
      <c r="I86" s="76">
        <f t="shared" si="40"/>
        <v>24.38559657</v>
      </c>
      <c r="J86" s="76">
        <f t="shared" si="40"/>
        <v>35.14482651</v>
      </c>
      <c r="K86" s="76">
        <f t="shared" si="40"/>
        <v>487.8318072</v>
      </c>
      <c r="L86" s="76">
        <f t="shared" si="40"/>
        <v>924.1801205</v>
      </c>
      <c r="M86" s="77">
        <f>sum(M3:M85)</f>
        <v>49</v>
      </c>
      <c r="N86" s="76">
        <f t="shared" ref="N86:P86" si="41">AVERAGE(N3:N85)</f>
        <v>139098.1928</v>
      </c>
      <c r="O86" s="76">
        <f t="shared" si="41"/>
        <v>0.6431517318</v>
      </c>
      <c r="P86" s="76">
        <f t="shared" si="41"/>
        <v>48491.56627</v>
      </c>
      <c r="Q86" s="77">
        <f>sum(Q3:Q85)</f>
        <v>47</v>
      </c>
      <c r="R86" s="76">
        <f t="shared" ref="R86:T86" si="42">AVERAGE(R3:R85)</f>
        <v>157464.0064</v>
      </c>
      <c r="S86" s="76">
        <f t="shared" si="42"/>
        <v>4.455499844</v>
      </c>
      <c r="T86" s="76">
        <f t="shared" si="42"/>
        <v>48491.56627</v>
      </c>
      <c r="U86" s="77">
        <f>sum(U3:U85)</f>
        <v>47</v>
      </c>
      <c r="V86" s="76">
        <f t="shared" ref="V86:X86" si="43">AVERAGE(V3:V85)</f>
        <v>142737.8217</v>
      </c>
      <c r="W86" s="76">
        <f t="shared" si="43"/>
        <v>1.689657986</v>
      </c>
      <c r="X86" s="76">
        <f t="shared" si="43"/>
        <v>48491.56627</v>
      </c>
      <c r="Y86" s="77">
        <f>sum(Y3:Y85)</f>
        <v>37</v>
      </c>
      <c r="Z86" s="76">
        <f t="shared" ref="Z86:AC86" si="44">AVERAGE(Z3:Z85)</f>
        <v>136605.6627</v>
      </c>
      <c r="AA86" s="76">
        <f t="shared" si="44"/>
        <v>0.009411320606</v>
      </c>
      <c r="AB86" s="76">
        <f t="shared" si="44"/>
        <v>0.0755765834</v>
      </c>
      <c r="AC86" s="76">
        <f t="shared" si="44"/>
        <v>70.7133494</v>
      </c>
      <c r="AD86" s="77">
        <f>sum(AD3:AD85)</f>
        <v>76</v>
      </c>
      <c r="AE86" s="76">
        <f t="shared" ref="AE86:AH86" si="45">AVERAGE(AE3:AE85)</f>
        <v>137395.2771</v>
      </c>
      <c r="AF86" s="76">
        <f t="shared" si="45"/>
        <v>0.1994563099</v>
      </c>
      <c r="AG86" s="76">
        <f t="shared" si="45"/>
        <v>11.10806934</v>
      </c>
      <c r="AH86" s="76">
        <f t="shared" si="45"/>
        <v>75.91468675</v>
      </c>
      <c r="AI86" s="77">
        <f>sum(AI3:AI85)</f>
        <v>56</v>
      </c>
      <c r="AJ86" s="78">
        <f t="shared" ref="AJ86:AM86" si="46">AVERAGE(AJ3:AJ85)</f>
        <v>136680.9398</v>
      </c>
      <c r="AK86" s="78">
        <f t="shared" si="46"/>
        <v>0.01817072735</v>
      </c>
      <c r="AL86" s="78">
        <f t="shared" si="46"/>
        <v>0.1205700792</v>
      </c>
      <c r="AM86" s="78">
        <f t="shared" si="46"/>
        <v>73.04156627</v>
      </c>
      <c r="AN86" s="79">
        <f>sum(AN3:AN85)</f>
        <v>72</v>
      </c>
      <c r="AO86" s="78">
        <f t="shared" ref="AO86:AR86" si="47">AVERAGE(AO3:AO85)</f>
        <v>137690.4096</v>
      </c>
      <c r="AP86" s="78">
        <f t="shared" si="47"/>
        <v>0.2131094727</v>
      </c>
      <c r="AQ86" s="78">
        <f t="shared" si="47"/>
        <v>0.550238818</v>
      </c>
      <c r="AR86" s="78">
        <f t="shared" si="47"/>
        <v>91.5226988</v>
      </c>
      <c r="AS86" s="79">
        <f>sum(AS3:AS85)</f>
        <v>59</v>
      </c>
      <c r="AT86" s="78">
        <f t="shared" ref="AT86:AW86" si="48">AVERAGE(AT3:AT85)</f>
        <v>137994.8193</v>
      </c>
      <c r="AU86" s="78">
        <f t="shared" si="48"/>
        <v>0.2925840982</v>
      </c>
      <c r="AV86" s="78">
        <f t="shared" si="48"/>
        <v>0.5621106797</v>
      </c>
      <c r="AW86" s="78">
        <f t="shared" si="48"/>
        <v>80.59431325</v>
      </c>
      <c r="AX86" s="79">
        <f>sum(AX3:AX85)</f>
        <v>55</v>
      </c>
      <c r="AY86" s="78">
        <f t="shared" ref="AY86:BB86" si="49">AVERAGE(AY3:AY85)</f>
        <v>137701.4458</v>
      </c>
      <c r="AZ86" s="78">
        <f t="shared" si="49"/>
        <v>0.2146644373</v>
      </c>
      <c r="BA86" s="78">
        <f t="shared" si="49"/>
        <v>0.5640635643</v>
      </c>
      <c r="BB86" s="78">
        <f t="shared" si="49"/>
        <v>78.79486747</v>
      </c>
      <c r="BC86" s="79">
        <f>sum(BC3:BC85)</f>
        <v>58</v>
      </c>
      <c r="BD86" s="78">
        <f t="shared" ref="BD86:BG86" si="50">AVERAGE(BD3:BD85)</f>
        <v>140043.0843</v>
      </c>
      <c r="BE86" s="78">
        <f t="shared" si="50"/>
        <v>0.9121366425</v>
      </c>
      <c r="BF86" s="78">
        <f t="shared" si="50"/>
        <v>1.600229664</v>
      </c>
      <c r="BG86" s="78">
        <f t="shared" si="50"/>
        <v>27.22159036</v>
      </c>
      <c r="BH86" s="79">
        <f>sum(BH3:BH85)</f>
        <v>42</v>
      </c>
      <c r="BI86" s="78">
        <f t="shared" ref="BI86:BL86" si="51">AVERAGE(BI3:BI85)</f>
        <v>137656.6024</v>
      </c>
      <c r="BJ86" s="78">
        <f t="shared" si="51"/>
        <v>0.2665432136</v>
      </c>
      <c r="BK86" s="78">
        <f t="shared" si="51"/>
        <v>2.175444698</v>
      </c>
      <c r="BL86" s="78">
        <f t="shared" si="51"/>
        <v>66.80796386</v>
      </c>
      <c r="BM86" s="79">
        <f>sum(BM3:BM85)</f>
        <v>50</v>
      </c>
      <c r="BN86" s="78">
        <f t="shared" ref="BN86:BQ86" si="52">AVERAGE(BN3:BN85)</f>
        <v>137166.5301</v>
      </c>
      <c r="BO86" s="78">
        <f t="shared" si="52"/>
        <v>0.4664529282</v>
      </c>
      <c r="BP86" s="78">
        <f t="shared" si="52"/>
        <v>10.30539069</v>
      </c>
      <c r="BQ86" s="78">
        <f t="shared" si="52"/>
        <v>72.83745783</v>
      </c>
      <c r="BR86" s="79">
        <f>sum(BR3:BR85)</f>
        <v>55</v>
      </c>
      <c r="BS86" s="78">
        <f t="shared" ref="BS86:BV86" si="53">AVERAGE(BS3:BS85)</f>
        <v>137827.6867</v>
      </c>
      <c r="BT86" s="78">
        <f t="shared" si="53"/>
        <v>0.2557534847</v>
      </c>
      <c r="BU86" s="78">
        <f t="shared" si="53"/>
        <v>0.5039444501</v>
      </c>
      <c r="BV86" s="78">
        <f t="shared" si="53"/>
        <v>82.79306024</v>
      </c>
      <c r="BW86" s="79">
        <f>sum(BW3:BW85)</f>
        <v>58</v>
      </c>
      <c r="BX86" s="78" t="str">
        <f t="shared" ref="BX86:CA86" si="54">AVERAGE(BX3:BX85)</f>
        <v>#DIV/0!</v>
      </c>
      <c r="BY86" s="78">
        <f t="shared" si="54"/>
        <v>-100</v>
      </c>
      <c r="BZ86" s="78">
        <f t="shared" si="54"/>
        <v>-100</v>
      </c>
      <c r="CA86" s="78" t="str">
        <f t="shared" si="54"/>
        <v>#DIV/0!</v>
      </c>
      <c r="CB86" s="79" t="str">
        <f>sum(CB3:CB85)</f>
        <v>#N/A</v>
      </c>
      <c r="CC86" s="70"/>
      <c r="CD86" s="80"/>
      <c r="CE86" s="71">
        <f>SUM(CE3:CE85)</f>
        <v>75</v>
      </c>
    </row>
  </sheetData>
  <mergeCells count="15">
    <mergeCell ref="AO1:AR1"/>
    <mergeCell ref="AT1:AW1"/>
    <mergeCell ref="AY1:BB1"/>
    <mergeCell ref="BD1:BG1"/>
    <mergeCell ref="BI1:BL1"/>
    <mergeCell ref="BN1:BQ1"/>
    <mergeCell ref="BS1:BV1"/>
    <mergeCell ref="BX1:CA1"/>
    <mergeCell ref="G1:L1"/>
    <mergeCell ref="N1:P1"/>
    <mergeCell ref="R1:T1"/>
    <mergeCell ref="V1:X1"/>
    <mergeCell ref="Z1:AC1"/>
    <mergeCell ref="AE1:AH1"/>
    <mergeCell ref="AJ1:AM1"/>
  </mergeCells>
  <conditionalFormatting sqref="H2:J2 W2 AA2 AF2 AK2 AP2 AU2 AZ2 BE2 BJ2 BO2 BT2 BY2">
    <cfRule type="cellIs" dxfId="0" priority="1" operator="greaterThan">
      <formula>0</formula>
    </cfRule>
  </conditionalFormatting>
  <conditionalFormatting sqref="H2:J2 W2 AA2 AF2 AK2 AP2 AU2 AZ2 BE2 BJ2 BO2 BT2 BY2">
    <cfRule type="cellIs" dxfId="1" priority="2" operator="lessThan">
      <formula>0</formula>
    </cfRule>
  </conditionalFormatting>
  <conditionalFormatting sqref="I3:I85 O3:O85 S3:S85 W3:W85 AA3:AA85 AF3:AF85 AK3:AK85 AP3:AP85 AU3:AU85 AZ3:AZ85 BE3:BE85 BJ3:BJ85 BO3:BO85 BT3:BT85 BY3:BY85">
    <cfRule type="cellIs" dxfId="0" priority="3" operator="greaterThan">
      <formula>0</formula>
    </cfRule>
  </conditionalFormatting>
  <conditionalFormatting sqref="I3:I85 O3:O85 S3:S85 W3:W85 AA3:AA85 AF3:AF85 AK3:AK85 AP3:AP85 AU3:AU85 AZ3:AZ85 BE3:BE85 BJ3:BJ85 BO3:BO85 BT3:BT85 BY3:BY85">
    <cfRule type="cellIs" dxfId="1" priority="4" operator="lessThan">
      <formula>0</formula>
    </cfRule>
  </conditionalFormatting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7.63"/>
    <col customWidth="1" min="3" max="13" width="8.38"/>
    <col customWidth="1" min="14" max="19" width="6.63"/>
  </cols>
  <sheetData>
    <row r="1">
      <c r="A1" s="81" t="s">
        <v>69</v>
      </c>
      <c r="B1" s="82" t="s">
        <v>66</v>
      </c>
      <c r="C1" s="82" t="s">
        <v>160</v>
      </c>
      <c r="D1" s="81" t="s">
        <v>161</v>
      </c>
      <c r="E1" s="81" t="s">
        <v>162</v>
      </c>
      <c r="F1" s="81" t="s">
        <v>163</v>
      </c>
      <c r="G1" s="81" t="s">
        <v>164</v>
      </c>
      <c r="H1" s="81" t="s">
        <v>165</v>
      </c>
      <c r="I1" s="81" t="s">
        <v>166</v>
      </c>
      <c r="J1" s="81" t="s">
        <v>167</v>
      </c>
      <c r="K1" s="81" t="s">
        <v>168</v>
      </c>
      <c r="L1" s="81" t="s">
        <v>169</v>
      </c>
      <c r="M1" s="81" t="s">
        <v>170</v>
      </c>
      <c r="N1" s="81" t="s">
        <v>171</v>
      </c>
      <c r="O1" s="81" t="s">
        <v>172</v>
      </c>
      <c r="P1" s="81" t="s">
        <v>173</v>
      </c>
      <c r="Q1" s="81" t="s">
        <v>174</v>
      </c>
      <c r="R1" s="81" t="s">
        <v>175</v>
      </c>
      <c r="S1" s="83" t="s">
        <v>4</v>
      </c>
      <c r="U1" s="9" t="s">
        <v>176</v>
      </c>
    </row>
    <row r="2">
      <c r="A2" s="84">
        <f>Comparacao!E3</f>
        <v>540</v>
      </c>
      <c r="B2" s="43" t="s">
        <v>77</v>
      </c>
      <c r="C2" s="43" t="s">
        <v>55</v>
      </c>
      <c r="D2" s="84">
        <v>5.0</v>
      </c>
      <c r="E2" s="84">
        <v>540.0</v>
      </c>
      <c r="F2" s="84">
        <v>540.0</v>
      </c>
      <c r="G2" s="84">
        <v>540.0</v>
      </c>
      <c r="H2" s="84">
        <v>540.0</v>
      </c>
      <c r="I2" s="84">
        <v>540.0</v>
      </c>
      <c r="J2" s="84">
        <v>540.0</v>
      </c>
      <c r="K2" s="84">
        <v>540.0</v>
      </c>
      <c r="L2" s="84">
        <v>0.004</v>
      </c>
      <c r="M2" s="84">
        <v>20.008</v>
      </c>
      <c r="N2" s="85">
        <f t="shared" ref="N2:N84" si="1">((E2-A2)/A2)*100</f>
        <v>0</v>
      </c>
      <c r="O2" s="85">
        <f t="shared" ref="O2:O84" si="2">((F2-A2)/A2)*100</f>
        <v>0</v>
      </c>
      <c r="P2" s="85">
        <f t="shared" ref="P2:P84" si="3">((G2-A2)/A2)*100</f>
        <v>0</v>
      </c>
      <c r="Q2" s="85">
        <f t="shared" ref="Q2:Q84" si="4">((H2-A2)/A2)*100</f>
        <v>0</v>
      </c>
      <c r="R2" s="85">
        <f t="shared" ref="R2:R84" si="5">((I2-A2)/A2)*100</f>
        <v>0</v>
      </c>
      <c r="S2" s="86">
        <f t="shared" ref="S2:S84" si="6">AVERAGE(N2:R2)</f>
        <v>0</v>
      </c>
      <c r="U2" s="9">
        <f t="shared" ref="U2:U84" si="7">(IF(((J2-A2)/A2)*100 &lt; 1,L2,"INF"))</f>
        <v>0.004</v>
      </c>
    </row>
    <row r="3">
      <c r="A3" s="84">
        <f>Comparacao!E4</f>
        <v>54</v>
      </c>
      <c r="B3" s="6" t="s">
        <v>78</v>
      </c>
      <c r="C3" s="6" t="s">
        <v>55</v>
      </c>
      <c r="D3" s="6">
        <v>5.0</v>
      </c>
      <c r="E3" s="6">
        <v>54.0</v>
      </c>
      <c r="F3" s="6">
        <v>54.0</v>
      </c>
      <c r="G3" s="6">
        <v>54.0</v>
      </c>
      <c r="H3" s="6">
        <v>54.0</v>
      </c>
      <c r="I3" s="6">
        <v>54.0</v>
      </c>
      <c r="J3" s="6">
        <v>54.0</v>
      </c>
      <c r="K3" s="6">
        <v>54.0</v>
      </c>
      <c r="L3" s="6">
        <v>0.002</v>
      </c>
      <c r="M3" s="6">
        <v>20.001</v>
      </c>
      <c r="N3" s="85">
        <f t="shared" si="1"/>
        <v>0</v>
      </c>
      <c r="O3" s="85">
        <f t="shared" si="2"/>
        <v>0</v>
      </c>
      <c r="P3" s="85">
        <f t="shared" si="3"/>
        <v>0</v>
      </c>
      <c r="Q3" s="85">
        <f t="shared" si="4"/>
        <v>0</v>
      </c>
      <c r="R3" s="85">
        <f t="shared" si="5"/>
        <v>0</v>
      </c>
      <c r="S3" s="86">
        <f t="shared" si="6"/>
        <v>0</v>
      </c>
      <c r="U3" s="9">
        <f t="shared" si="7"/>
        <v>0.002</v>
      </c>
    </row>
    <row r="4">
      <c r="A4" s="84">
        <f>Comparacao!E5</f>
        <v>816</v>
      </c>
      <c r="B4" s="6" t="s">
        <v>79</v>
      </c>
      <c r="C4" s="6" t="s">
        <v>55</v>
      </c>
      <c r="D4" s="6">
        <v>5.0</v>
      </c>
      <c r="E4" s="6">
        <v>816.0</v>
      </c>
      <c r="F4" s="6">
        <v>816.0</v>
      </c>
      <c r="G4" s="6">
        <v>816.0</v>
      </c>
      <c r="H4" s="6">
        <v>816.0</v>
      </c>
      <c r="I4" s="6">
        <v>816.0</v>
      </c>
      <c r="J4" s="6">
        <v>816.0</v>
      </c>
      <c r="K4" s="6">
        <v>816.0</v>
      </c>
      <c r="L4" s="6">
        <v>0.002</v>
      </c>
      <c r="M4" s="6">
        <v>20.001</v>
      </c>
      <c r="N4" s="85">
        <f t="shared" si="1"/>
        <v>0</v>
      </c>
      <c r="O4" s="85">
        <f t="shared" si="2"/>
        <v>0</v>
      </c>
      <c r="P4" s="85">
        <f t="shared" si="3"/>
        <v>0</v>
      </c>
      <c r="Q4" s="85">
        <f t="shared" si="4"/>
        <v>0</v>
      </c>
      <c r="R4" s="85">
        <f t="shared" si="5"/>
        <v>0</v>
      </c>
      <c r="S4" s="86">
        <f t="shared" si="6"/>
        <v>0</v>
      </c>
      <c r="U4" s="9">
        <f t="shared" si="7"/>
        <v>0.002</v>
      </c>
    </row>
    <row r="5">
      <c r="A5" s="84">
        <f>Comparacao!E6</f>
        <v>126</v>
      </c>
      <c r="B5" s="6" t="s">
        <v>80</v>
      </c>
      <c r="C5" s="6" t="s">
        <v>55</v>
      </c>
      <c r="D5" s="6">
        <v>5.0</v>
      </c>
      <c r="E5" s="6">
        <v>126.0</v>
      </c>
      <c r="F5" s="6">
        <v>126.0</v>
      </c>
      <c r="G5" s="6">
        <v>126.0</v>
      </c>
      <c r="H5" s="6">
        <v>126.0</v>
      </c>
      <c r="I5" s="6">
        <v>126.0</v>
      </c>
      <c r="J5" s="6">
        <v>126.0</v>
      </c>
      <c r="K5" s="6">
        <v>126.0</v>
      </c>
      <c r="L5" s="6">
        <v>0.002</v>
      </c>
      <c r="M5" s="6">
        <v>20.003</v>
      </c>
      <c r="N5" s="85">
        <f t="shared" si="1"/>
        <v>0</v>
      </c>
      <c r="O5" s="85">
        <f t="shared" si="2"/>
        <v>0</v>
      </c>
      <c r="P5" s="85">
        <f t="shared" si="3"/>
        <v>0</v>
      </c>
      <c r="Q5" s="85">
        <f t="shared" si="4"/>
        <v>0</v>
      </c>
      <c r="R5" s="85">
        <f t="shared" si="5"/>
        <v>0</v>
      </c>
      <c r="S5" s="86">
        <f t="shared" si="6"/>
        <v>0</v>
      </c>
      <c r="U5" s="9">
        <f t="shared" si="7"/>
        <v>0.002</v>
      </c>
    </row>
    <row r="6">
      <c r="A6" s="84">
        <f>Comparacao!E7</f>
        <v>372</v>
      </c>
      <c r="B6" s="6" t="s">
        <v>81</v>
      </c>
      <c r="C6" s="6" t="s">
        <v>55</v>
      </c>
      <c r="D6" s="6">
        <v>5.0</v>
      </c>
      <c r="E6" s="6">
        <v>372.0</v>
      </c>
      <c r="F6" s="6">
        <v>372.0</v>
      </c>
      <c r="G6" s="6">
        <v>372.0</v>
      </c>
      <c r="H6" s="6">
        <v>372.0</v>
      </c>
      <c r="I6" s="6">
        <v>372.0</v>
      </c>
      <c r="J6" s="6">
        <v>372.0</v>
      </c>
      <c r="K6" s="6">
        <v>372.0</v>
      </c>
      <c r="L6" s="6">
        <v>0.001</v>
      </c>
      <c r="M6" s="6">
        <v>20.002</v>
      </c>
      <c r="N6" s="85">
        <f t="shared" si="1"/>
        <v>0</v>
      </c>
      <c r="O6" s="85">
        <f t="shared" si="2"/>
        <v>0</v>
      </c>
      <c r="P6" s="85">
        <f t="shared" si="3"/>
        <v>0</v>
      </c>
      <c r="Q6" s="85">
        <f t="shared" si="4"/>
        <v>0</v>
      </c>
      <c r="R6" s="85">
        <f t="shared" si="5"/>
        <v>0</v>
      </c>
      <c r="S6" s="86">
        <f t="shared" si="6"/>
        <v>0</v>
      </c>
      <c r="U6" s="9">
        <f t="shared" si="7"/>
        <v>0.001</v>
      </c>
    </row>
    <row r="7">
      <c r="A7" s="84">
        <f>Comparacao!E8</f>
        <v>2148</v>
      </c>
      <c r="B7" s="6" t="s">
        <v>82</v>
      </c>
      <c r="C7" s="6" t="s">
        <v>55</v>
      </c>
      <c r="D7" s="6">
        <v>5.0</v>
      </c>
      <c r="E7" s="6">
        <v>2148.0</v>
      </c>
      <c r="F7" s="6">
        <v>2148.0</v>
      </c>
      <c r="G7" s="6">
        <v>2148.0</v>
      </c>
      <c r="H7" s="6">
        <v>2148.0</v>
      </c>
      <c r="I7" s="6">
        <v>2148.0</v>
      </c>
      <c r="J7" s="6">
        <v>2148.0</v>
      </c>
      <c r="K7" s="6">
        <v>2148.0</v>
      </c>
      <c r="L7" s="6">
        <v>0.108</v>
      </c>
      <c r="M7" s="6">
        <v>20.002</v>
      </c>
      <c r="N7" s="85">
        <f t="shared" si="1"/>
        <v>0</v>
      </c>
      <c r="O7" s="85">
        <f t="shared" si="2"/>
        <v>0</v>
      </c>
      <c r="P7" s="85">
        <f t="shared" si="3"/>
        <v>0</v>
      </c>
      <c r="Q7" s="85">
        <f t="shared" si="4"/>
        <v>0</v>
      </c>
      <c r="R7" s="85">
        <f t="shared" si="5"/>
        <v>0</v>
      </c>
      <c r="S7" s="86">
        <f t="shared" si="6"/>
        <v>0</v>
      </c>
      <c r="U7" s="9">
        <f t="shared" si="7"/>
        <v>0.108</v>
      </c>
    </row>
    <row r="8">
      <c r="A8" s="84">
        <f>Comparacao!E9</f>
        <v>1426</v>
      </c>
      <c r="B8" s="6" t="s">
        <v>83</v>
      </c>
      <c r="C8" s="6" t="s">
        <v>55</v>
      </c>
      <c r="D8" s="6">
        <v>5.0</v>
      </c>
      <c r="E8" s="6">
        <v>1426.0</v>
      </c>
      <c r="F8" s="6">
        <v>1426.0</v>
      </c>
      <c r="G8" s="6">
        <v>1426.0</v>
      </c>
      <c r="H8" s="6">
        <v>1426.0</v>
      </c>
      <c r="I8" s="6">
        <v>1426.0</v>
      </c>
      <c r="J8" s="6">
        <v>1426.0</v>
      </c>
      <c r="K8" s="6">
        <v>1426.0</v>
      </c>
      <c r="L8" s="6">
        <v>0.002</v>
      </c>
      <c r="M8" s="6">
        <v>20.004</v>
      </c>
      <c r="N8" s="85">
        <f t="shared" si="1"/>
        <v>0</v>
      </c>
      <c r="O8" s="85">
        <f t="shared" si="2"/>
        <v>0</v>
      </c>
      <c r="P8" s="85">
        <f t="shared" si="3"/>
        <v>0</v>
      </c>
      <c r="Q8" s="85">
        <f t="shared" si="4"/>
        <v>0</v>
      </c>
      <c r="R8" s="85">
        <f t="shared" si="5"/>
        <v>0</v>
      </c>
      <c r="S8" s="86">
        <f t="shared" si="6"/>
        <v>0</v>
      </c>
      <c r="U8" s="9">
        <f t="shared" si="7"/>
        <v>0.002</v>
      </c>
    </row>
    <row r="9">
      <c r="A9" s="84">
        <f>Comparacao!E10</f>
        <v>2458</v>
      </c>
      <c r="B9" s="6" t="s">
        <v>84</v>
      </c>
      <c r="C9" s="6" t="s">
        <v>55</v>
      </c>
      <c r="D9" s="6">
        <v>5.0</v>
      </c>
      <c r="E9" s="6">
        <v>2458.0</v>
      </c>
      <c r="F9" s="6">
        <v>2458.0</v>
      </c>
      <c r="G9" s="6">
        <v>2458.0</v>
      </c>
      <c r="H9" s="6">
        <v>2458.0</v>
      </c>
      <c r="I9" s="6">
        <v>2458.0</v>
      </c>
      <c r="J9" s="6">
        <v>2458.0</v>
      </c>
      <c r="K9" s="6">
        <v>2458.0</v>
      </c>
      <c r="L9" s="6">
        <v>0.003</v>
      </c>
      <c r="M9" s="6">
        <v>20.005</v>
      </c>
      <c r="N9" s="85">
        <f t="shared" si="1"/>
        <v>0</v>
      </c>
      <c r="O9" s="85">
        <f t="shared" si="2"/>
        <v>0</v>
      </c>
      <c r="P9" s="85">
        <f t="shared" si="3"/>
        <v>0</v>
      </c>
      <c r="Q9" s="85">
        <f t="shared" si="4"/>
        <v>0</v>
      </c>
      <c r="R9" s="85">
        <f t="shared" si="5"/>
        <v>0</v>
      </c>
      <c r="S9" s="86">
        <f t="shared" si="6"/>
        <v>0</v>
      </c>
      <c r="U9" s="9">
        <f t="shared" si="7"/>
        <v>0.003</v>
      </c>
      <c r="W9" s="6"/>
    </row>
    <row r="10">
      <c r="A10" s="84">
        <f>Comparacao!E11</f>
        <v>1570</v>
      </c>
      <c r="B10" s="6" t="s">
        <v>85</v>
      </c>
      <c r="C10" s="6" t="s">
        <v>55</v>
      </c>
      <c r="D10" s="6">
        <v>5.0</v>
      </c>
      <c r="E10" s="6">
        <v>1570.0</v>
      </c>
      <c r="F10" s="6">
        <v>1570.0</v>
      </c>
      <c r="G10" s="6">
        <v>1570.0</v>
      </c>
      <c r="H10" s="6">
        <v>1570.0</v>
      </c>
      <c r="I10" s="6">
        <v>1570.0</v>
      </c>
      <c r="J10" s="6">
        <v>1570.0</v>
      </c>
      <c r="K10" s="6">
        <v>1570.0</v>
      </c>
      <c r="L10" s="6">
        <v>0.006</v>
      </c>
      <c r="M10" s="6">
        <v>20.005</v>
      </c>
      <c r="N10" s="85">
        <f t="shared" si="1"/>
        <v>0</v>
      </c>
      <c r="O10" s="85">
        <f t="shared" si="2"/>
        <v>0</v>
      </c>
      <c r="P10" s="85">
        <f t="shared" si="3"/>
        <v>0</v>
      </c>
      <c r="Q10" s="85">
        <f t="shared" si="4"/>
        <v>0</v>
      </c>
      <c r="R10" s="85">
        <f t="shared" si="5"/>
        <v>0</v>
      </c>
      <c r="S10" s="86">
        <f t="shared" si="6"/>
        <v>0</v>
      </c>
      <c r="U10" s="9">
        <f t="shared" si="7"/>
        <v>0.006</v>
      </c>
      <c r="X10" s="6"/>
      <c r="Y10" s="6"/>
    </row>
    <row r="11">
      <c r="A11" s="84">
        <f>Comparacao!E12</f>
        <v>772</v>
      </c>
      <c r="B11" s="6" t="s">
        <v>86</v>
      </c>
      <c r="C11" s="6" t="s">
        <v>55</v>
      </c>
      <c r="D11" s="6">
        <v>5.0</v>
      </c>
      <c r="E11" s="6">
        <v>772.0</v>
      </c>
      <c r="F11" s="6">
        <v>772.0</v>
      </c>
      <c r="G11" s="6">
        <v>772.0</v>
      </c>
      <c r="H11" s="6">
        <v>772.0</v>
      </c>
      <c r="I11" s="6">
        <v>772.0</v>
      </c>
      <c r="J11" s="6">
        <v>772.0</v>
      </c>
      <c r="K11" s="6">
        <v>772.0</v>
      </c>
      <c r="L11" s="6">
        <v>0.019</v>
      </c>
      <c r="M11" s="6">
        <v>30.004</v>
      </c>
      <c r="N11" s="85">
        <f t="shared" si="1"/>
        <v>0</v>
      </c>
      <c r="O11" s="85">
        <f t="shared" si="2"/>
        <v>0</v>
      </c>
      <c r="P11" s="85">
        <f t="shared" si="3"/>
        <v>0</v>
      </c>
      <c r="Q11" s="85">
        <f t="shared" si="4"/>
        <v>0</v>
      </c>
      <c r="R11" s="85">
        <f t="shared" si="5"/>
        <v>0</v>
      </c>
      <c r="S11" s="86">
        <f t="shared" si="6"/>
        <v>0</v>
      </c>
      <c r="U11" s="9">
        <f t="shared" si="7"/>
        <v>0.019</v>
      </c>
      <c r="W11" s="6"/>
      <c r="X11" s="87"/>
      <c r="Y11" s="6"/>
    </row>
    <row r="12">
      <c r="A12" s="84">
        <f>Comparacao!E13</f>
        <v>136</v>
      </c>
      <c r="B12" s="6" t="s">
        <v>87</v>
      </c>
      <c r="C12" s="6" t="s">
        <v>55</v>
      </c>
      <c r="D12" s="6">
        <v>5.0</v>
      </c>
      <c r="E12" s="6">
        <v>136.0</v>
      </c>
      <c r="F12" s="6">
        <v>136.0</v>
      </c>
      <c r="G12" s="6">
        <v>136.0</v>
      </c>
      <c r="H12" s="6">
        <v>136.0</v>
      </c>
      <c r="I12" s="6">
        <v>136.0</v>
      </c>
      <c r="J12" s="6">
        <v>136.0</v>
      </c>
      <c r="K12" s="6">
        <v>136.0</v>
      </c>
      <c r="L12" s="6">
        <v>0.01</v>
      </c>
      <c r="M12" s="6">
        <v>30.005</v>
      </c>
      <c r="N12" s="85">
        <f t="shared" si="1"/>
        <v>0</v>
      </c>
      <c r="O12" s="85">
        <f t="shared" si="2"/>
        <v>0</v>
      </c>
      <c r="P12" s="85">
        <f t="shared" si="3"/>
        <v>0</v>
      </c>
      <c r="Q12" s="85">
        <f t="shared" si="4"/>
        <v>0</v>
      </c>
      <c r="R12" s="85">
        <f t="shared" si="5"/>
        <v>0</v>
      </c>
      <c r="S12" s="86">
        <f t="shared" si="6"/>
        <v>0</v>
      </c>
      <c r="U12" s="9">
        <f t="shared" si="7"/>
        <v>0.01</v>
      </c>
      <c r="W12" s="6"/>
      <c r="X12" s="87"/>
      <c r="Y12" s="6"/>
    </row>
    <row r="13">
      <c r="A13" s="84">
        <f>Comparacao!E14</f>
        <v>920</v>
      </c>
      <c r="B13" s="6" t="s">
        <v>88</v>
      </c>
      <c r="C13" s="6" t="s">
        <v>55</v>
      </c>
      <c r="D13" s="6">
        <v>5.0</v>
      </c>
      <c r="E13" s="6">
        <v>920.0</v>
      </c>
      <c r="F13" s="6">
        <v>920.0</v>
      </c>
      <c r="G13" s="6">
        <v>920.0</v>
      </c>
      <c r="H13" s="6">
        <v>920.0</v>
      </c>
      <c r="I13" s="6">
        <v>920.0</v>
      </c>
      <c r="J13" s="6">
        <v>920.0</v>
      </c>
      <c r="K13" s="6">
        <v>920.0</v>
      </c>
      <c r="L13" s="6">
        <v>0.01</v>
      </c>
      <c r="M13" s="6">
        <v>30.006</v>
      </c>
      <c r="N13" s="85">
        <f t="shared" si="1"/>
        <v>0</v>
      </c>
      <c r="O13" s="85">
        <f t="shared" si="2"/>
        <v>0</v>
      </c>
      <c r="P13" s="85">
        <f t="shared" si="3"/>
        <v>0</v>
      </c>
      <c r="Q13" s="85">
        <f t="shared" si="4"/>
        <v>0</v>
      </c>
      <c r="R13" s="85">
        <f t="shared" si="5"/>
        <v>0</v>
      </c>
      <c r="S13" s="86">
        <f t="shared" si="6"/>
        <v>0</v>
      </c>
      <c r="U13" s="9">
        <f t="shared" si="7"/>
        <v>0.01</v>
      </c>
      <c r="W13" s="6"/>
      <c r="X13" s="87"/>
      <c r="Y13" s="6"/>
    </row>
    <row r="14">
      <c r="A14" s="84">
        <f>Comparacao!E15</f>
        <v>52</v>
      </c>
      <c r="B14" s="6" t="s">
        <v>89</v>
      </c>
      <c r="C14" s="6" t="s">
        <v>55</v>
      </c>
      <c r="D14" s="6">
        <v>5.0</v>
      </c>
      <c r="E14" s="6">
        <v>52.0</v>
      </c>
      <c r="F14" s="6">
        <v>52.0</v>
      </c>
      <c r="G14" s="6">
        <v>52.0</v>
      </c>
      <c r="H14" s="6">
        <v>52.0</v>
      </c>
      <c r="I14" s="6">
        <v>52.0</v>
      </c>
      <c r="J14" s="6">
        <v>52.0</v>
      </c>
      <c r="K14" s="6">
        <v>52.0</v>
      </c>
      <c r="L14" s="6">
        <v>0.005</v>
      </c>
      <c r="M14" s="6">
        <v>30.007</v>
      </c>
      <c r="N14" s="85">
        <f t="shared" si="1"/>
        <v>0</v>
      </c>
      <c r="O14" s="85">
        <f t="shared" si="2"/>
        <v>0</v>
      </c>
      <c r="P14" s="85">
        <f t="shared" si="3"/>
        <v>0</v>
      </c>
      <c r="Q14" s="85">
        <f t="shared" si="4"/>
        <v>0</v>
      </c>
      <c r="R14" s="85">
        <f t="shared" si="5"/>
        <v>0</v>
      </c>
      <c r="S14" s="86">
        <f t="shared" si="6"/>
        <v>0</v>
      </c>
      <c r="U14" s="9">
        <f t="shared" si="7"/>
        <v>0.005</v>
      </c>
    </row>
    <row r="15">
      <c r="A15" s="84">
        <f>Comparacao!E16</f>
        <v>410</v>
      </c>
      <c r="B15" s="6" t="s">
        <v>90</v>
      </c>
      <c r="C15" s="6" t="s">
        <v>55</v>
      </c>
      <c r="D15" s="6">
        <v>5.0</v>
      </c>
      <c r="E15" s="6">
        <v>410.0</v>
      </c>
      <c r="F15" s="6">
        <v>410.0</v>
      </c>
      <c r="G15" s="6">
        <v>410.0</v>
      </c>
      <c r="H15" s="6">
        <v>410.0</v>
      </c>
      <c r="I15" s="6">
        <v>410.0</v>
      </c>
      <c r="J15" s="6">
        <v>410.0</v>
      </c>
      <c r="K15" s="6">
        <v>410.0</v>
      </c>
      <c r="L15" s="6">
        <v>0.007</v>
      </c>
      <c r="M15" s="6">
        <v>30.002</v>
      </c>
      <c r="N15" s="85">
        <f t="shared" si="1"/>
        <v>0</v>
      </c>
      <c r="O15" s="85">
        <f t="shared" si="2"/>
        <v>0</v>
      </c>
      <c r="P15" s="85">
        <f t="shared" si="3"/>
        <v>0</v>
      </c>
      <c r="Q15" s="85">
        <f t="shared" si="4"/>
        <v>0</v>
      </c>
      <c r="R15" s="85">
        <f t="shared" si="5"/>
        <v>0</v>
      </c>
      <c r="S15" s="86">
        <f t="shared" si="6"/>
        <v>0</v>
      </c>
      <c r="U15" s="9">
        <f t="shared" si="7"/>
        <v>0.007</v>
      </c>
    </row>
    <row r="16">
      <c r="A16" s="84">
        <f>Comparacao!E17</f>
        <v>3276</v>
      </c>
      <c r="B16" s="6" t="s">
        <v>91</v>
      </c>
      <c r="C16" s="6" t="s">
        <v>55</v>
      </c>
      <c r="D16" s="6">
        <v>5.0</v>
      </c>
      <c r="E16" s="6">
        <v>3276.0</v>
      </c>
      <c r="F16" s="6">
        <v>3276.0</v>
      </c>
      <c r="G16" s="6">
        <v>3276.0</v>
      </c>
      <c r="H16" s="6">
        <v>3276.0</v>
      </c>
      <c r="I16" s="6">
        <v>3276.0</v>
      </c>
      <c r="J16" s="6">
        <v>3276.0</v>
      </c>
      <c r="K16" s="6">
        <v>3276.0</v>
      </c>
      <c r="L16" s="6">
        <v>0.057</v>
      </c>
      <c r="M16" s="6">
        <v>30.004</v>
      </c>
      <c r="N16" s="85">
        <f t="shared" si="1"/>
        <v>0</v>
      </c>
      <c r="O16" s="85">
        <f t="shared" si="2"/>
        <v>0</v>
      </c>
      <c r="P16" s="85">
        <f t="shared" si="3"/>
        <v>0</v>
      </c>
      <c r="Q16" s="85">
        <f t="shared" si="4"/>
        <v>0</v>
      </c>
      <c r="R16" s="85">
        <f t="shared" si="5"/>
        <v>0</v>
      </c>
      <c r="S16" s="86">
        <f t="shared" si="6"/>
        <v>0</v>
      </c>
      <c r="U16" s="9">
        <f t="shared" si="7"/>
        <v>0.057</v>
      </c>
      <c r="W16" s="6"/>
      <c r="X16" s="87"/>
      <c r="Y16" s="6"/>
    </row>
    <row r="17">
      <c r="A17" s="84">
        <f>Comparacao!E18</f>
        <v>1404</v>
      </c>
      <c r="B17" s="6" t="s">
        <v>92</v>
      </c>
      <c r="C17" s="6" t="s">
        <v>55</v>
      </c>
      <c r="D17" s="6">
        <v>5.0</v>
      </c>
      <c r="E17" s="6">
        <v>1404.0</v>
      </c>
      <c r="F17" s="6">
        <v>1404.0</v>
      </c>
      <c r="G17" s="6">
        <v>1404.0</v>
      </c>
      <c r="H17" s="6">
        <v>1404.0</v>
      </c>
      <c r="I17" s="6">
        <v>1404.0</v>
      </c>
      <c r="J17" s="6">
        <v>1404.0</v>
      </c>
      <c r="K17" s="6">
        <v>1404.0</v>
      </c>
      <c r="L17" s="6">
        <v>0.034</v>
      </c>
      <c r="M17" s="6">
        <v>30.004</v>
      </c>
      <c r="N17" s="85">
        <f t="shared" si="1"/>
        <v>0</v>
      </c>
      <c r="O17" s="85">
        <f t="shared" si="2"/>
        <v>0</v>
      </c>
      <c r="P17" s="85">
        <f t="shared" si="3"/>
        <v>0</v>
      </c>
      <c r="Q17" s="85">
        <f t="shared" si="4"/>
        <v>0</v>
      </c>
      <c r="R17" s="85">
        <f t="shared" si="5"/>
        <v>0</v>
      </c>
      <c r="S17" s="86">
        <f t="shared" si="6"/>
        <v>0</v>
      </c>
      <c r="U17" s="9">
        <f t="shared" si="7"/>
        <v>0.034</v>
      </c>
    </row>
    <row r="18">
      <c r="A18" s="84">
        <f>Comparacao!E19</f>
        <v>2214</v>
      </c>
      <c r="B18" s="6" t="s">
        <v>93</v>
      </c>
      <c r="C18" s="6" t="s">
        <v>55</v>
      </c>
      <c r="D18" s="6">
        <v>5.0</v>
      </c>
      <c r="E18" s="6">
        <v>2214.0</v>
      </c>
      <c r="F18" s="6">
        <v>2214.0</v>
      </c>
      <c r="G18" s="6">
        <v>2214.0</v>
      </c>
      <c r="H18" s="6">
        <v>2214.0</v>
      </c>
      <c r="I18" s="6">
        <v>2214.0</v>
      </c>
      <c r="J18" s="6">
        <v>2214.0</v>
      </c>
      <c r="K18" s="6">
        <v>2214.0</v>
      </c>
      <c r="L18" s="6">
        <v>0.011</v>
      </c>
      <c r="M18" s="6">
        <v>30.003</v>
      </c>
      <c r="N18" s="85">
        <f t="shared" si="1"/>
        <v>0</v>
      </c>
      <c r="O18" s="85">
        <f t="shared" si="2"/>
        <v>0</v>
      </c>
      <c r="P18" s="85">
        <f t="shared" si="3"/>
        <v>0</v>
      </c>
      <c r="Q18" s="85">
        <f t="shared" si="4"/>
        <v>0</v>
      </c>
      <c r="R18" s="85">
        <f t="shared" si="5"/>
        <v>0</v>
      </c>
      <c r="S18" s="86">
        <f t="shared" si="6"/>
        <v>0</v>
      </c>
      <c r="U18" s="9">
        <f t="shared" si="7"/>
        <v>0.011</v>
      </c>
    </row>
    <row r="19">
      <c r="A19" s="84">
        <f>Comparacao!E20</f>
        <v>2150</v>
      </c>
      <c r="B19" s="6" t="s">
        <v>94</v>
      </c>
      <c r="C19" s="6" t="s">
        <v>55</v>
      </c>
      <c r="D19" s="6">
        <v>5.0</v>
      </c>
      <c r="E19" s="6">
        <v>2150.0</v>
      </c>
      <c r="F19" s="6">
        <v>2150.0</v>
      </c>
      <c r="G19" s="6">
        <v>2150.0</v>
      </c>
      <c r="H19" s="6">
        <v>2150.0</v>
      </c>
      <c r="I19" s="6">
        <v>2150.0</v>
      </c>
      <c r="J19" s="6">
        <v>2150.0</v>
      </c>
      <c r="K19" s="6">
        <v>2150.0</v>
      </c>
      <c r="L19" s="6">
        <v>0.027</v>
      </c>
      <c r="M19" s="6">
        <v>30.002</v>
      </c>
      <c r="N19" s="85">
        <f t="shared" si="1"/>
        <v>0</v>
      </c>
      <c r="O19" s="85">
        <f t="shared" si="2"/>
        <v>0</v>
      </c>
      <c r="P19" s="85">
        <f t="shared" si="3"/>
        <v>0</v>
      </c>
      <c r="Q19" s="85">
        <f t="shared" si="4"/>
        <v>0</v>
      </c>
      <c r="R19" s="85">
        <f t="shared" si="5"/>
        <v>0</v>
      </c>
      <c r="S19" s="86">
        <f t="shared" si="6"/>
        <v>0</v>
      </c>
      <c r="U19" s="9">
        <f t="shared" si="7"/>
        <v>0.027</v>
      </c>
    </row>
    <row r="20">
      <c r="A20" s="84">
        <f>Comparacao!E21</f>
        <v>2540</v>
      </c>
      <c r="B20" s="6" t="s">
        <v>95</v>
      </c>
      <c r="C20" s="6" t="s">
        <v>55</v>
      </c>
      <c r="D20" s="6">
        <v>5.0</v>
      </c>
      <c r="E20" s="6">
        <v>2540.0</v>
      </c>
      <c r="F20" s="6">
        <v>2540.0</v>
      </c>
      <c r="G20" s="6">
        <v>2540.0</v>
      </c>
      <c r="H20" s="6">
        <v>2540.0</v>
      </c>
      <c r="I20" s="6">
        <v>2540.0</v>
      </c>
      <c r="J20" s="6">
        <v>2540.0</v>
      </c>
      <c r="K20" s="6">
        <v>2540.0</v>
      </c>
      <c r="L20" s="6">
        <v>0.016</v>
      </c>
      <c r="M20" s="6">
        <v>30.003</v>
      </c>
      <c r="N20" s="85">
        <f t="shared" si="1"/>
        <v>0</v>
      </c>
      <c r="O20" s="85">
        <f t="shared" si="2"/>
        <v>0</v>
      </c>
      <c r="P20" s="85">
        <f t="shared" si="3"/>
        <v>0</v>
      </c>
      <c r="Q20" s="85">
        <f t="shared" si="4"/>
        <v>0</v>
      </c>
      <c r="R20" s="85">
        <f t="shared" si="5"/>
        <v>0</v>
      </c>
      <c r="S20" s="86">
        <f t="shared" si="6"/>
        <v>0</v>
      </c>
      <c r="U20" s="9">
        <f t="shared" si="7"/>
        <v>0.016</v>
      </c>
    </row>
    <row r="21">
      <c r="A21" s="84">
        <f>Comparacao!E22</f>
        <v>6178</v>
      </c>
      <c r="B21" s="6" t="s">
        <v>96</v>
      </c>
      <c r="C21" s="6" t="s">
        <v>55</v>
      </c>
      <c r="D21" s="6">
        <v>5.0</v>
      </c>
      <c r="E21" s="6">
        <v>6178.0</v>
      </c>
      <c r="F21" s="6">
        <v>6178.0</v>
      </c>
      <c r="G21" s="6">
        <v>6178.0</v>
      </c>
      <c r="H21" s="6">
        <v>6178.0</v>
      </c>
      <c r="I21" s="6">
        <v>6178.0</v>
      </c>
      <c r="J21" s="6">
        <v>6178.0</v>
      </c>
      <c r="K21" s="6">
        <v>6178.0</v>
      </c>
      <c r="L21" s="6">
        <v>0.01</v>
      </c>
      <c r="M21" s="6">
        <v>30.002</v>
      </c>
      <c r="N21" s="85">
        <f t="shared" si="1"/>
        <v>0</v>
      </c>
      <c r="O21" s="85">
        <f t="shared" si="2"/>
        <v>0</v>
      </c>
      <c r="P21" s="85">
        <f t="shared" si="3"/>
        <v>0</v>
      </c>
      <c r="Q21" s="85">
        <f t="shared" si="4"/>
        <v>0</v>
      </c>
      <c r="R21" s="85">
        <f t="shared" si="5"/>
        <v>0</v>
      </c>
      <c r="S21" s="86">
        <f t="shared" si="6"/>
        <v>0</v>
      </c>
      <c r="U21" s="9">
        <f t="shared" si="7"/>
        <v>0.01</v>
      </c>
    </row>
    <row r="22">
      <c r="A22" s="84">
        <f>Comparacao!E23</f>
        <v>4042</v>
      </c>
      <c r="B22" s="6" t="s">
        <v>97</v>
      </c>
      <c r="C22" s="6" t="s">
        <v>55</v>
      </c>
      <c r="D22" s="6">
        <v>5.0</v>
      </c>
      <c r="E22" s="6">
        <v>4042.0</v>
      </c>
      <c r="F22" s="6">
        <v>4042.0</v>
      </c>
      <c r="G22" s="6">
        <v>4042.0</v>
      </c>
      <c r="H22" s="6">
        <v>4042.0</v>
      </c>
      <c r="I22" s="6">
        <v>4042.0</v>
      </c>
      <c r="J22" s="6">
        <v>4042.0</v>
      </c>
      <c r="K22" s="6">
        <v>4042.0</v>
      </c>
      <c r="L22" s="6">
        <v>0.009</v>
      </c>
      <c r="M22" s="6">
        <v>30.003</v>
      </c>
      <c r="N22" s="85">
        <f t="shared" si="1"/>
        <v>0</v>
      </c>
      <c r="O22" s="85">
        <f t="shared" si="2"/>
        <v>0</v>
      </c>
      <c r="P22" s="85">
        <f t="shared" si="3"/>
        <v>0</v>
      </c>
      <c r="Q22" s="85">
        <f t="shared" si="4"/>
        <v>0</v>
      </c>
      <c r="R22" s="85">
        <f t="shared" si="5"/>
        <v>0</v>
      </c>
      <c r="S22" s="86">
        <f t="shared" si="6"/>
        <v>0</v>
      </c>
      <c r="U22" s="9">
        <f t="shared" si="7"/>
        <v>0.009</v>
      </c>
    </row>
    <row r="23">
      <c r="A23" s="84">
        <f>Comparacao!E24</f>
        <v>4126</v>
      </c>
      <c r="B23" s="6" t="s">
        <v>98</v>
      </c>
      <c r="C23" s="6" t="s">
        <v>55</v>
      </c>
      <c r="D23" s="6">
        <v>5.0</v>
      </c>
      <c r="E23" s="6">
        <v>4126.0</v>
      </c>
      <c r="F23" s="6">
        <v>4126.0</v>
      </c>
      <c r="G23" s="6">
        <v>4126.0</v>
      </c>
      <c r="H23" s="6">
        <v>4126.0</v>
      </c>
      <c r="I23" s="6">
        <v>4126.0</v>
      </c>
      <c r="J23" s="6">
        <v>4126.0</v>
      </c>
      <c r="K23" s="6">
        <v>4126.0</v>
      </c>
      <c r="L23" s="6">
        <v>0.013</v>
      </c>
      <c r="M23" s="6">
        <v>30.004</v>
      </c>
      <c r="N23" s="85">
        <f t="shared" si="1"/>
        <v>0</v>
      </c>
      <c r="O23" s="85">
        <f t="shared" si="2"/>
        <v>0</v>
      </c>
      <c r="P23" s="85">
        <f t="shared" si="3"/>
        <v>0</v>
      </c>
      <c r="Q23" s="85">
        <f t="shared" si="4"/>
        <v>0</v>
      </c>
      <c r="R23" s="85">
        <f t="shared" si="5"/>
        <v>0</v>
      </c>
      <c r="S23" s="86">
        <f t="shared" si="6"/>
        <v>0</v>
      </c>
      <c r="U23" s="9">
        <f t="shared" si="7"/>
        <v>0.013</v>
      </c>
    </row>
    <row r="24">
      <c r="A24" s="84">
        <f>Comparacao!E25</f>
        <v>3920</v>
      </c>
      <c r="B24" s="6" t="s">
        <v>99</v>
      </c>
      <c r="C24" s="6" t="s">
        <v>55</v>
      </c>
      <c r="D24" s="6">
        <v>5.0</v>
      </c>
      <c r="E24" s="6">
        <v>3920.0</v>
      </c>
      <c r="F24" s="6">
        <v>3920.0</v>
      </c>
      <c r="G24" s="6">
        <v>3920.0</v>
      </c>
      <c r="H24" s="6">
        <v>3920.0</v>
      </c>
      <c r="I24" s="6">
        <v>3920.0</v>
      </c>
      <c r="J24" s="6">
        <v>3920.0</v>
      </c>
      <c r="K24" s="6">
        <v>3920.0</v>
      </c>
      <c r="L24" s="6">
        <v>0.012</v>
      </c>
      <c r="M24" s="6">
        <v>30.005</v>
      </c>
      <c r="N24" s="85">
        <f t="shared" si="1"/>
        <v>0</v>
      </c>
      <c r="O24" s="85">
        <f t="shared" si="2"/>
        <v>0</v>
      </c>
      <c r="P24" s="85">
        <f t="shared" si="3"/>
        <v>0</v>
      </c>
      <c r="Q24" s="85">
        <f t="shared" si="4"/>
        <v>0</v>
      </c>
      <c r="R24" s="85">
        <f t="shared" si="5"/>
        <v>0</v>
      </c>
      <c r="S24" s="86">
        <f t="shared" si="6"/>
        <v>0</v>
      </c>
      <c r="U24" s="9">
        <f t="shared" si="7"/>
        <v>0.012</v>
      </c>
    </row>
    <row r="25">
      <c r="A25" s="84">
        <f>Comparacao!E26</f>
        <v>610</v>
      </c>
      <c r="B25" s="6" t="s">
        <v>100</v>
      </c>
      <c r="C25" s="6" t="s">
        <v>55</v>
      </c>
      <c r="D25" s="6">
        <v>5.0</v>
      </c>
      <c r="E25" s="6">
        <v>610.0</v>
      </c>
      <c r="F25" s="6">
        <v>610.0</v>
      </c>
      <c r="G25" s="6">
        <v>610.0</v>
      </c>
      <c r="H25" s="6">
        <v>610.0</v>
      </c>
      <c r="I25" s="6">
        <v>610.0</v>
      </c>
      <c r="J25" s="6">
        <v>610.0</v>
      </c>
      <c r="K25" s="6">
        <v>610.0</v>
      </c>
      <c r="L25" s="6">
        <v>0.01</v>
      </c>
      <c r="M25" s="6">
        <v>40.001</v>
      </c>
      <c r="N25" s="85">
        <f t="shared" si="1"/>
        <v>0</v>
      </c>
      <c r="O25" s="85">
        <f t="shared" si="2"/>
        <v>0</v>
      </c>
      <c r="P25" s="85">
        <f t="shared" si="3"/>
        <v>0</v>
      </c>
      <c r="Q25" s="85">
        <f t="shared" si="4"/>
        <v>0</v>
      </c>
      <c r="R25" s="85">
        <f t="shared" si="5"/>
        <v>0</v>
      </c>
      <c r="S25" s="86">
        <f t="shared" si="6"/>
        <v>0</v>
      </c>
      <c r="U25" s="9">
        <f t="shared" si="7"/>
        <v>0.01</v>
      </c>
    </row>
    <row r="26">
      <c r="A26" s="84">
        <f>Comparacao!E27</f>
        <v>136</v>
      </c>
      <c r="B26" s="6" t="s">
        <v>101</v>
      </c>
      <c r="C26" s="6" t="s">
        <v>55</v>
      </c>
      <c r="D26" s="6">
        <v>5.0</v>
      </c>
      <c r="E26" s="6">
        <v>136.0</v>
      </c>
      <c r="F26" s="6">
        <v>136.0</v>
      </c>
      <c r="G26" s="6">
        <v>136.0</v>
      </c>
      <c r="H26" s="6">
        <v>136.0</v>
      </c>
      <c r="I26" s="6">
        <v>136.0</v>
      </c>
      <c r="J26" s="6">
        <v>136.0</v>
      </c>
      <c r="K26" s="6">
        <v>136.0</v>
      </c>
      <c r="L26" s="6">
        <v>0.053</v>
      </c>
      <c r="M26" s="6">
        <v>40.002</v>
      </c>
      <c r="N26" s="85">
        <f t="shared" si="1"/>
        <v>0</v>
      </c>
      <c r="O26" s="85">
        <f t="shared" si="2"/>
        <v>0</v>
      </c>
      <c r="P26" s="85">
        <f t="shared" si="3"/>
        <v>0</v>
      </c>
      <c r="Q26" s="85">
        <f t="shared" si="4"/>
        <v>0</v>
      </c>
      <c r="R26" s="85">
        <f t="shared" si="5"/>
        <v>0</v>
      </c>
      <c r="S26" s="86">
        <f t="shared" si="6"/>
        <v>0</v>
      </c>
      <c r="U26" s="9">
        <f t="shared" si="7"/>
        <v>0.053</v>
      </c>
    </row>
    <row r="27">
      <c r="A27" s="84">
        <f>Comparacao!E28</f>
        <v>234</v>
      </c>
      <c r="B27" s="6" t="s">
        <v>102</v>
      </c>
      <c r="C27" s="6" t="s">
        <v>55</v>
      </c>
      <c r="D27" s="6">
        <v>5.0</v>
      </c>
      <c r="E27" s="6">
        <v>234.0</v>
      </c>
      <c r="F27" s="6">
        <v>234.0</v>
      </c>
      <c r="G27" s="6">
        <v>234.0</v>
      </c>
      <c r="H27" s="6">
        <v>234.0</v>
      </c>
      <c r="I27" s="6">
        <v>234.0</v>
      </c>
      <c r="J27" s="6">
        <v>234.0</v>
      </c>
      <c r="K27" s="6">
        <v>234.0</v>
      </c>
      <c r="L27" s="6">
        <v>0.018</v>
      </c>
      <c r="M27" s="6">
        <v>40.003</v>
      </c>
      <c r="N27" s="85">
        <f t="shared" si="1"/>
        <v>0</v>
      </c>
      <c r="O27" s="85">
        <f t="shared" si="2"/>
        <v>0</v>
      </c>
      <c r="P27" s="85">
        <f t="shared" si="3"/>
        <v>0</v>
      </c>
      <c r="Q27" s="85">
        <f t="shared" si="4"/>
        <v>0</v>
      </c>
      <c r="R27" s="85">
        <f t="shared" si="5"/>
        <v>0</v>
      </c>
      <c r="S27" s="86">
        <f t="shared" si="6"/>
        <v>0</v>
      </c>
      <c r="U27" s="9">
        <f t="shared" si="7"/>
        <v>0.018</v>
      </c>
    </row>
    <row r="28">
      <c r="A28" s="84">
        <f>Comparacao!E29</f>
        <v>232</v>
      </c>
      <c r="B28" s="6" t="s">
        <v>103</v>
      </c>
      <c r="C28" s="6" t="s">
        <v>55</v>
      </c>
      <c r="D28" s="6">
        <v>5.0</v>
      </c>
      <c r="E28" s="6">
        <v>232.0</v>
      </c>
      <c r="F28" s="6">
        <v>232.0</v>
      </c>
      <c r="G28" s="6">
        <v>232.0</v>
      </c>
      <c r="H28" s="6">
        <v>232.0</v>
      </c>
      <c r="I28" s="6">
        <v>232.0</v>
      </c>
      <c r="J28" s="6">
        <v>232.0</v>
      </c>
      <c r="K28" s="6">
        <v>232.0</v>
      </c>
      <c r="L28" s="6">
        <v>0.982</v>
      </c>
      <c r="M28" s="6">
        <v>40.007</v>
      </c>
      <c r="N28" s="85">
        <f t="shared" si="1"/>
        <v>0</v>
      </c>
      <c r="O28" s="85">
        <f t="shared" si="2"/>
        <v>0</v>
      </c>
      <c r="P28" s="85">
        <f t="shared" si="3"/>
        <v>0</v>
      </c>
      <c r="Q28" s="85">
        <f t="shared" si="4"/>
        <v>0</v>
      </c>
      <c r="R28" s="85">
        <f t="shared" si="5"/>
        <v>0</v>
      </c>
      <c r="S28" s="86">
        <f t="shared" si="6"/>
        <v>0</v>
      </c>
      <c r="U28" s="9">
        <f t="shared" si="7"/>
        <v>0.982</v>
      </c>
    </row>
    <row r="29">
      <c r="A29" s="84">
        <f>Comparacao!E30</f>
        <v>774</v>
      </c>
      <c r="B29" s="6" t="s">
        <v>104</v>
      </c>
      <c r="C29" s="6" t="s">
        <v>55</v>
      </c>
      <c r="D29" s="6">
        <v>5.0</v>
      </c>
      <c r="E29" s="6">
        <v>774.0</v>
      </c>
      <c r="F29" s="6">
        <v>774.0</v>
      </c>
      <c r="G29" s="6">
        <v>774.0</v>
      </c>
      <c r="H29" s="6">
        <v>774.0</v>
      </c>
      <c r="I29" s="6">
        <v>774.0</v>
      </c>
      <c r="J29" s="6">
        <v>774.0</v>
      </c>
      <c r="K29" s="6">
        <v>774.0</v>
      </c>
      <c r="L29" s="6">
        <v>0.02</v>
      </c>
      <c r="M29" s="6">
        <v>40.002</v>
      </c>
      <c r="N29" s="85">
        <f t="shared" si="1"/>
        <v>0</v>
      </c>
      <c r="O29" s="85">
        <f t="shared" si="2"/>
        <v>0</v>
      </c>
      <c r="P29" s="85">
        <f t="shared" si="3"/>
        <v>0</v>
      </c>
      <c r="Q29" s="85">
        <f t="shared" si="4"/>
        <v>0</v>
      </c>
      <c r="R29" s="85">
        <f t="shared" si="5"/>
        <v>0</v>
      </c>
      <c r="S29" s="86">
        <f t="shared" si="6"/>
        <v>0</v>
      </c>
      <c r="U29" s="9">
        <f t="shared" si="7"/>
        <v>0.02</v>
      </c>
    </row>
    <row r="30">
      <c r="A30" s="84">
        <f>Comparacao!E31</f>
        <v>4544</v>
      </c>
      <c r="B30" s="6" t="s">
        <v>105</v>
      </c>
      <c r="C30" s="6" t="s">
        <v>55</v>
      </c>
      <c r="D30" s="6">
        <v>5.0</v>
      </c>
      <c r="E30" s="6">
        <v>4544.0</v>
      </c>
      <c r="F30" s="6">
        <v>4544.0</v>
      </c>
      <c r="G30" s="6">
        <v>4544.0</v>
      </c>
      <c r="H30" s="6">
        <v>4544.0</v>
      </c>
      <c r="I30" s="6">
        <v>4544.0</v>
      </c>
      <c r="J30" s="6">
        <v>4544.0</v>
      </c>
      <c r="K30" s="6">
        <v>4544.0</v>
      </c>
      <c r="L30" s="6">
        <v>0.01</v>
      </c>
      <c r="M30" s="6">
        <v>40.002</v>
      </c>
      <c r="N30" s="85">
        <f t="shared" si="1"/>
        <v>0</v>
      </c>
      <c r="O30" s="85">
        <f t="shared" si="2"/>
        <v>0</v>
      </c>
      <c r="P30" s="85">
        <f t="shared" si="3"/>
        <v>0</v>
      </c>
      <c r="Q30" s="85">
        <f t="shared" si="4"/>
        <v>0</v>
      </c>
      <c r="R30" s="85">
        <f t="shared" si="5"/>
        <v>0</v>
      </c>
      <c r="S30" s="86">
        <f t="shared" si="6"/>
        <v>0</v>
      </c>
      <c r="U30" s="9">
        <f t="shared" si="7"/>
        <v>0.01</v>
      </c>
    </row>
    <row r="31">
      <c r="A31" s="84">
        <f>Comparacao!E32</f>
        <v>2068</v>
      </c>
      <c r="B31" s="6" t="s">
        <v>106</v>
      </c>
      <c r="C31" s="6" t="s">
        <v>55</v>
      </c>
      <c r="D31" s="6">
        <v>5.0</v>
      </c>
      <c r="E31" s="6">
        <v>2068.0</v>
      </c>
      <c r="F31" s="6">
        <v>2068.0</v>
      </c>
      <c r="G31" s="6">
        <v>2068.0</v>
      </c>
      <c r="H31" s="6">
        <v>2068.0</v>
      </c>
      <c r="I31" s="6">
        <v>2068.0</v>
      </c>
      <c r="J31" s="6">
        <v>2068.0</v>
      </c>
      <c r="K31" s="6">
        <v>2068.0</v>
      </c>
      <c r="L31" s="6">
        <v>0.027</v>
      </c>
      <c r="M31" s="6">
        <v>40.004</v>
      </c>
      <c r="N31" s="85">
        <f t="shared" si="1"/>
        <v>0</v>
      </c>
      <c r="O31" s="85">
        <f t="shared" si="2"/>
        <v>0</v>
      </c>
      <c r="P31" s="85">
        <f t="shared" si="3"/>
        <v>0</v>
      </c>
      <c r="Q31" s="85">
        <f t="shared" si="4"/>
        <v>0</v>
      </c>
      <c r="R31" s="85">
        <f t="shared" si="5"/>
        <v>0</v>
      </c>
      <c r="S31" s="86">
        <f t="shared" si="6"/>
        <v>0</v>
      </c>
      <c r="U31" s="9">
        <f t="shared" si="7"/>
        <v>0.027</v>
      </c>
    </row>
    <row r="32">
      <c r="A32" s="84">
        <f>Comparacao!E33</f>
        <v>2090</v>
      </c>
      <c r="B32" s="6" t="s">
        <v>107</v>
      </c>
      <c r="C32" s="6" t="s">
        <v>55</v>
      </c>
      <c r="D32" s="6">
        <v>5.0</v>
      </c>
      <c r="E32" s="6">
        <v>2090.0</v>
      </c>
      <c r="F32" s="6">
        <v>2090.0</v>
      </c>
      <c r="G32" s="6">
        <v>2090.0</v>
      </c>
      <c r="H32" s="6">
        <v>2090.0</v>
      </c>
      <c r="I32" s="6">
        <v>2090.0</v>
      </c>
      <c r="J32" s="6">
        <v>2090.0</v>
      </c>
      <c r="K32" s="6">
        <v>2090.0</v>
      </c>
      <c r="L32" s="6">
        <v>0.023</v>
      </c>
      <c r="M32" s="6">
        <v>40.002</v>
      </c>
      <c r="N32" s="85">
        <f t="shared" si="1"/>
        <v>0</v>
      </c>
      <c r="O32" s="85">
        <f t="shared" si="2"/>
        <v>0</v>
      </c>
      <c r="P32" s="85">
        <f t="shared" si="3"/>
        <v>0</v>
      </c>
      <c r="Q32" s="85">
        <f t="shared" si="4"/>
        <v>0</v>
      </c>
      <c r="R32" s="85">
        <f t="shared" si="5"/>
        <v>0</v>
      </c>
      <c r="S32" s="86">
        <f t="shared" si="6"/>
        <v>0</v>
      </c>
      <c r="U32" s="9">
        <f t="shared" si="7"/>
        <v>0.023</v>
      </c>
    </row>
    <row r="33">
      <c r="A33" s="84">
        <f>Comparacao!E34</f>
        <v>1650</v>
      </c>
      <c r="B33" s="6" t="s">
        <v>108</v>
      </c>
      <c r="C33" s="6" t="s">
        <v>55</v>
      </c>
      <c r="D33" s="6">
        <v>5.0</v>
      </c>
      <c r="E33" s="6">
        <v>1650.0</v>
      </c>
      <c r="F33" s="6">
        <v>1650.0</v>
      </c>
      <c r="G33" s="6">
        <v>1650.0</v>
      </c>
      <c r="H33" s="6">
        <v>1650.0</v>
      </c>
      <c r="I33" s="6">
        <v>1650.0</v>
      </c>
      <c r="J33" s="6">
        <v>1650.0</v>
      </c>
      <c r="K33" s="6">
        <v>1650.0</v>
      </c>
      <c r="L33" s="6">
        <v>0.094</v>
      </c>
      <c r="M33" s="6">
        <v>40.002</v>
      </c>
      <c r="N33" s="85">
        <f t="shared" si="1"/>
        <v>0</v>
      </c>
      <c r="O33" s="85">
        <f t="shared" si="2"/>
        <v>0</v>
      </c>
      <c r="P33" s="85">
        <f t="shared" si="3"/>
        <v>0</v>
      </c>
      <c r="Q33" s="85">
        <f t="shared" si="4"/>
        <v>0</v>
      </c>
      <c r="R33" s="85">
        <f t="shared" si="5"/>
        <v>0</v>
      </c>
      <c r="S33" s="86">
        <f t="shared" si="6"/>
        <v>0</v>
      </c>
      <c r="U33" s="9">
        <f t="shared" si="7"/>
        <v>0.094</v>
      </c>
    </row>
    <row r="34">
      <c r="A34" s="84">
        <f>Comparacao!E35</f>
        <v>4316</v>
      </c>
      <c r="B34" s="6" t="s">
        <v>109</v>
      </c>
      <c r="C34" s="6" t="s">
        <v>55</v>
      </c>
      <c r="D34" s="6">
        <v>5.0</v>
      </c>
      <c r="E34" s="6">
        <v>4316.0</v>
      </c>
      <c r="F34" s="6">
        <v>4316.0</v>
      </c>
      <c r="G34" s="6">
        <v>4316.0</v>
      </c>
      <c r="H34" s="6">
        <v>4316.0</v>
      </c>
      <c r="I34" s="6">
        <v>4316.0</v>
      </c>
      <c r="J34" s="6">
        <v>4316.0</v>
      </c>
      <c r="K34" s="6">
        <v>4316.0</v>
      </c>
      <c r="L34" s="6">
        <v>0.021</v>
      </c>
      <c r="M34" s="6">
        <v>40.002</v>
      </c>
      <c r="N34" s="85">
        <f t="shared" si="1"/>
        <v>0</v>
      </c>
      <c r="O34" s="85">
        <f t="shared" si="2"/>
        <v>0</v>
      </c>
      <c r="P34" s="85">
        <f t="shared" si="3"/>
        <v>0</v>
      </c>
      <c r="Q34" s="85">
        <f t="shared" si="4"/>
        <v>0</v>
      </c>
      <c r="R34" s="85">
        <f t="shared" si="5"/>
        <v>0</v>
      </c>
      <c r="S34" s="86">
        <f t="shared" si="6"/>
        <v>0</v>
      </c>
      <c r="U34" s="9">
        <f t="shared" si="7"/>
        <v>0.021</v>
      </c>
    </row>
    <row r="35">
      <c r="A35" s="84">
        <f>Comparacao!E36</f>
        <v>8646</v>
      </c>
      <c r="B35" s="6" t="s">
        <v>110</v>
      </c>
      <c r="C35" s="6" t="s">
        <v>55</v>
      </c>
      <c r="D35" s="6">
        <v>5.0</v>
      </c>
      <c r="E35" s="6">
        <v>8646.0</v>
      </c>
      <c r="F35" s="6">
        <v>8646.0</v>
      </c>
      <c r="G35" s="6">
        <v>8646.0</v>
      </c>
      <c r="H35" s="6">
        <v>8646.0</v>
      </c>
      <c r="I35" s="6">
        <v>8646.0</v>
      </c>
      <c r="J35" s="6">
        <v>8646.0</v>
      </c>
      <c r="K35" s="6">
        <v>8646.0</v>
      </c>
      <c r="L35" s="6">
        <v>0.053</v>
      </c>
      <c r="M35" s="6">
        <v>40.003</v>
      </c>
      <c r="N35" s="85">
        <f t="shared" si="1"/>
        <v>0</v>
      </c>
      <c r="O35" s="85">
        <f t="shared" si="2"/>
        <v>0</v>
      </c>
      <c r="P35" s="85">
        <f t="shared" si="3"/>
        <v>0</v>
      </c>
      <c r="Q35" s="85">
        <f t="shared" si="4"/>
        <v>0</v>
      </c>
      <c r="R35" s="85">
        <f t="shared" si="5"/>
        <v>0</v>
      </c>
      <c r="S35" s="86">
        <f t="shared" si="6"/>
        <v>0</v>
      </c>
      <c r="U35" s="9">
        <f t="shared" si="7"/>
        <v>0.053</v>
      </c>
    </row>
    <row r="36">
      <c r="A36" s="84">
        <f>Comparacao!E37</f>
        <v>4586</v>
      </c>
      <c r="B36" s="6" t="s">
        <v>111</v>
      </c>
      <c r="C36" s="6" t="s">
        <v>55</v>
      </c>
      <c r="D36" s="6">
        <v>5.0</v>
      </c>
      <c r="E36" s="6">
        <v>4586.0</v>
      </c>
      <c r="F36" s="6">
        <v>4586.0</v>
      </c>
      <c r="G36" s="6">
        <v>4586.0</v>
      </c>
      <c r="H36" s="6">
        <v>4586.0</v>
      </c>
      <c r="I36" s="6">
        <v>4586.0</v>
      </c>
      <c r="J36" s="6">
        <v>4586.0</v>
      </c>
      <c r="K36" s="6">
        <v>4586.0</v>
      </c>
      <c r="L36" s="6">
        <v>0.06</v>
      </c>
      <c r="M36" s="6">
        <v>40.006</v>
      </c>
      <c r="N36" s="85">
        <f t="shared" si="1"/>
        <v>0</v>
      </c>
      <c r="O36" s="85">
        <f t="shared" si="2"/>
        <v>0</v>
      </c>
      <c r="P36" s="85">
        <f t="shared" si="3"/>
        <v>0</v>
      </c>
      <c r="Q36" s="85">
        <f t="shared" si="4"/>
        <v>0</v>
      </c>
      <c r="R36" s="85">
        <f t="shared" si="5"/>
        <v>0</v>
      </c>
      <c r="S36" s="86">
        <f t="shared" si="6"/>
        <v>0</v>
      </c>
      <c r="U36" s="9">
        <f t="shared" si="7"/>
        <v>0.06</v>
      </c>
    </row>
    <row r="37">
      <c r="A37" s="84">
        <f>Comparacao!E38</f>
        <v>5396</v>
      </c>
      <c r="B37" s="6" t="s">
        <v>112</v>
      </c>
      <c r="C37" s="6" t="s">
        <v>55</v>
      </c>
      <c r="D37" s="6">
        <v>5.0</v>
      </c>
      <c r="E37" s="6">
        <v>5396.0</v>
      </c>
      <c r="F37" s="6">
        <v>5396.0</v>
      </c>
      <c r="G37" s="6">
        <v>5396.0</v>
      </c>
      <c r="H37" s="6">
        <v>5396.0</v>
      </c>
      <c r="I37" s="6">
        <v>5396.0</v>
      </c>
      <c r="J37" s="6">
        <v>5396.0</v>
      </c>
      <c r="K37" s="6">
        <v>5396.0</v>
      </c>
      <c r="L37" s="6">
        <v>0.032</v>
      </c>
      <c r="M37" s="6">
        <v>40.002</v>
      </c>
      <c r="N37" s="85">
        <f t="shared" si="1"/>
        <v>0</v>
      </c>
      <c r="O37" s="85">
        <f t="shared" si="2"/>
        <v>0</v>
      </c>
      <c r="P37" s="85">
        <f t="shared" si="3"/>
        <v>0</v>
      </c>
      <c r="Q37" s="85">
        <f t="shared" si="4"/>
        <v>0</v>
      </c>
      <c r="R37" s="85">
        <f t="shared" si="5"/>
        <v>0</v>
      </c>
      <c r="S37" s="86">
        <f t="shared" si="6"/>
        <v>0</v>
      </c>
      <c r="U37" s="9">
        <f t="shared" si="7"/>
        <v>0.032</v>
      </c>
    </row>
    <row r="38">
      <c r="A38" s="84">
        <f>Comparacao!E39</f>
        <v>4800</v>
      </c>
      <c r="B38" s="6" t="s">
        <v>113</v>
      </c>
      <c r="C38" s="6" t="s">
        <v>55</v>
      </c>
      <c r="D38" s="6">
        <v>5.0</v>
      </c>
      <c r="E38" s="6">
        <v>4800.0</v>
      </c>
      <c r="F38" s="6">
        <v>4800.0</v>
      </c>
      <c r="G38" s="6">
        <v>4800.0</v>
      </c>
      <c r="H38" s="6">
        <v>4800.0</v>
      </c>
      <c r="I38" s="6">
        <v>4800.0</v>
      </c>
      <c r="J38" s="6">
        <v>4800.0</v>
      </c>
      <c r="K38" s="6">
        <v>4800.0</v>
      </c>
      <c r="L38" s="6">
        <v>0.074</v>
      </c>
      <c r="M38" s="6">
        <v>40.002</v>
      </c>
      <c r="N38" s="85">
        <f t="shared" si="1"/>
        <v>0</v>
      </c>
      <c r="O38" s="85">
        <f t="shared" si="2"/>
        <v>0</v>
      </c>
      <c r="P38" s="85">
        <f t="shared" si="3"/>
        <v>0</v>
      </c>
      <c r="Q38" s="85">
        <f t="shared" si="4"/>
        <v>0</v>
      </c>
      <c r="R38" s="85">
        <f t="shared" si="5"/>
        <v>0</v>
      </c>
      <c r="S38" s="86">
        <f t="shared" si="6"/>
        <v>0</v>
      </c>
      <c r="U38" s="9">
        <f t="shared" si="7"/>
        <v>0.074</v>
      </c>
    </row>
    <row r="39">
      <c r="A39" s="84">
        <f>Comparacao!E40</f>
        <v>6272</v>
      </c>
      <c r="B39" s="6" t="s">
        <v>114</v>
      </c>
      <c r="C39" s="6" t="s">
        <v>55</v>
      </c>
      <c r="D39" s="6">
        <v>5.0</v>
      </c>
      <c r="E39" s="6">
        <v>6272.0</v>
      </c>
      <c r="F39" s="6">
        <v>6272.0</v>
      </c>
      <c r="G39" s="6">
        <v>6272.0</v>
      </c>
      <c r="H39" s="6">
        <v>6272.0</v>
      </c>
      <c r="I39" s="6">
        <v>6272.0</v>
      </c>
      <c r="J39" s="6">
        <v>6272.0</v>
      </c>
      <c r="K39" s="6">
        <v>6272.0</v>
      </c>
      <c r="L39" s="6">
        <v>0.016</v>
      </c>
      <c r="M39" s="6">
        <v>40.003</v>
      </c>
      <c r="N39" s="85">
        <f t="shared" si="1"/>
        <v>0</v>
      </c>
      <c r="O39" s="85">
        <f t="shared" si="2"/>
        <v>0</v>
      </c>
      <c r="P39" s="85">
        <f t="shared" si="3"/>
        <v>0</v>
      </c>
      <c r="Q39" s="85">
        <f t="shared" si="4"/>
        <v>0</v>
      </c>
      <c r="R39" s="85">
        <f t="shared" si="5"/>
        <v>0</v>
      </c>
      <c r="S39" s="86">
        <f t="shared" si="6"/>
        <v>0</v>
      </c>
      <c r="U39" s="9">
        <f t="shared" si="7"/>
        <v>0.016</v>
      </c>
    </row>
    <row r="40">
      <c r="A40" s="84">
        <f>Comparacao!E41</f>
        <v>19000</v>
      </c>
      <c r="B40" s="6" t="s">
        <v>115</v>
      </c>
      <c r="C40" s="6" t="s">
        <v>55</v>
      </c>
      <c r="D40" s="6">
        <v>5.0</v>
      </c>
      <c r="E40" s="6">
        <v>19000.0</v>
      </c>
      <c r="F40" s="6">
        <v>19000.0</v>
      </c>
      <c r="G40" s="6">
        <v>19000.0</v>
      </c>
      <c r="H40" s="6">
        <v>19000.0</v>
      </c>
      <c r="I40" s="6">
        <v>19000.0</v>
      </c>
      <c r="J40" s="6">
        <v>19000.0</v>
      </c>
      <c r="K40" s="6">
        <v>19000.0</v>
      </c>
      <c r="L40" s="6">
        <v>4.27</v>
      </c>
      <c r="M40" s="6">
        <v>100.022</v>
      </c>
      <c r="N40" s="85">
        <f t="shared" si="1"/>
        <v>0</v>
      </c>
      <c r="O40" s="85">
        <f t="shared" si="2"/>
        <v>0</v>
      </c>
      <c r="P40" s="85">
        <f t="shared" si="3"/>
        <v>0</v>
      </c>
      <c r="Q40" s="85">
        <f t="shared" si="4"/>
        <v>0</v>
      </c>
      <c r="R40" s="85">
        <f t="shared" si="5"/>
        <v>0</v>
      </c>
      <c r="S40" s="86">
        <f t="shared" si="6"/>
        <v>0</v>
      </c>
      <c r="U40" s="9">
        <f t="shared" si="7"/>
        <v>4.27</v>
      </c>
    </row>
    <row r="41">
      <c r="A41" s="84">
        <f>Comparacao!E42</f>
        <v>22686</v>
      </c>
      <c r="B41" s="6" t="s">
        <v>116</v>
      </c>
      <c r="C41" s="6" t="s">
        <v>55</v>
      </c>
      <c r="D41" s="6">
        <v>5.0</v>
      </c>
      <c r="E41" s="6">
        <v>22686.0</v>
      </c>
      <c r="F41" s="6">
        <v>22686.0</v>
      </c>
      <c r="G41" s="6">
        <v>22686.0</v>
      </c>
      <c r="H41" s="6">
        <v>22686.0</v>
      </c>
      <c r="I41" s="6">
        <v>22686.0</v>
      </c>
      <c r="J41" s="6">
        <v>22686.0</v>
      </c>
      <c r="K41" s="6">
        <v>22686.0</v>
      </c>
      <c r="L41" s="6">
        <v>1.533</v>
      </c>
      <c r="M41" s="6">
        <v>100.035</v>
      </c>
      <c r="N41" s="85">
        <f t="shared" si="1"/>
        <v>0</v>
      </c>
      <c r="O41" s="85">
        <f t="shared" si="2"/>
        <v>0</v>
      </c>
      <c r="P41" s="85">
        <f t="shared" si="3"/>
        <v>0</v>
      </c>
      <c r="Q41" s="85">
        <f t="shared" si="4"/>
        <v>0</v>
      </c>
      <c r="R41" s="85">
        <f t="shared" si="5"/>
        <v>0</v>
      </c>
      <c r="S41" s="86">
        <f t="shared" si="6"/>
        <v>0</v>
      </c>
      <c r="U41" s="9">
        <f t="shared" si="7"/>
        <v>1.533</v>
      </c>
    </row>
    <row r="42">
      <c r="A42" s="84">
        <f>Comparacao!E43</f>
        <v>14558</v>
      </c>
      <c r="B42" s="6" t="s">
        <v>117</v>
      </c>
      <c r="C42" s="6" t="s">
        <v>55</v>
      </c>
      <c r="D42" s="6">
        <v>5.0</v>
      </c>
      <c r="E42" s="6">
        <v>14558.0</v>
      </c>
      <c r="F42" s="6">
        <v>14558.0</v>
      </c>
      <c r="G42" s="6">
        <v>14558.0</v>
      </c>
      <c r="H42" s="6">
        <v>14558.0</v>
      </c>
      <c r="I42" s="6">
        <v>14558.0</v>
      </c>
      <c r="J42" s="6">
        <v>14558.0</v>
      </c>
      <c r="K42" s="6">
        <v>14558.0</v>
      </c>
      <c r="L42" s="6">
        <v>1.104</v>
      </c>
      <c r="M42" s="6">
        <v>100.038</v>
      </c>
      <c r="N42" s="85">
        <f t="shared" si="1"/>
        <v>0</v>
      </c>
      <c r="O42" s="85">
        <f t="shared" si="2"/>
        <v>0</v>
      </c>
      <c r="P42" s="85">
        <f t="shared" si="3"/>
        <v>0</v>
      </c>
      <c r="Q42" s="85">
        <f t="shared" si="4"/>
        <v>0</v>
      </c>
      <c r="R42" s="85">
        <f t="shared" si="5"/>
        <v>0</v>
      </c>
      <c r="S42" s="86">
        <f t="shared" si="6"/>
        <v>0</v>
      </c>
      <c r="U42" s="9">
        <f t="shared" si="7"/>
        <v>1.104</v>
      </c>
    </row>
    <row r="43">
      <c r="A43" s="88">
        <f>Comparacao!E44</f>
        <v>19700</v>
      </c>
      <c r="B43" s="6" t="s">
        <v>118</v>
      </c>
      <c r="C43" s="6" t="s">
        <v>55</v>
      </c>
      <c r="D43" s="6">
        <v>5.0</v>
      </c>
      <c r="E43" s="6">
        <v>19700.0</v>
      </c>
      <c r="F43" s="6">
        <v>19700.0</v>
      </c>
      <c r="G43" s="6">
        <v>19700.0</v>
      </c>
      <c r="H43" s="6">
        <v>19700.0</v>
      </c>
      <c r="I43" s="6">
        <v>19700.0</v>
      </c>
      <c r="J43" s="6">
        <v>19700.0</v>
      </c>
      <c r="K43" s="6">
        <v>19700.0</v>
      </c>
      <c r="L43" s="6">
        <v>3.737</v>
      </c>
      <c r="M43" s="6">
        <v>100.043</v>
      </c>
      <c r="N43" s="85">
        <f t="shared" si="1"/>
        <v>0</v>
      </c>
      <c r="O43" s="85">
        <f t="shared" si="2"/>
        <v>0</v>
      </c>
      <c r="P43" s="85">
        <f t="shared" si="3"/>
        <v>0</v>
      </c>
      <c r="Q43" s="85">
        <f t="shared" si="4"/>
        <v>0</v>
      </c>
      <c r="R43" s="85">
        <f t="shared" si="5"/>
        <v>0</v>
      </c>
      <c r="S43" s="86">
        <f t="shared" si="6"/>
        <v>0</v>
      </c>
      <c r="U43" s="9">
        <f t="shared" si="7"/>
        <v>3.737</v>
      </c>
    </row>
    <row r="44">
      <c r="A44" s="88">
        <f>Comparacao!E45</f>
        <v>22746</v>
      </c>
      <c r="B44" s="6" t="s">
        <v>119</v>
      </c>
      <c r="C44" s="6" t="s">
        <v>55</v>
      </c>
      <c r="D44" s="6">
        <v>5.0</v>
      </c>
      <c r="E44" s="6">
        <v>22746.0</v>
      </c>
      <c r="F44" s="6">
        <v>22746.0</v>
      </c>
      <c r="G44" s="6">
        <v>22746.0</v>
      </c>
      <c r="H44" s="6">
        <v>22746.0</v>
      </c>
      <c r="I44" s="6">
        <v>22746.0</v>
      </c>
      <c r="J44" s="6">
        <v>22746.0</v>
      </c>
      <c r="K44" s="6">
        <v>22746.0</v>
      </c>
      <c r="L44" s="6">
        <v>1.789</v>
      </c>
      <c r="M44" s="6">
        <v>100.064</v>
      </c>
      <c r="N44" s="85">
        <f t="shared" si="1"/>
        <v>0</v>
      </c>
      <c r="O44" s="85">
        <f t="shared" si="2"/>
        <v>0</v>
      </c>
      <c r="P44" s="85">
        <f t="shared" si="3"/>
        <v>0</v>
      </c>
      <c r="Q44" s="85">
        <f t="shared" si="4"/>
        <v>0</v>
      </c>
      <c r="R44" s="85">
        <f t="shared" si="5"/>
        <v>0</v>
      </c>
      <c r="S44" s="86">
        <f t="shared" si="6"/>
        <v>0</v>
      </c>
      <c r="U44" s="9">
        <f t="shared" si="7"/>
        <v>1.789</v>
      </c>
    </row>
    <row r="45">
      <c r="A45" s="88">
        <f>Comparacao!E46</f>
        <v>36412</v>
      </c>
      <c r="B45" s="6" t="s">
        <v>120</v>
      </c>
      <c r="C45" s="6" t="s">
        <v>55</v>
      </c>
      <c r="D45" s="6">
        <v>5.0</v>
      </c>
      <c r="E45" s="6">
        <v>36412.0</v>
      </c>
      <c r="F45" s="6">
        <v>36412.0</v>
      </c>
      <c r="G45" s="6">
        <v>36412.0</v>
      </c>
      <c r="H45" s="6">
        <v>36412.0</v>
      </c>
      <c r="I45" s="6">
        <v>36412.0</v>
      </c>
      <c r="J45" s="6">
        <v>36412.0</v>
      </c>
      <c r="K45" s="6">
        <v>36412.0</v>
      </c>
      <c r="L45" s="6">
        <v>32.613</v>
      </c>
      <c r="M45" s="6">
        <v>100.059</v>
      </c>
      <c r="N45" s="85">
        <f t="shared" si="1"/>
        <v>0</v>
      </c>
      <c r="O45" s="85">
        <f t="shared" si="2"/>
        <v>0</v>
      </c>
      <c r="P45" s="85">
        <f t="shared" si="3"/>
        <v>0</v>
      </c>
      <c r="Q45" s="85">
        <f t="shared" si="4"/>
        <v>0</v>
      </c>
      <c r="R45" s="85">
        <f t="shared" si="5"/>
        <v>0</v>
      </c>
      <c r="S45" s="86">
        <f t="shared" si="6"/>
        <v>0</v>
      </c>
      <c r="U45" s="9">
        <f t="shared" si="7"/>
        <v>32.613</v>
      </c>
    </row>
    <row r="46">
      <c r="A46" s="88">
        <f>Comparacao!E47</f>
        <v>38608</v>
      </c>
      <c r="B46" s="6" t="s">
        <v>121</v>
      </c>
      <c r="C46" s="6" t="s">
        <v>55</v>
      </c>
      <c r="D46" s="6">
        <v>5.0</v>
      </c>
      <c r="E46" s="6">
        <v>38608.0</v>
      </c>
      <c r="F46" s="6">
        <v>38608.0</v>
      </c>
      <c r="G46" s="6">
        <v>38608.0</v>
      </c>
      <c r="H46" s="6">
        <v>38608.0</v>
      </c>
      <c r="I46" s="6">
        <v>38608.0</v>
      </c>
      <c r="J46" s="6">
        <v>38608.0</v>
      </c>
      <c r="K46" s="6">
        <v>38608.0</v>
      </c>
      <c r="L46" s="6">
        <v>2.301</v>
      </c>
      <c r="M46" s="6">
        <v>100.069</v>
      </c>
      <c r="N46" s="85">
        <f t="shared" si="1"/>
        <v>0</v>
      </c>
      <c r="O46" s="85">
        <f t="shared" si="2"/>
        <v>0</v>
      </c>
      <c r="P46" s="85">
        <f t="shared" si="3"/>
        <v>0</v>
      </c>
      <c r="Q46" s="85">
        <f t="shared" si="4"/>
        <v>0</v>
      </c>
      <c r="R46" s="85">
        <f t="shared" si="5"/>
        <v>0</v>
      </c>
      <c r="S46" s="86">
        <f t="shared" si="6"/>
        <v>0</v>
      </c>
      <c r="U46" s="9">
        <f t="shared" si="7"/>
        <v>2.301</v>
      </c>
    </row>
    <row r="47">
      <c r="A47" s="88">
        <f>Comparacao!E48</f>
        <v>32686</v>
      </c>
      <c r="B47" s="6" t="s">
        <v>122</v>
      </c>
      <c r="C47" s="6" t="s">
        <v>55</v>
      </c>
      <c r="D47" s="6">
        <v>5.0</v>
      </c>
      <c r="E47" s="6">
        <v>32686.0</v>
      </c>
      <c r="F47" s="6">
        <v>32686.0</v>
      </c>
      <c r="G47" s="6">
        <v>32686.0</v>
      </c>
      <c r="H47" s="6">
        <v>32686.0</v>
      </c>
      <c r="I47" s="6">
        <v>32686.0</v>
      </c>
      <c r="J47" s="6">
        <v>32686.0</v>
      </c>
      <c r="K47" s="6">
        <v>32686.0</v>
      </c>
      <c r="L47" s="6">
        <v>4.152</v>
      </c>
      <c r="M47" s="6">
        <v>100.072</v>
      </c>
      <c r="N47" s="85">
        <f t="shared" si="1"/>
        <v>0</v>
      </c>
      <c r="O47" s="85">
        <f t="shared" si="2"/>
        <v>0</v>
      </c>
      <c r="P47" s="85">
        <f t="shared" si="3"/>
        <v>0</v>
      </c>
      <c r="Q47" s="85">
        <f t="shared" si="4"/>
        <v>0</v>
      </c>
      <c r="R47" s="85">
        <f t="shared" si="5"/>
        <v>0</v>
      </c>
      <c r="S47" s="86">
        <f t="shared" si="6"/>
        <v>0</v>
      </c>
      <c r="U47" s="9">
        <f t="shared" si="7"/>
        <v>4.152</v>
      </c>
    </row>
    <row r="48">
      <c r="A48" s="88">
        <f>Comparacao!E49</f>
        <v>35322</v>
      </c>
      <c r="B48" s="6" t="s">
        <v>123</v>
      </c>
      <c r="C48" s="6" t="s">
        <v>55</v>
      </c>
      <c r="D48" s="6">
        <v>5.0</v>
      </c>
      <c r="E48" s="6">
        <v>35322.0</v>
      </c>
      <c r="F48" s="6">
        <v>35322.0</v>
      </c>
      <c r="G48" s="6">
        <v>35322.0</v>
      </c>
      <c r="H48" s="6">
        <v>35322.0</v>
      </c>
      <c r="I48" s="6">
        <v>35322.0</v>
      </c>
      <c r="J48" s="6">
        <v>35322.0</v>
      </c>
      <c r="K48" s="6">
        <v>35322.0</v>
      </c>
      <c r="L48" s="6">
        <v>3.348</v>
      </c>
      <c r="M48" s="6">
        <v>100.059</v>
      </c>
      <c r="N48" s="85">
        <f t="shared" si="1"/>
        <v>0</v>
      </c>
      <c r="O48" s="85">
        <f t="shared" si="2"/>
        <v>0</v>
      </c>
      <c r="P48" s="85">
        <f t="shared" si="3"/>
        <v>0</v>
      </c>
      <c r="Q48" s="85">
        <f t="shared" si="4"/>
        <v>0</v>
      </c>
      <c r="R48" s="85">
        <f t="shared" si="5"/>
        <v>0</v>
      </c>
      <c r="S48" s="86">
        <f t="shared" si="6"/>
        <v>0</v>
      </c>
      <c r="U48" s="9">
        <f t="shared" si="7"/>
        <v>3.348</v>
      </c>
    </row>
    <row r="49">
      <c r="A49" s="88">
        <f>Comparacao!E50</f>
        <v>36690</v>
      </c>
      <c r="B49" s="6" t="s">
        <v>124</v>
      </c>
      <c r="C49" s="6" t="s">
        <v>55</v>
      </c>
      <c r="D49" s="6">
        <v>5.0</v>
      </c>
      <c r="E49" s="6">
        <v>36690.0</v>
      </c>
      <c r="F49" s="6">
        <v>36690.0</v>
      </c>
      <c r="G49" s="6">
        <v>36690.0</v>
      </c>
      <c r="H49" s="6">
        <v>36690.0</v>
      </c>
      <c r="I49" s="6">
        <v>36690.0</v>
      </c>
      <c r="J49" s="6">
        <v>36690.0</v>
      </c>
      <c r="K49" s="6">
        <v>36690.0</v>
      </c>
      <c r="L49" s="6">
        <v>2.394</v>
      </c>
      <c r="M49" s="6">
        <v>100.052</v>
      </c>
      <c r="N49" s="85">
        <f t="shared" si="1"/>
        <v>0</v>
      </c>
      <c r="O49" s="85">
        <f t="shared" si="2"/>
        <v>0</v>
      </c>
      <c r="P49" s="85">
        <f t="shared" si="3"/>
        <v>0</v>
      </c>
      <c r="Q49" s="85">
        <f t="shared" si="4"/>
        <v>0</v>
      </c>
      <c r="R49" s="85">
        <f t="shared" si="5"/>
        <v>0</v>
      </c>
      <c r="S49" s="86">
        <f t="shared" si="6"/>
        <v>0</v>
      </c>
      <c r="U49" s="9">
        <f t="shared" si="7"/>
        <v>2.394</v>
      </c>
    </row>
    <row r="50">
      <c r="A50" s="88">
        <f>Comparacao!E51</f>
        <v>60922</v>
      </c>
      <c r="B50" s="6" t="s">
        <v>125</v>
      </c>
      <c r="C50" s="6" t="s">
        <v>55</v>
      </c>
      <c r="D50" s="6">
        <v>5.0</v>
      </c>
      <c r="E50" s="6">
        <v>60922.0</v>
      </c>
      <c r="F50" s="6">
        <v>60922.0</v>
      </c>
      <c r="G50" s="6">
        <v>60922.0</v>
      </c>
      <c r="H50" s="6">
        <v>60922.0</v>
      </c>
      <c r="I50" s="6">
        <v>60922.0</v>
      </c>
      <c r="J50" s="6">
        <v>60922.0</v>
      </c>
      <c r="K50" s="6">
        <v>60922.0</v>
      </c>
      <c r="L50" s="6">
        <v>7.133</v>
      </c>
      <c r="M50" s="6">
        <v>100.043</v>
      </c>
      <c r="N50" s="85">
        <f t="shared" si="1"/>
        <v>0</v>
      </c>
      <c r="O50" s="85">
        <f t="shared" si="2"/>
        <v>0</v>
      </c>
      <c r="P50" s="85">
        <f t="shared" si="3"/>
        <v>0</v>
      </c>
      <c r="Q50" s="85">
        <f t="shared" si="4"/>
        <v>0</v>
      </c>
      <c r="R50" s="85">
        <f t="shared" si="5"/>
        <v>0</v>
      </c>
      <c r="S50" s="86">
        <f t="shared" si="6"/>
        <v>0</v>
      </c>
      <c r="U50" s="9">
        <f t="shared" si="7"/>
        <v>7.133</v>
      </c>
    </row>
    <row r="51">
      <c r="A51" s="88">
        <f>Comparacao!E52</f>
        <v>62022</v>
      </c>
      <c r="B51" s="6" t="s">
        <v>126</v>
      </c>
      <c r="C51" s="6" t="s">
        <v>55</v>
      </c>
      <c r="D51" s="6">
        <v>5.0</v>
      </c>
      <c r="E51" s="6">
        <v>62022.0</v>
      </c>
      <c r="F51" s="6">
        <v>62022.0</v>
      </c>
      <c r="G51" s="6">
        <v>62022.0</v>
      </c>
      <c r="H51" s="6">
        <v>62022.0</v>
      </c>
      <c r="I51" s="6">
        <v>62022.0</v>
      </c>
      <c r="J51" s="6">
        <v>62022.0</v>
      </c>
      <c r="K51" s="6">
        <v>62022.0</v>
      </c>
      <c r="L51" s="6">
        <v>4.298</v>
      </c>
      <c r="M51" s="6">
        <v>100.035</v>
      </c>
      <c r="N51" s="85">
        <f t="shared" si="1"/>
        <v>0</v>
      </c>
      <c r="O51" s="85">
        <f t="shared" si="2"/>
        <v>0</v>
      </c>
      <c r="P51" s="85">
        <f t="shared" si="3"/>
        <v>0</v>
      </c>
      <c r="Q51" s="85">
        <f t="shared" si="4"/>
        <v>0</v>
      </c>
      <c r="R51" s="85">
        <f t="shared" si="5"/>
        <v>0</v>
      </c>
      <c r="S51" s="86">
        <f t="shared" si="6"/>
        <v>0</v>
      </c>
      <c r="U51" s="9">
        <f t="shared" si="7"/>
        <v>4.298</v>
      </c>
    </row>
    <row r="52">
      <c r="A52" s="88">
        <f>Comparacao!E53</f>
        <v>54596</v>
      </c>
      <c r="B52" s="6" t="s">
        <v>127</v>
      </c>
      <c r="C52" s="6" t="s">
        <v>55</v>
      </c>
      <c r="D52" s="6">
        <v>5.0</v>
      </c>
      <c r="E52" s="6">
        <v>54596.0</v>
      </c>
      <c r="F52" s="6">
        <v>54596.0</v>
      </c>
      <c r="G52" s="6">
        <v>54596.0</v>
      </c>
      <c r="H52" s="6">
        <v>54596.0</v>
      </c>
      <c r="I52" s="6">
        <v>54596.0</v>
      </c>
      <c r="J52" s="6">
        <v>54596.0</v>
      </c>
      <c r="K52" s="6">
        <v>54596.0</v>
      </c>
      <c r="L52" s="6">
        <v>3.114</v>
      </c>
      <c r="M52" s="6">
        <v>100.066</v>
      </c>
      <c r="N52" s="85">
        <f t="shared" si="1"/>
        <v>0</v>
      </c>
      <c r="O52" s="85">
        <f t="shared" si="2"/>
        <v>0</v>
      </c>
      <c r="P52" s="85">
        <f t="shared" si="3"/>
        <v>0</v>
      </c>
      <c r="Q52" s="85">
        <f t="shared" si="4"/>
        <v>0</v>
      </c>
      <c r="R52" s="85">
        <f t="shared" si="5"/>
        <v>0</v>
      </c>
      <c r="S52" s="86">
        <f t="shared" si="6"/>
        <v>0</v>
      </c>
      <c r="U52" s="9">
        <f t="shared" si="7"/>
        <v>3.114</v>
      </c>
    </row>
    <row r="53">
      <c r="A53" s="88">
        <f>Comparacao!E54</f>
        <v>57894</v>
      </c>
      <c r="B53" s="6" t="s">
        <v>128</v>
      </c>
      <c r="C53" s="6" t="s">
        <v>55</v>
      </c>
      <c r="D53" s="6">
        <v>5.0</v>
      </c>
      <c r="E53" s="6">
        <v>57894.0</v>
      </c>
      <c r="F53" s="6">
        <v>57894.0</v>
      </c>
      <c r="G53" s="6">
        <v>57894.0</v>
      </c>
      <c r="H53" s="6">
        <v>57894.0</v>
      </c>
      <c r="I53" s="6">
        <v>57894.0</v>
      </c>
      <c r="J53" s="6">
        <v>57894.0</v>
      </c>
      <c r="K53" s="6">
        <v>57894.0</v>
      </c>
      <c r="L53" s="6">
        <v>1.459</v>
      </c>
      <c r="M53" s="6">
        <v>100.028</v>
      </c>
      <c r="N53" s="85">
        <f t="shared" si="1"/>
        <v>0</v>
      </c>
      <c r="O53" s="85">
        <f t="shared" si="2"/>
        <v>0</v>
      </c>
      <c r="P53" s="85">
        <f t="shared" si="3"/>
        <v>0</v>
      </c>
      <c r="Q53" s="85">
        <f t="shared" si="4"/>
        <v>0</v>
      </c>
      <c r="R53" s="85">
        <f t="shared" si="5"/>
        <v>0</v>
      </c>
      <c r="S53" s="86">
        <f t="shared" si="6"/>
        <v>0</v>
      </c>
      <c r="U53" s="9">
        <f t="shared" si="7"/>
        <v>1.459</v>
      </c>
    </row>
    <row r="54">
      <c r="A54" s="88">
        <f>Comparacao!E55</f>
        <v>61080</v>
      </c>
      <c r="B54" s="6" t="s">
        <v>129</v>
      </c>
      <c r="C54" s="6" t="s">
        <v>55</v>
      </c>
      <c r="D54" s="6">
        <v>5.0</v>
      </c>
      <c r="E54" s="6">
        <v>61080.0</v>
      </c>
      <c r="F54" s="6">
        <v>61080.0</v>
      </c>
      <c r="G54" s="6">
        <v>61080.0</v>
      </c>
      <c r="H54" s="6">
        <v>61080.0</v>
      </c>
      <c r="I54" s="6">
        <v>61080.0</v>
      </c>
      <c r="J54" s="6">
        <v>61080.0</v>
      </c>
      <c r="K54" s="6">
        <v>61080.0</v>
      </c>
      <c r="L54" s="6">
        <v>18.422</v>
      </c>
      <c r="M54" s="6">
        <v>100.069</v>
      </c>
      <c r="N54" s="85">
        <f t="shared" si="1"/>
        <v>0</v>
      </c>
      <c r="O54" s="85">
        <f t="shared" si="2"/>
        <v>0</v>
      </c>
      <c r="P54" s="85">
        <f t="shared" si="3"/>
        <v>0</v>
      </c>
      <c r="Q54" s="85">
        <f t="shared" si="4"/>
        <v>0</v>
      </c>
      <c r="R54" s="85">
        <f t="shared" si="5"/>
        <v>0</v>
      </c>
      <c r="S54" s="86">
        <f t="shared" si="6"/>
        <v>0</v>
      </c>
      <c r="U54" s="9">
        <f t="shared" si="7"/>
        <v>18.422</v>
      </c>
    </row>
    <row r="55">
      <c r="A55" s="88">
        <f>Comparacao!E56</f>
        <v>81558</v>
      </c>
      <c r="B55" s="6" t="s">
        <v>130</v>
      </c>
      <c r="C55" s="6" t="s">
        <v>55</v>
      </c>
      <c r="D55" s="6">
        <v>5.0</v>
      </c>
      <c r="E55" s="6">
        <v>81558.0</v>
      </c>
      <c r="F55" s="6">
        <v>81558.0</v>
      </c>
      <c r="G55" s="6">
        <v>81558.0</v>
      </c>
      <c r="H55" s="6">
        <v>81558.0</v>
      </c>
      <c r="I55" s="6">
        <v>81558.0</v>
      </c>
      <c r="J55" s="6">
        <v>81558.0</v>
      </c>
      <c r="K55" s="6">
        <v>81558.0</v>
      </c>
      <c r="L55" s="6">
        <v>18.803</v>
      </c>
      <c r="M55" s="6">
        <v>200.529</v>
      </c>
      <c r="N55" s="85">
        <f t="shared" si="1"/>
        <v>0</v>
      </c>
      <c r="O55" s="85">
        <f t="shared" si="2"/>
        <v>0</v>
      </c>
      <c r="P55" s="85">
        <f t="shared" si="3"/>
        <v>0</v>
      </c>
      <c r="Q55" s="85">
        <f t="shared" si="4"/>
        <v>0</v>
      </c>
      <c r="R55" s="85">
        <f t="shared" si="5"/>
        <v>0</v>
      </c>
      <c r="S55" s="86">
        <f t="shared" si="6"/>
        <v>0</v>
      </c>
      <c r="U55" s="9">
        <f t="shared" si="7"/>
        <v>18.803</v>
      </c>
    </row>
    <row r="56">
      <c r="A56" s="88">
        <f>Comparacao!E57</f>
        <v>89492</v>
      </c>
      <c r="B56" s="6" t="s">
        <v>131</v>
      </c>
      <c r="C56" s="6" t="s">
        <v>55</v>
      </c>
      <c r="D56" s="6">
        <v>5.0</v>
      </c>
      <c r="E56" s="6">
        <v>89492.0</v>
      </c>
      <c r="F56" s="6">
        <v>89492.0</v>
      </c>
      <c r="G56" s="6">
        <v>89796.0</v>
      </c>
      <c r="H56" s="6">
        <v>89492.0</v>
      </c>
      <c r="I56" s="6">
        <v>89796.0</v>
      </c>
      <c r="J56" s="6">
        <v>89492.0</v>
      </c>
      <c r="K56" s="6">
        <v>89613.6</v>
      </c>
      <c r="L56" s="6">
        <v>72.095</v>
      </c>
      <c r="M56" s="6">
        <v>200.554</v>
      </c>
      <c r="N56" s="85">
        <f t="shared" si="1"/>
        <v>0</v>
      </c>
      <c r="O56" s="85">
        <f t="shared" si="2"/>
        <v>0</v>
      </c>
      <c r="P56" s="85">
        <f t="shared" si="3"/>
        <v>0.3396951683</v>
      </c>
      <c r="Q56" s="85">
        <f t="shared" si="4"/>
        <v>0</v>
      </c>
      <c r="R56" s="85">
        <f t="shared" si="5"/>
        <v>0.3396951683</v>
      </c>
      <c r="S56" s="86">
        <f t="shared" si="6"/>
        <v>0.1358780673</v>
      </c>
      <c r="U56" s="9">
        <f t="shared" si="7"/>
        <v>72.095</v>
      </c>
    </row>
    <row r="57">
      <c r="A57" s="88">
        <f>Comparacao!E58</f>
        <v>79232</v>
      </c>
      <c r="B57" s="6" t="s">
        <v>132</v>
      </c>
      <c r="C57" s="6" t="s">
        <v>55</v>
      </c>
      <c r="D57" s="6">
        <v>5.0</v>
      </c>
      <c r="E57" s="6">
        <v>79232.0</v>
      </c>
      <c r="F57" s="6">
        <v>79232.0</v>
      </c>
      <c r="G57" s="6">
        <v>79232.0</v>
      </c>
      <c r="H57" s="6">
        <v>79232.0</v>
      </c>
      <c r="I57" s="6">
        <v>79232.0</v>
      </c>
      <c r="J57" s="6">
        <v>79232.0</v>
      </c>
      <c r="K57" s="6">
        <v>79232.0</v>
      </c>
      <c r="L57" s="6">
        <v>41.516</v>
      </c>
      <c r="M57" s="6">
        <v>200.469</v>
      </c>
      <c r="N57" s="85">
        <f t="shared" si="1"/>
        <v>0</v>
      </c>
      <c r="O57" s="85">
        <f t="shared" si="2"/>
        <v>0</v>
      </c>
      <c r="P57" s="85">
        <f t="shared" si="3"/>
        <v>0</v>
      </c>
      <c r="Q57" s="85">
        <f t="shared" si="4"/>
        <v>0</v>
      </c>
      <c r="R57" s="85">
        <f t="shared" si="5"/>
        <v>0</v>
      </c>
      <c r="S57" s="86">
        <f t="shared" si="6"/>
        <v>0</v>
      </c>
      <c r="U57" s="9">
        <f t="shared" si="7"/>
        <v>41.516</v>
      </c>
    </row>
    <row r="58">
      <c r="A58" s="88">
        <f>Comparacao!E59</f>
        <v>78324</v>
      </c>
      <c r="B58" s="6" t="s">
        <v>133</v>
      </c>
      <c r="C58" s="6" t="s">
        <v>55</v>
      </c>
      <c r="D58" s="6">
        <v>5.0</v>
      </c>
      <c r="E58" s="6">
        <v>78324.0</v>
      </c>
      <c r="F58" s="6">
        <v>78324.0</v>
      </c>
      <c r="G58" s="6">
        <v>78324.0</v>
      </c>
      <c r="H58" s="6">
        <v>78324.0</v>
      </c>
      <c r="I58" s="6">
        <v>78324.0</v>
      </c>
      <c r="J58" s="6">
        <v>78324.0</v>
      </c>
      <c r="K58" s="6">
        <v>78324.0</v>
      </c>
      <c r="L58" s="6">
        <v>20.393</v>
      </c>
      <c r="M58" s="6">
        <v>200.526</v>
      </c>
      <c r="N58" s="85">
        <f t="shared" si="1"/>
        <v>0</v>
      </c>
      <c r="O58" s="85">
        <f t="shared" si="2"/>
        <v>0</v>
      </c>
      <c r="P58" s="85">
        <f t="shared" si="3"/>
        <v>0</v>
      </c>
      <c r="Q58" s="85">
        <f t="shared" si="4"/>
        <v>0</v>
      </c>
      <c r="R58" s="85">
        <f t="shared" si="5"/>
        <v>0</v>
      </c>
      <c r="S58" s="86">
        <f t="shared" si="6"/>
        <v>0</v>
      </c>
      <c r="U58" s="9">
        <f t="shared" si="7"/>
        <v>20.393</v>
      </c>
    </row>
    <row r="59">
      <c r="A59" s="88">
        <f>Comparacao!E60</f>
        <v>95680</v>
      </c>
      <c r="B59" s="6" t="s">
        <v>134</v>
      </c>
      <c r="C59" s="6" t="s">
        <v>55</v>
      </c>
      <c r="D59" s="6">
        <v>5.0</v>
      </c>
      <c r="E59" s="6">
        <v>95680.0</v>
      </c>
      <c r="F59" s="6">
        <v>95680.0</v>
      </c>
      <c r="G59" s="6">
        <v>95776.0</v>
      </c>
      <c r="H59" s="6">
        <v>95680.0</v>
      </c>
      <c r="I59" s="6">
        <v>95680.0</v>
      </c>
      <c r="J59" s="6">
        <v>95680.0</v>
      </c>
      <c r="K59" s="6">
        <v>95699.2</v>
      </c>
      <c r="L59" s="6">
        <v>82.909</v>
      </c>
      <c r="M59" s="6">
        <v>200.523</v>
      </c>
      <c r="N59" s="85">
        <f t="shared" si="1"/>
        <v>0</v>
      </c>
      <c r="O59" s="85">
        <f t="shared" si="2"/>
        <v>0</v>
      </c>
      <c r="P59" s="85">
        <f t="shared" si="3"/>
        <v>0.1003344482</v>
      </c>
      <c r="Q59" s="85">
        <f t="shared" si="4"/>
        <v>0</v>
      </c>
      <c r="R59" s="85">
        <f t="shared" si="5"/>
        <v>0</v>
      </c>
      <c r="S59" s="86">
        <f t="shared" si="6"/>
        <v>0.02006688963</v>
      </c>
      <c r="U59" s="9">
        <f t="shared" si="7"/>
        <v>82.909</v>
      </c>
    </row>
    <row r="60">
      <c r="A60" s="88">
        <f>Comparacao!E61</f>
        <v>133168</v>
      </c>
      <c r="B60" s="6" t="s">
        <v>135</v>
      </c>
      <c r="C60" s="6" t="s">
        <v>55</v>
      </c>
      <c r="D60" s="6">
        <v>5.0</v>
      </c>
      <c r="E60" s="6">
        <v>133168.0</v>
      </c>
      <c r="F60" s="6">
        <v>133384.0</v>
      </c>
      <c r="G60" s="6">
        <v>133168.0</v>
      </c>
      <c r="H60" s="6">
        <v>133168.0</v>
      </c>
      <c r="I60" s="6">
        <v>133168.0</v>
      </c>
      <c r="J60" s="6">
        <v>133168.0</v>
      </c>
      <c r="K60" s="6">
        <v>133211.2</v>
      </c>
      <c r="L60" s="6">
        <v>80.082</v>
      </c>
      <c r="M60" s="6">
        <v>200.591</v>
      </c>
      <c r="N60" s="85">
        <f t="shared" si="1"/>
        <v>0</v>
      </c>
      <c r="O60" s="85">
        <f t="shared" si="2"/>
        <v>0.1622011294</v>
      </c>
      <c r="P60" s="85">
        <f t="shared" si="3"/>
        <v>0</v>
      </c>
      <c r="Q60" s="85">
        <f t="shared" si="4"/>
        <v>0</v>
      </c>
      <c r="R60" s="85">
        <f t="shared" si="5"/>
        <v>0</v>
      </c>
      <c r="S60" s="86">
        <f t="shared" si="6"/>
        <v>0.03244022588</v>
      </c>
      <c r="U60" s="9">
        <f t="shared" si="7"/>
        <v>80.082</v>
      </c>
    </row>
    <row r="61">
      <c r="A61" s="88">
        <f>Comparacao!E62</f>
        <v>133778</v>
      </c>
      <c r="B61" s="6" t="s">
        <v>136</v>
      </c>
      <c r="C61" s="6" t="s">
        <v>55</v>
      </c>
      <c r="D61" s="6">
        <v>5.0</v>
      </c>
      <c r="E61" s="6">
        <v>133778.0</v>
      </c>
      <c r="F61" s="6">
        <v>133778.0</v>
      </c>
      <c r="G61" s="6">
        <v>133778.0</v>
      </c>
      <c r="H61" s="6">
        <v>133778.0</v>
      </c>
      <c r="I61" s="6">
        <v>133778.0</v>
      </c>
      <c r="J61" s="6">
        <v>133778.0</v>
      </c>
      <c r="K61" s="6">
        <v>133778.0</v>
      </c>
      <c r="L61" s="6">
        <v>43.294</v>
      </c>
      <c r="M61" s="6">
        <v>200.673</v>
      </c>
      <c r="N61" s="85">
        <f t="shared" si="1"/>
        <v>0</v>
      </c>
      <c r="O61" s="85">
        <f t="shared" si="2"/>
        <v>0</v>
      </c>
      <c r="P61" s="85">
        <f t="shared" si="3"/>
        <v>0</v>
      </c>
      <c r="Q61" s="85">
        <f t="shared" si="4"/>
        <v>0</v>
      </c>
      <c r="R61" s="85">
        <f t="shared" si="5"/>
        <v>0</v>
      </c>
      <c r="S61" s="86">
        <f t="shared" si="6"/>
        <v>0</v>
      </c>
      <c r="U61" s="9">
        <f t="shared" si="7"/>
        <v>43.294</v>
      </c>
    </row>
    <row r="62">
      <c r="A62" s="88">
        <f>Comparacao!E63</f>
        <v>136782</v>
      </c>
      <c r="B62" s="6" t="s">
        <v>137</v>
      </c>
      <c r="C62" s="6" t="s">
        <v>55</v>
      </c>
      <c r="D62" s="6">
        <v>5.0</v>
      </c>
      <c r="E62" s="6">
        <v>137042.0</v>
      </c>
      <c r="F62" s="6">
        <v>136846.0</v>
      </c>
      <c r="G62" s="6">
        <v>137002.0</v>
      </c>
      <c r="H62" s="6">
        <v>136782.0</v>
      </c>
      <c r="I62" s="6">
        <v>136846.0</v>
      </c>
      <c r="J62" s="6">
        <v>136782.0</v>
      </c>
      <c r="K62" s="6">
        <v>136903.6</v>
      </c>
      <c r="L62" s="6">
        <v>76.646</v>
      </c>
      <c r="M62" s="6">
        <v>200.503</v>
      </c>
      <c r="N62" s="85">
        <f t="shared" si="1"/>
        <v>0.1900834905</v>
      </c>
      <c r="O62" s="85">
        <f t="shared" si="2"/>
        <v>0.04678978228</v>
      </c>
      <c r="P62" s="85">
        <f t="shared" si="3"/>
        <v>0.1608398766</v>
      </c>
      <c r="Q62" s="85">
        <f t="shared" si="4"/>
        <v>0</v>
      </c>
      <c r="R62" s="85">
        <f t="shared" si="5"/>
        <v>0.04678978228</v>
      </c>
      <c r="S62" s="86">
        <f t="shared" si="6"/>
        <v>0.08890058633</v>
      </c>
      <c r="U62" s="9">
        <f t="shared" si="7"/>
        <v>76.646</v>
      </c>
    </row>
    <row r="63">
      <c r="A63" s="88">
        <f>Comparacao!E64</f>
        <v>128246</v>
      </c>
      <c r="B63" s="6" t="s">
        <v>138</v>
      </c>
      <c r="C63" s="6" t="s">
        <v>55</v>
      </c>
      <c r="D63" s="6">
        <v>5.0</v>
      </c>
      <c r="E63" s="6">
        <v>128308.0</v>
      </c>
      <c r="F63" s="6">
        <v>128308.0</v>
      </c>
      <c r="G63" s="6">
        <v>128246.0</v>
      </c>
      <c r="H63" s="6">
        <v>128286.0</v>
      </c>
      <c r="I63" s="6">
        <v>128308.0</v>
      </c>
      <c r="J63" s="6">
        <v>128246.0</v>
      </c>
      <c r="K63" s="6">
        <v>128291.2</v>
      </c>
      <c r="L63" s="6">
        <v>93.604</v>
      </c>
      <c r="M63" s="6">
        <v>200.432</v>
      </c>
      <c r="N63" s="85">
        <f t="shared" si="1"/>
        <v>0.04834458775</v>
      </c>
      <c r="O63" s="85">
        <f t="shared" si="2"/>
        <v>0.04834458775</v>
      </c>
      <c r="P63" s="85">
        <f t="shared" si="3"/>
        <v>0</v>
      </c>
      <c r="Q63" s="85">
        <f t="shared" si="4"/>
        <v>0.03119005661</v>
      </c>
      <c r="R63" s="85">
        <f t="shared" si="5"/>
        <v>0.04834458775</v>
      </c>
      <c r="S63" s="86">
        <f t="shared" si="6"/>
        <v>0.03524476397</v>
      </c>
      <c r="U63" s="9">
        <f t="shared" si="7"/>
        <v>93.604</v>
      </c>
    </row>
    <row r="64">
      <c r="A64" s="88">
        <f>Comparacao!E65</f>
        <v>147844</v>
      </c>
      <c r="B64" s="6" t="s">
        <v>139</v>
      </c>
      <c r="C64" s="6" t="s">
        <v>55</v>
      </c>
      <c r="D64" s="6">
        <v>5.0</v>
      </c>
      <c r="E64" s="6">
        <v>148304.0</v>
      </c>
      <c r="F64" s="6">
        <v>147844.0</v>
      </c>
      <c r="G64" s="6">
        <v>147844.0</v>
      </c>
      <c r="H64" s="6">
        <v>148116.0</v>
      </c>
      <c r="I64" s="6">
        <v>148220.0</v>
      </c>
      <c r="J64" s="6">
        <v>147844.0</v>
      </c>
      <c r="K64" s="6">
        <v>148065.6</v>
      </c>
      <c r="L64" s="6">
        <v>118.1</v>
      </c>
      <c r="M64" s="6">
        <v>200.541</v>
      </c>
      <c r="N64" s="85">
        <f t="shared" si="1"/>
        <v>0.3111387679</v>
      </c>
      <c r="O64" s="85">
        <f t="shared" si="2"/>
        <v>0</v>
      </c>
      <c r="P64" s="85">
        <f t="shared" si="3"/>
        <v>0</v>
      </c>
      <c r="Q64" s="85">
        <f t="shared" si="4"/>
        <v>0.1839777062</v>
      </c>
      <c r="R64" s="85">
        <f t="shared" si="5"/>
        <v>0.2543221233</v>
      </c>
      <c r="S64" s="86">
        <f t="shared" si="6"/>
        <v>0.1498877195</v>
      </c>
      <c r="U64" s="9">
        <f t="shared" si="7"/>
        <v>118.1</v>
      </c>
    </row>
    <row r="65">
      <c r="A65" s="88">
        <f>Comparacao!E66</f>
        <v>215388</v>
      </c>
      <c r="B65" s="6" t="s">
        <v>140</v>
      </c>
      <c r="C65" s="6" t="s">
        <v>55</v>
      </c>
      <c r="D65" s="6">
        <v>5.0</v>
      </c>
      <c r="E65" s="6">
        <v>215468.0</v>
      </c>
      <c r="F65" s="6">
        <v>215388.0</v>
      </c>
      <c r="G65" s="6">
        <v>215388.0</v>
      </c>
      <c r="H65" s="6">
        <v>215552.0</v>
      </c>
      <c r="I65" s="6">
        <v>215388.0</v>
      </c>
      <c r="J65" s="6">
        <v>215388.0</v>
      </c>
      <c r="K65" s="6">
        <v>215436.8</v>
      </c>
      <c r="L65" s="6">
        <v>107.814</v>
      </c>
      <c r="M65" s="6">
        <v>200.715</v>
      </c>
      <c r="N65" s="85">
        <f t="shared" si="1"/>
        <v>0.03714227348</v>
      </c>
      <c r="O65" s="85">
        <f t="shared" si="2"/>
        <v>0</v>
      </c>
      <c r="P65" s="85">
        <f t="shared" si="3"/>
        <v>0</v>
      </c>
      <c r="Q65" s="85">
        <f t="shared" si="4"/>
        <v>0.07614166063</v>
      </c>
      <c r="R65" s="85">
        <f t="shared" si="5"/>
        <v>0</v>
      </c>
      <c r="S65" s="86">
        <f t="shared" si="6"/>
        <v>0.02265678682</v>
      </c>
      <c r="U65" s="9">
        <f t="shared" si="7"/>
        <v>107.814</v>
      </c>
    </row>
    <row r="66">
      <c r="A66" s="88">
        <f>Comparacao!E67</f>
        <v>212798</v>
      </c>
      <c r="B66" s="6" t="s">
        <v>141</v>
      </c>
      <c r="C66" s="6" t="s">
        <v>55</v>
      </c>
      <c r="D66" s="6">
        <v>5.0</v>
      </c>
      <c r="E66" s="6">
        <v>213056.0</v>
      </c>
      <c r="F66" s="6">
        <v>212798.0</v>
      </c>
      <c r="G66" s="6">
        <v>212912.0</v>
      </c>
      <c r="H66" s="6">
        <v>212964.0</v>
      </c>
      <c r="I66" s="6">
        <v>213212.0</v>
      </c>
      <c r="J66" s="6">
        <v>212798.0</v>
      </c>
      <c r="K66" s="6">
        <v>212988.4</v>
      </c>
      <c r="L66" s="6">
        <v>96.725</v>
      </c>
      <c r="M66" s="6">
        <v>200.469</v>
      </c>
      <c r="N66" s="85">
        <f t="shared" si="1"/>
        <v>0.121241741</v>
      </c>
      <c r="O66" s="85">
        <f t="shared" si="2"/>
        <v>0</v>
      </c>
      <c r="P66" s="85">
        <f t="shared" si="3"/>
        <v>0.05357193207</v>
      </c>
      <c r="Q66" s="85">
        <f t="shared" si="4"/>
        <v>0.07800825196</v>
      </c>
      <c r="R66" s="85">
        <f t="shared" si="5"/>
        <v>0.1945507007</v>
      </c>
      <c r="S66" s="86">
        <f t="shared" si="6"/>
        <v>0.08947452514</v>
      </c>
      <c r="U66" s="9">
        <f t="shared" si="7"/>
        <v>96.725</v>
      </c>
    </row>
    <row r="67">
      <c r="A67" s="88">
        <f>Comparacao!E68</f>
        <v>214462</v>
      </c>
      <c r="B67" s="6" t="s">
        <v>142</v>
      </c>
      <c r="C67" s="6" t="s">
        <v>55</v>
      </c>
      <c r="D67" s="6">
        <v>5.0</v>
      </c>
      <c r="E67" s="6">
        <v>214598.0</v>
      </c>
      <c r="F67" s="6">
        <v>215036.0</v>
      </c>
      <c r="G67" s="6">
        <v>214908.0</v>
      </c>
      <c r="H67" s="6">
        <v>214746.0</v>
      </c>
      <c r="I67" s="6">
        <v>214832.0</v>
      </c>
      <c r="J67" s="6">
        <v>214598.0</v>
      </c>
      <c r="K67" s="6">
        <v>214824.0</v>
      </c>
      <c r="L67" s="6">
        <v>145.341</v>
      </c>
      <c r="M67" s="6">
        <v>200.646</v>
      </c>
      <c r="N67" s="85">
        <f t="shared" si="1"/>
        <v>0.06341449767</v>
      </c>
      <c r="O67" s="85">
        <f t="shared" si="2"/>
        <v>0.2676464828</v>
      </c>
      <c r="P67" s="85">
        <f t="shared" si="3"/>
        <v>0.2079622497</v>
      </c>
      <c r="Q67" s="85">
        <f t="shared" si="4"/>
        <v>0.1324243922</v>
      </c>
      <c r="R67" s="85">
        <f t="shared" si="5"/>
        <v>0.1725247363</v>
      </c>
      <c r="S67" s="86">
        <f t="shared" si="6"/>
        <v>0.1687944717</v>
      </c>
      <c r="U67" s="9">
        <f t="shared" si="7"/>
        <v>145.341</v>
      </c>
    </row>
    <row r="68">
      <c r="A68" s="88">
        <f>Comparacao!E69</f>
        <v>206488</v>
      </c>
      <c r="B68" s="6" t="s">
        <v>143</v>
      </c>
      <c r="C68" s="6" t="s">
        <v>55</v>
      </c>
      <c r="D68" s="6">
        <v>5.0</v>
      </c>
      <c r="E68" s="6">
        <v>206656.0</v>
      </c>
      <c r="F68" s="6">
        <v>206488.0</v>
      </c>
      <c r="G68" s="6">
        <v>206568.0</v>
      </c>
      <c r="H68" s="6">
        <v>206724.0</v>
      </c>
      <c r="I68" s="6">
        <v>206536.0</v>
      </c>
      <c r="J68" s="6">
        <v>206488.0</v>
      </c>
      <c r="K68" s="6">
        <v>206594.4</v>
      </c>
      <c r="L68" s="6">
        <v>129.212</v>
      </c>
      <c r="M68" s="6">
        <v>200.546</v>
      </c>
      <c r="N68" s="85">
        <f t="shared" si="1"/>
        <v>0.08136066018</v>
      </c>
      <c r="O68" s="85">
        <f t="shared" si="2"/>
        <v>0</v>
      </c>
      <c r="P68" s="85">
        <f t="shared" si="3"/>
        <v>0.03874317152</v>
      </c>
      <c r="Q68" s="85">
        <f t="shared" si="4"/>
        <v>0.114292356</v>
      </c>
      <c r="R68" s="85">
        <f t="shared" si="5"/>
        <v>0.02324590291</v>
      </c>
      <c r="S68" s="86">
        <f t="shared" si="6"/>
        <v>0.05152841812</v>
      </c>
      <c r="U68" s="9">
        <f t="shared" si="7"/>
        <v>129.212</v>
      </c>
    </row>
    <row r="69">
      <c r="A69" s="88">
        <f>Comparacao!E70</f>
        <v>230044</v>
      </c>
      <c r="B69" s="6" t="s">
        <v>144</v>
      </c>
      <c r="C69" s="6" t="s">
        <v>55</v>
      </c>
      <c r="D69" s="6">
        <v>5.0</v>
      </c>
      <c r="E69" s="6">
        <v>230188.0</v>
      </c>
      <c r="F69" s="6">
        <v>230280.0</v>
      </c>
      <c r="G69" s="6">
        <v>230280.0</v>
      </c>
      <c r="H69" s="6">
        <v>230044.0</v>
      </c>
      <c r="I69" s="6">
        <v>230188.0</v>
      </c>
      <c r="J69" s="6">
        <v>230044.0</v>
      </c>
      <c r="K69" s="6">
        <v>230196.0</v>
      </c>
      <c r="L69" s="6">
        <v>144.113</v>
      </c>
      <c r="M69" s="6">
        <v>200.58</v>
      </c>
      <c r="N69" s="85">
        <f t="shared" si="1"/>
        <v>0.06259672063</v>
      </c>
      <c r="O69" s="85">
        <f t="shared" si="2"/>
        <v>0.1025890699</v>
      </c>
      <c r="P69" s="85">
        <f t="shared" si="3"/>
        <v>0.1025890699</v>
      </c>
      <c r="Q69" s="85">
        <f t="shared" si="4"/>
        <v>0</v>
      </c>
      <c r="R69" s="85">
        <f t="shared" si="5"/>
        <v>0.06259672063</v>
      </c>
      <c r="S69" s="86">
        <f t="shared" si="6"/>
        <v>0.06607431622</v>
      </c>
      <c r="U69" s="9">
        <f t="shared" si="7"/>
        <v>144.113</v>
      </c>
    </row>
    <row r="70">
      <c r="A70" s="88">
        <f>Comparacao!E71</f>
        <v>369048</v>
      </c>
      <c r="B70" s="6" t="s">
        <v>145</v>
      </c>
      <c r="C70" s="6" t="s">
        <v>55</v>
      </c>
      <c r="D70" s="6">
        <v>5.0</v>
      </c>
      <c r="E70" s="6">
        <v>369048.0</v>
      </c>
      <c r="F70" s="6">
        <v>369048.0</v>
      </c>
      <c r="G70" s="6">
        <v>369048.0</v>
      </c>
      <c r="H70" s="6">
        <v>370210.0</v>
      </c>
      <c r="I70" s="6">
        <v>369048.0</v>
      </c>
      <c r="J70" s="6">
        <v>369048.0</v>
      </c>
      <c r="K70" s="6">
        <v>369280.4</v>
      </c>
      <c r="L70" s="6">
        <v>234.821</v>
      </c>
      <c r="M70" s="6">
        <v>408.305</v>
      </c>
      <c r="N70" s="85">
        <f t="shared" si="1"/>
        <v>0</v>
      </c>
      <c r="O70" s="85">
        <f t="shared" si="2"/>
        <v>0</v>
      </c>
      <c r="P70" s="85">
        <f t="shared" si="3"/>
        <v>0</v>
      </c>
      <c r="Q70" s="85">
        <f t="shared" si="4"/>
        <v>0.3148641911</v>
      </c>
      <c r="R70" s="85">
        <f t="shared" si="5"/>
        <v>0</v>
      </c>
      <c r="S70" s="86">
        <f t="shared" si="6"/>
        <v>0.06297283822</v>
      </c>
      <c r="U70" s="9">
        <f t="shared" si="7"/>
        <v>234.821</v>
      </c>
    </row>
    <row r="71">
      <c r="A71" s="88">
        <f>Comparacao!E72</f>
        <v>366394</v>
      </c>
      <c r="B71" s="6" t="s">
        <v>146</v>
      </c>
      <c r="C71" s="6" t="s">
        <v>55</v>
      </c>
      <c r="D71" s="6">
        <v>5.0</v>
      </c>
      <c r="E71" s="6">
        <v>366902.0</v>
      </c>
      <c r="F71" s="6">
        <v>366572.0</v>
      </c>
      <c r="G71" s="6">
        <v>368400.0</v>
      </c>
      <c r="H71" s="6">
        <v>366572.0</v>
      </c>
      <c r="I71" s="6">
        <v>375520.0</v>
      </c>
      <c r="J71" s="6">
        <v>366572.0</v>
      </c>
      <c r="K71" s="6">
        <v>368793.2</v>
      </c>
      <c r="L71" s="6">
        <v>211.253</v>
      </c>
      <c r="M71" s="6">
        <v>404.83</v>
      </c>
      <c r="N71" s="85">
        <f t="shared" si="1"/>
        <v>0.1386485587</v>
      </c>
      <c r="O71" s="85">
        <f t="shared" si="2"/>
        <v>0.04858158158</v>
      </c>
      <c r="P71" s="85">
        <f t="shared" si="3"/>
        <v>0.5474980485</v>
      </c>
      <c r="Q71" s="85">
        <f t="shared" si="4"/>
        <v>0.04858158158</v>
      </c>
      <c r="R71" s="85">
        <f t="shared" si="5"/>
        <v>2.490761312</v>
      </c>
      <c r="S71" s="86">
        <f t="shared" si="6"/>
        <v>0.6548142164</v>
      </c>
      <c r="U71" s="9">
        <f t="shared" si="7"/>
        <v>211.253</v>
      </c>
    </row>
    <row r="72">
      <c r="A72" s="88">
        <f>Comparacao!E73</f>
        <v>352588</v>
      </c>
      <c r="B72" s="6" t="s">
        <v>147</v>
      </c>
      <c r="C72" s="6" t="s">
        <v>55</v>
      </c>
      <c r="D72" s="6">
        <v>5.0</v>
      </c>
      <c r="E72" s="6">
        <v>353012.0</v>
      </c>
      <c r="F72" s="6">
        <v>354470.0</v>
      </c>
      <c r="G72" s="6">
        <v>354030.0</v>
      </c>
      <c r="H72" s="6">
        <v>352588.0</v>
      </c>
      <c r="I72" s="6">
        <v>352588.0</v>
      </c>
      <c r="J72" s="6">
        <v>352588.0</v>
      </c>
      <c r="K72" s="6">
        <v>353337.6</v>
      </c>
      <c r="L72" s="6">
        <v>215.819</v>
      </c>
      <c r="M72" s="6">
        <v>406.085</v>
      </c>
      <c r="N72" s="85">
        <f t="shared" si="1"/>
        <v>0.1202536672</v>
      </c>
      <c r="O72" s="85">
        <f t="shared" si="2"/>
        <v>0.5337674566</v>
      </c>
      <c r="P72" s="85">
        <f t="shared" si="3"/>
        <v>0.4089759152</v>
      </c>
      <c r="Q72" s="85">
        <f t="shared" si="4"/>
        <v>0</v>
      </c>
      <c r="R72" s="85">
        <f t="shared" si="5"/>
        <v>0</v>
      </c>
      <c r="S72" s="86">
        <f t="shared" si="6"/>
        <v>0.2125994078</v>
      </c>
      <c r="U72" s="9">
        <f t="shared" si="7"/>
        <v>215.819</v>
      </c>
    </row>
    <row r="73">
      <c r="A73" s="88">
        <f>Comparacao!E74</f>
        <v>331888</v>
      </c>
      <c r="B73" s="6" t="s">
        <v>148</v>
      </c>
      <c r="C73" s="6" t="s">
        <v>55</v>
      </c>
      <c r="D73" s="6">
        <v>5.0</v>
      </c>
      <c r="E73" s="6">
        <v>335606.0</v>
      </c>
      <c r="F73" s="6">
        <v>331888.0</v>
      </c>
      <c r="G73" s="6">
        <v>331888.0</v>
      </c>
      <c r="H73" s="6">
        <v>335606.0</v>
      </c>
      <c r="I73" s="6">
        <v>331888.0</v>
      </c>
      <c r="J73" s="6">
        <v>331888.0</v>
      </c>
      <c r="K73" s="6">
        <v>333375.2</v>
      </c>
      <c r="L73" s="6">
        <v>210.429</v>
      </c>
      <c r="M73" s="6">
        <v>408.517</v>
      </c>
      <c r="N73" s="85">
        <f t="shared" si="1"/>
        <v>1.120257436</v>
      </c>
      <c r="O73" s="85">
        <f t="shared" si="2"/>
        <v>0</v>
      </c>
      <c r="P73" s="85">
        <f t="shared" si="3"/>
        <v>0</v>
      </c>
      <c r="Q73" s="85">
        <f t="shared" si="4"/>
        <v>1.120257436</v>
      </c>
      <c r="R73" s="85">
        <f t="shared" si="5"/>
        <v>0</v>
      </c>
      <c r="S73" s="86">
        <f t="shared" si="6"/>
        <v>0.4481029745</v>
      </c>
      <c r="U73" s="9">
        <f t="shared" si="7"/>
        <v>210.429</v>
      </c>
    </row>
    <row r="74">
      <c r="A74" s="88">
        <f>Comparacao!E75</f>
        <v>360560</v>
      </c>
      <c r="B74" s="6" t="s">
        <v>149</v>
      </c>
      <c r="C74" s="6" t="s">
        <v>55</v>
      </c>
      <c r="D74" s="6">
        <v>5.0</v>
      </c>
      <c r="E74" s="6">
        <v>365606.0</v>
      </c>
      <c r="F74" s="6">
        <v>363994.0</v>
      </c>
      <c r="G74" s="6">
        <v>362376.0</v>
      </c>
      <c r="H74" s="6">
        <v>362996.0</v>
      </c>
      <c r="I74" s="6">
        <v>361694.0</v>
      </c>
      <c r="J74" s="6">
        <v>361694.0</v>
      </c>
      <c r="K74" s="6">
        <v>363333.2</v>
      </c>
      <c r="L74" s="6">
        <v>286.423</v>
      </c>
      <c r="M74" s="6">
        <v>406.136</v>
      </c>
      <c r="N74" s="85">
        <f t="shared" si="1"/>
        <v>1.399489683</v>
      </c>
      <c r="O74" s="85">
        <f t="shared" si="2"/>
        <v>0.9524073663</v>
      </c>
      <c r="P74" s="85">
        <f t="shared" si="3"/>
        <v>0.5036609718</v>
      </c>
      <c r="Q74" s="85">
        <f t="shared" si="4"/>
        <v>0.6756157089</v>
      </c>
      <c r="R74" s="85">
        <f t="shared" si="5"/>
        <v>0.314510761</v>
      </c>
      <c r="S74" s="86">
        <f t="shared" si="6"/>
        <v>0.7691368982</v>
      </c>
      <c r="U74" s="9">
        <f t="shared" si="7"/>
        <v>286.423</v>
      </c>
    </row>
    <row r="75">
      <c r="A75" s="88">
        <f>Comparacao!E76</f>
        <v>546794</v>
      </c>
      <c r="B75" s="6" t="s">
        <v>150</v>
      </c>
      <c r="C75" s="6" t="s">
        <v>55</v>
      </c>
      <c r="D75" s="6">
        <v>5.0</v>
      </c>
      <c r="E75" s="6">
        <v>549648.0</v>
      </c>
      <c r="F75" s="6">
        <v>547096.0</v>
      </c>
      <c r="G75" s="6">
        <v>546794.0</v>
      </c>
      <c r="H75" s="6">
        <v>546824.0</v>
      </c>
      <c r="I75" s="6">
        <v>546824.0</v>
      </c>
      <c r="J75" s="6">
        <v>546794.0</v>
      </c>
      <c r="K75" s="6">
        <v>547437.2</v>
      </c>
      <c r="L75" s="6">
        <v>285.421</v>
      </c>
      <c r="M75" s="6">
        <v>408.029</v>
      </c>
      <c r="N75" s="85">
        <f t="shared" si="1"/>
        <v>0.5219515942</v>
      </c>
      <c r="O75" s="85">
        <f t="shared" si="2"/>
        <v>0.05523103765</v>
      </c>
      <c r="P75" s="85">
        <f t="shared" si="3"/>
        <v>0</v>
      </c>
      <c r="Q75" s="85">
        <f t="shared" si="4"/>
        <v>0.005486526919</v>
      </c>
      <c r="R75" s="85">
        <f t="shared" si="5"/>
        <v>0.005486526919</v>
      </c>
      <c r="S75" s="86">
        <f t="shared" si="6"/>
        <v>0.1176311371</v>
      </c>
      <c r="U75" s="9">
        <f t="shared" si="7"/>
        <v>285.421</v>
      </c>
    </row>
    <row r="76">
      <c r="A76" s="88">
        <f>Comparacao!E77</f>
        <v>529104</v>
      </c>
      <c r="B76" s="6" t="s">
        <v>151</v>
      </c>
      <c r="C76" s="6" t="s">
        <v>55</v>
      </c>
      <c r="D76" s="6">
        <v>5.0</v>
      </c>
      <c r="E76" s="6">
        <v>531632.0</v>
      </c>
      <c r="F76" s="6">
        <v>531854.0</v>
      </c>
      <c r="G76" s="6">
        <v>529104.0</v>
      </c>
      <c r="H76" s="6">
        <v>531956.0</v>
      </c>
      <c r="I76" s="6">
        <v>531034.0</v>
      </c>
      <c r="J76" s="6">
        <v>529104.0</v>
      </c>
      <c r="K76" s="6">
        <v>531116.0</v>
      </c>
      <c r="L76" s="6">
        <v>277.31</v>
      </c>
      <c r="M76" s="6">
        <v>407.494</v>
      </c>
      <c r="N76" s="85">
        <f t="shared" si="1"/>
        <v>0.4777888657</v>
      </c>
      <c r="O76" s="85">
        <f t="shared" si="2"/>
        <v>0.5197465905</v>
      </c>
      <c r="P76" s="85">
        <f t="shared" si="3"/>
        <v>0</v>
      </c>
      <c r="Q76" s="85">
        <f t="shared" si="4"/>
        <v>0.539024464</v>
      </c>
      <c r="R76" s="85">
        <f t="shared" si="5"/>
        <v>0.3647676071</v>
      </c>
      <c r="S76" s="86">
        <f t="shared" si="6"/>
        <v>0.3802655055</v>
      </c>
      <c r="U76" s="9">
        <f t="shared" si="7"/>
        <v>277.31</v>
      </c>
    </row>
    <row r="77">
      <c r="A77" s="88">
        <f>Comparacao!E78</f>
        <v>525178</v>
      </c>
      <c r="B77" s="6" t="s">
        <v>152</v>
      </c>
      <c r="C77" s="6" t="s">
        <v>55</v>
      </c>
      <c r="D77" s="6">
        <v>5.0</v>
      </c>
      <c r="E77" s="6">
        <v>526958.0</v>
      </c>
      <c r="F77" s="6">
        <v>526392.0</v>
      </c>
      <c r="G77" s="6">
        <v>525178.0</v>
      </c>
      <c r="H77" s="6">
        <v>527690.0</v>
      </c>
      <c r="I77" s="6">
        <v>527598.0</v>
      </c>
      <c r="J77" s="6">
        <v>525178.0</v>
      </c>
      <c r="K77" s="6">
        <v>526763.2</v>
      </c>
      <c r="L77" s="6">
        <v>300.834</v>
      </c>
      <c r="M77" s="6">
        <v>407.125</v>
      </c>
      <c r="N77" s="85">
        <f t="shared" si="1"/>
        <v>0.3389327047</v>
      </c>
      <c r="O77" s="85">
        <f t="shared" si="2"/>
        <v>0.2311597211</v>
      </c>
      <c r="P77" s="85">
        <f t="shared" si="3"/>
        <v>0</v>
      </c>
      <c r="Q77" s="85">
        <f t="shared" si="4"/>
        <v>0.4783140192</v>
      </c>
      <c r="R77" s="85">
        <f t="shared" si="5"/>
        <v>0.4607961491</v>
      </c>
      <c r="S77" s="86">
        <f t="shared" si="6"/>
        <v>0.3018405188</v>
      </c>
      <c r="U77" s="9">
        <f t="shared" si="7"/>
        <v>300.834</v>
      </c>
    </row>
    <row r="78">
      <c r="A78" s="88">
        <f>Comparacao!E79</f>
        <v>481880</v>
      </c>
      <c r="B78" s="6" t="s">
        <v>153</v>
      </c>
      <c r="C78" s="6" t="s">
        <v>55</v>
      </c>
      <c r="D78" s="6">
        <v>5.0</v>
      </c>
      <c r="E78" s="6">
        <v>484192.0</v>
      </c>
      <c r="F78" s="6">
        <v>481880.0</v>
      </c>
      <c r="G78" s="6">
        <v>486478.0</v>
      </c>
      <c r="H78" s="6">
        <v>483074.0</v>
      </c>
      <c r="I78" s="6">
        <v>481880.0</v>
      </c>
      <c r="J78" s="6">
        <v>481880.0</v>
      </c>
      <c r="K78" s="6">
        <v>483500.8</v>
      </c>
      <c r="L78" s="6">
        <v>268.816</v>
      </c>
      <c r="M78" s="6">
        <v>406.942</v>
      </c>
      <c r="N78" s="85">
        <f t="shared" si="1"/>
        <v>0.479787499</v>
      </c>
      <c r="O78" s="85">
        <f t="shared" si="2"/>
        <v>0</v>
      </c>
      <c r="P78" s="85">
        <f t="shared" si="3"/>
        <v>0.9541794638</v>
      </c>
      <c r="Q78" s="85">
        <f t="shared" si="4"/>
        <v>0.2477795302</v>
      </c>
      <c r="R78" s="85">
        <f t="shared" si="5"/>
        <v>0</v>
      </c>
      <c r="S78" s="86">
        <f t="shared" si="6"/>
        <v>0.3363492986</v>
      </c>
      <c r="U78" s="9">
        <f t="shared" si="7"/>
        <v>268.816</v>
      </c>
    </row>
    <row r="79">
      <c r="A79" s="88">
        <f>Comparacao!E80</f>
        <v>549338</v>
      </c>
      <c r="B79" s="6" t="s">
        <v>154</v>
      </c>
      <c r="C79" s="6" t="s">
        <v>55</v>
      </c>
      <c r="D79" s="6">
        <v>5.0</v>
      </c>
      <c r="E79" s="6">
        <v>550196.0</v>
      </c>
      <c r="F79" s="6">
        <v>551238.0</v>
      </c>
      <c r="G79" s="6">
        <v>551050.0</v>
      </c>
      <c r="H79" s="6">
        <v>550354.0</v>
      </c>
      <c r="I79" s="6">
        <v>551496.0</v>
      </c>
      <c r="J79" s="6">
        <v>550196.0</v>
      </c>
      <c r="K79" s="6">
        <v>550866.8</v>
      </c>
      <c r="L79" s="6">
        <v>304.936</v>
      </c>
      <c r="M79" s="6">
        <v>406.401</v>
      </c>
      <c r="N79" s="85">
        <f t="shared" si="1"/>
        <v>0.1561879935</v>
      </c>
      <c r="O79" s="85">
        <f t="shared" si="2"/>
        <v>0.3458708482</v>
      </c>
      <c r="P79" s="85">
        <f t="shared" si="3"/>
        <v>0.3116478379</v>
      </c>
      <c r="Q79" s="85">
        <f t="shared" si="4"/>
        <v>0.1849498851</v>
      </c>
      <c r="R79" s="85">
        <f t="shared" si="5"/>
        <v>0.3928364686</v>
      </c>
      <c r="S79" s="86">
        <f t="shared" si="6"/>
        <v>0.2782986067</v>
      </c>
      <c r="U79" s="9">
        <f t="shared" si="7"/>
        <v>304.936</v>
      </c>
    </row>
    <row r="80">
      <c r="A80" s="88">
        <f>Comparacao!E81</f>
        <v>830724</v>
      </c>
      <c r="B80" s="6" t="s">
        <v>155</v>
      </c>
      <c r="C80" s="6" t="s">
        <v>55</v>
      </c>
      <c r="D80" s="6">
        <v>5.0</v>
      </c>
      <c r="E80" s="6">
        <v>832982.0</v>
      </c>
      <c r="F80" s="6">
        <v>833224.0</v>
      </c>
      <c r="G80" s="6">
        <v>833858.0</v>
      </c>
      <c r="H80" s="6">
        <v>832250.0</v>
      </c>
      <c r="I80" s="6">
        <v>830724.0</v>
      </c>
      <c r="J80" s="6">
        <v>830724.0</v>
      </c>
      <c r="K80" s="6">
        <v>832607.6</v>
      </c>
      <c r="L80" s="6">
        <v>376.269</v>
      </c>
      <c r="M80" s="6">
        <v>404.161</v>
      </c>
      <c r="N80" s="85">
        <f t="shared" si="1"/>
        <v>0.2718110949</v>
      </c>
      <c r="O80" s="85">
        <f t="shared" si="2"/>
        <v>0.3009423106</v>
      </c>
      <c r="P80" s="85">
        <f t="shared" si="3"/>
        <v>0.3772612805</v>
      </c>
      <c r="Q80" s="85">
        <f t="shared" si="4"/>
        <v>0.1836951864</v>
      </c>
      <c r="R80" s="85">
        <f t="shared" si="5"/>
        <v>0</v>
      </c>
      <c r="S80" s="86">
        <f t="shared" si="6"/>
        <v>0.2267419745</v>
      </c>
      <c r="U80" s="9">
        <f t="shared" si="7"/>
        <v>376.269</v>
      </c>
    </row>
    <row r="81">
      <c r="A81" s="88">
        <f>Comparacao!E82</f>
        <v>829834</v>
      </c>
      <c r="B81" s="6" t="s">
        <v>156</v>
      </c>
      <c r="C81" s="6" t="s">
        <v>55</v>
      </c>
      <c r="D81" s="6">
        <v>5.0</v>
      </c>
      <c r="E81" s="6">
        <v>829834.0</v>
      </c>
      <c r="F81" s="6">
        <v>832852.0</v>
      </c>
      <c r="G81" s="6">
        <v>835412.0</v>
      </c>
      <c r="H81" s="6">
        <v>834760.0</v>
      </c>
      <c r="I81" s="6">
        <v>832884.0</v>
      </c>
      <c r="J81" s="6">
        <v>829834.0</v>
      </c>
      <c r="K81" s="6">
        <v>833148.4</v>
      </c>
      <c r="L81" s="6">
        <v>388.613</v>
      </c>
      <c r="M81" s="6">
        <v>408.364</v>
      </c>
      <c r="N81" s="85">
        <f t="shared" si="1"/>
        <v>0</v>
      </c>
      <c r="O81" s="85">
        <f t="shared" si="2"/>
        <v>0.3636871953</v>
      </c>
      <c r="P81" s="85">
        <f t="shared" si="3"/>
        <v>0.6721826293</v>
      </c>
      <c r="Q81" s="85">
        <f t="shared" si="4"/>
        <v>0.5936126984</v>
      </c>
      <c r="R81" s="85">
        <f t="shared" si="5"/>
        <v>0.3675433882</v>
      </c>
      <c r="S81" s="86">
        <f t="shared" si="6"/>
        <v>0.3994051822</v>
      </c>
      <c r="U81" s="9">
        <f t="shared" si="7"/>
        <v>388.613</v>
      </c>
    </row>
    <row r="82">
      <c r="A82" s="88">
        <f>Comparacao!E83</f>
        <v>811232</v>
      </c>
      <c r="B82" s="6" t="s">
        <v>157</v>
      </c>
      <c r="C82" s="6" t="s">
        <v>55</v>
      </c>
      <c r="D82" s="6">
        <v>5.0</v>
      </c>
      <c r="E82" s="6">
        <v>816976.0</v>
      </c>
      <c r="F82" s="6">
        <v>814604.0</v>
      </c>
      <c r="G82" s="6">
        <v>811608.0</v>
      </c>
      <c r="H82" s="6">
        <v>815604.0</v>
      </c>
      <c r="I82" s="6">
        <v>819186.0</v>
      </c>
      <c r="J82" s="6">
        <v>811608.0</v>
      </c>
      <c r="K82" s="6">
        <v>815595.6</v>
      </c>
      <c r="L82" s="6">
        <v>373.37</v>
      </c>
      <c r="M82" s="6">
        <v>404.856</v>
      </c>
      <c r="N82" s="85">
        <f t="shared" si="1"/>
        <v>0.7080588537</v>
      </c>
      <c r="O82" s="85">
        <f t="shared" si="2"/>
        <v>0.4156640764</v>
      </c>
      <c r="P82" s="85">
        <f t="shared" si="3"/>
        <v>0.04634925644</v>
      </c>
      <c r="Q82" s="85">
        <f t="shared" si="4"/>
        <v>0.5389333754</v>
      </c>
      <c r="R82" s="85">
        <f t="shared" si="5"/>
        <v>0.9804840046</v>
      </c>
      <c r="S82" s="86">
        <f t="shared" si="6"/>
        <v>0.5378979133</v>
      </c>
      <c r="U82" s="9">
        <f t="shared" si="7"/>
        <v>373.37</v>
      </c>
    </row>
    <row r="83">
      <c r="A83" s="88">
        <f>Comparacao!E84</f>
        <v>767718</v>
      </c>
      <c r="B83" s="6" t="s">
        <v>158</v>
      </c>
      <c r="C83" s="6" t="s">
        <v>55</v>
      </c>
      <c r="D83" s="6">
        <v>5.0</v>
      </c>
      <c r="E83" s="6">
        <v>773654.0</v>
      </c>
      <c r="F83" s="6">
        <v>773742.0</v>
      </c>
      <c r="G83" s="6">
        <v>768206.0</v>
      </c>
      <c r="H83" s="6">
        <v>768626.0</v>
      </c>
      <c r="I83" s="6">
        <v>768220.0</v>
      </c>
      <c r="J83" s="6">
        <v>768206.0</v>
      </c>
      <c r="K83" s="6">
        <v>770489.6</v>
      </c>
      <c r="L83" s="6">
        <v>393.235</v>
      </c>
      <c r="M83" s="6">
        <v>406.501</v>
      </c>
      <c r="N83" s="85">
        <f t="shared" si="1"/>
        <v>0.7732005763</v>
      </c>
      <c r="O83" s="85">
        <f t="shared" si="2"/>
        <v>0.7846631185</v>
      </c>
      <c r="P83" s="85">
        <f t="shared" si="3"/>
        <v>0.06356500694</v>
      </c>
      <c r="Q83" s="85">
        <f t="shared" si="4"/>
        <v>0.1182725949</v>
      </c>
      <c r="R83" s="85">
        <f t="shared" si="5"/>
        <v>0.06538859321</v>
      </c>
      <c r="S83" s="86">
        <f t="shared" si="6"/>
        <v>0.361017978</v>
      </c>
      <c r="U83" s="9">
        <f t="shared" si="7"/>
        <v>393.235</v>
      </c>
    </row>
    <row r="84">
      <c r="A84" s="88">
        <f>Comparacao!E85</f>
        <v>835870</v>
      </c>
      <c r="B84" s="6" t="s">
        <v>159</v>
      </c>
      <c r="C84" s="6" t="s">
        <v>55</v>
      </c>
      <c r="D84" s="6">
        <v>5.0</v>
      </c>
      <c r="E84" s="6">
        <v>837372.0</v>
      </c>
      <c r="F84" s="6">
        <v>842312.0</v>
      </c>
      <c r="G84" s="6">
        <v>837990.0</v>
      </c>
      <c r="H84" s="6">
        <v>838642.0</v>
      </c>
      <c r="I84" s="6">
        <v>836610.0</v>
      </c>
      <c r="J84" s="6">
        <v>836610.0</v>
      </c>
      <c r="K84" s="6">
        <v>838585.2</v>
      </c>
      <c r="L84" s="6">
        <v>377.482</v>
      </c>
      <c r="M84" s="6">
        <v>404.678</v>
      </c>
      <c r="N84" s="85">
        <f t="shared" si="1"/>
        <v>0.1796930145</v>
      </c>
      <c r="O84" s="85">
        <f t="shared" si="2"/>
        <v>0.7706940074</v>
      </c>
      <c r="P84" s="85">
        <f t="shared" si="3"/>
        <v>0.2536279565</v>
      </c>
      <c r="Q84" s="85">
        <f t="shared" si="4"/>
        <v>0.3316305167</v>
      </c>
      <c r="R84" s="85">
        <f t="shared" si="5"/>
        <v>0.08853051312</v>
      </c>
      <c r="S84" s="86">
        <f t="shared" si="6"/>
        <v>0.3248352016</v>
      </c>
      <c r="U84" s="9">
        <f t="shared" si="7"/>
        <v>377.482</v>
      </c>
    </row>
    <row r="85">
      <c r="A85" s="8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85"/>
      <c r="O85" s="85"/>
      <c r="P85" s="85"/>
      <c r="Q85" s="85"/>
      <c r="R85" s="85"/>
      <c r="S85" s="86"/>
      <c r="U85" s="9"/>
    </row>
    <row r="86">
      <c r="U86" s="9"/>
    </row>
    <row r="87">
      <c r="U87" s="9"/>
    </row>
    <row r="88">
      <c r="U88" s="9"/>
    </row>
    <row r="89">
      <c r="U89" s="9"/>
    </row>
    <row r="90">
      <c r="U90" s="9"/>
    </row>
    <row r="91">
      <c r="U91" s="9"/>
    </row>
    <row r="92">
      <c r="U92" s="9"/>
    </row>
    <row r="93">
      <c r="U93" s="9"/>
    </row>
    <row r="94">
      <c r="U94" s="9"/>
    </row>
    <row r="95">
      <c r="U95" s="9"/>
    </row>
    <row r="96">
      <c r="U96" s="9"/>
    </row>
    <row r="97">
      <c r="U97" s="9"/>
    </row>
    <row r="98">
      <c r="U98" s="9"/>
    </row>
    <row r="99">
      <c r="U99" s="9"/>
    </row>
    <row r="100">
      <c r="U100" s="9"/>
    </row>
    <row r="101">
      <c r="U101" s="9"/>
    </row>
    <row r="102">
      <c r="U102" s="9"/>
    </row>
    <row r="103">
      <c r="U103" s="9"/>
    </row>
    <row r="104">
      <c r="U104" s="9"/>
    </row>
    <row r="105">
      <c r="U105" s="9"/>
    </row>
    <row r="106">
      <c r="U106" s="9"/>
    </row>
    <row r="107">
      <c r="U107" s="9"/>
    </row>
    <row r="108">
      <c r="U108" s="9"/>
    </row>
    <row r="109">
      <c r="U109" s="9"/>
    </row>
    <row r="110">
      <c r="U110" s="9"/>
    </row>
    <row r="111">
      <c r="U111" s="9"/>
    </row>
    <row r="112">
      <c r="U112" s="9"/>
    </row>
    <row r="113">
      <c r="U113" s="9"/>
    </row>
    <row r="114">
      <c r="U114" s="9"/>
    </row>
    <row r="115">
      <c r="U115" s="9"/>
    </row>
    <row r="116">
      <c r="U116" s="9"/>
    </row>
    <row r="117">
      <c r="U117" s="9"/>
    </row>
    <row r="118">
      <c r="U118" s="9"/>
    </row>
    <row r="119">
      <c r="U119" s="9"/>
    </row>
    <row r="120">
      <c r="U120" s="9"/>
    </row>
    <row r="121">
      <c r="U121" s="9"/>
    </row>
    <row r="122">
      <c r="U122" s="9"/>
    </row>
    <row r="123">
      <c r="U123" s="9"/>
    </row>
    <row r="124">
      <c r="U124" s="9"/>
    </row>
    <row r="125">
      <c r="U125" s="9"/>
    </row>
    <row r="126">
      <c r="U126" s="9"/>
    </row>
    <row r="127">
      <c r="U127" s="9"/>
    </row>
    <row r="128">
      <c r="U128" s="9"/>
    </row>
    <row r="129">
      <c r="U129" s="9"/>
    </row>
    <row r="130">
      <c r="U130" s="9"/>
    </row>
    <row r="131">
      <c r="U131" s="9"/>
    </row>
    <row r="132">
      <c r="U132" s="9"/>
    </row>
    <row r="133">
      <c r="U133" s="9"/>
    </row>
    <row r="134">
      <c r="U134" s="9"/>
    </row>
    <row r="135">
      <c r="U135" s="9"/>
    </row>
    <row r="136">
      <c r="U136" s="9"/>
    </row>
    <row r="137">
      <c r="U137" s="9"/>
    </row>
    <row r="138">
      <c r="U138" s="9"/>
    </row>
    <row r="139">
      <c r="U139" s="9"/>
    </row>
    <row r="140">
      <c r="U140" s="9"/>
    </row>
    <row r="141">
      <c r="U141" s="9"/>
    </row>
    <row r="142">
      <c r="U142" s="9"/>
    </row>
    <row r="143">
      <c r="U143" s="9"/>
    </row>
    <row r="144">
      <c r="U144" s="9"/>
    </row>
    <row r="145">
      <c r="U145" s="9"/>
    </row>
    <row r="146">
      <c r="U146" s="9"/>
    </row>
    <row r="147">
      <c r="U147" s="9"/>
    </row>
    <row r="148">
      <c r="U148" s="9"/>
    </row>
    <row r="149">
      <c r="U149" s="9"/>
    </row>
    <row r="150">
      <c r="U150" s="9"/>
    </row>
    <row r="151">
      <c r="U151" s="9"/>
    </row>
    <row r="152">
      <c r="U152" s="9"/>
    </row>
    <row r="153">
      <c r="U153" s="9"/>
    </row>
    <row r="154">
      <c r="U154" s="9"/>
    </row>
    <row r="155">
      <c r="U155" s="9"/>
    </row>
    <row r="156">
      <c r="U156" s="9"/>
    </row>
    <row r="157">
      <c r="U157" s="9"/>
    </row>
    <row r="158">
      <c r="U158" s="9"/>
    </row>
    <row r="159">
      <c r="U159" s="9"/>
    </row>
    <row r="160">
      <c r="U160" s="9"/>
    </row>
    <row r="161">
      <c r="U161" s="9"/>
    </row>
    <row r="162">
      <c r="U162" s="9"/>
    </row>
    <row r="163">
      <c r="U163" s="9"/>
    </row>
    <row r="164">
      <c r="U164" s="9"/>
    </row>
    <row r="165">
      <c r="U165" s="9"/>
    </row>
    <row r="166">
      <c r="U166" s="9"/>
    </row>
    <row r="167">
      <c r="U167" s="9"/>
    </row>
    <row r="168">
      <c r="U168" s="9"/>
    </row>
    <row r="169">
      <c r="U169" s="9"/>
    </row>
    <row r="170">
      <c r="U170" s="9"/>
    </row>
    <row r="171">
      <c r="U171" s="9"/>
    </row>
    <row r="172">
      <c r="U172" s="9"/>
    </row>
    <row r="173">
      <c r="U173" s="9"/>
    </row>
    <row r="174">
      <c r="U174" s="9"/>
    </row>
    <row r="175">
      <c r="U175" s="9"/>
    </row>
    <row r="176">
      <c r="U176" s="9"/>
    </row>
    <row r="177">
      <c r="U177" s="9"/>
    </row>
    <row r="178">
      <c r="U178" s="9"/>
    </row>
    <row r="179">
      <c r="U179" s="9"/>
    </row>
    <row r="180">
      <c r="U180" s="9"/>
    </row>
    <row r="181">
      <c r="U181" s="9"/>
    </row>
    <row r="182">
      <c r="U182" s="9"/>
    </row>
    <row r="183">
      <c r="U183" s="9"/>
    </row>
    <row r="184">
      <c r="U184" s="9"/>
    </row>
    <row r="185">
      <c r="U185" s="9"/>
    </row>
    <row r="186">
      <c r="U186" s="9"/>
    </row>
    <row r="187">
      <c r="U187" s="9"/>
    </row>
    <row r="188">
      <c r="U188" s="9"/>
    </row>
    <row r="189">
      <c r="U189" s="9"/>
    </row>
    <row r="190">
      <c r="U190" s="9"/>
    </row>
    <row r="191">
      <c r="U191" s="9"/>
    </row>
    <row r="192">
      <c r="U192" s="9"/>
    </row>
    <row r="193">
      <c r="U193" s="9"/>
    </row>
    <row r="194">
      <c r="U194" s="9"/>
    </row>
    <row r="195">
      <c r="U195" s="9"/>
    </row>
    <row r="196">
      <c r="U196" s="9"/>
    </row>
    <row r="197">
      <c r="U197" s="9"/>
    </row>
    <row r="198">
      <c r="U198" s="9"/>
    </row>
    <row r="199">
      <c r="U199" s="9"/>
    </row>
    <row r="200">
      <c r="U200" s="9"/>
    </row>
    <row r="201">
      <c r="U201" s="9"/>
    </row>
    <row r="202">
      <c r="U202" s="9"/>
    </row>
    <row r="203">
      <c r="U203" s="9"/>
    </row>
    <row r="204">
      <c r="U204" s="9"/>
    </row>
    <row r="205">
      <c r="U205" s="9"/>
    </row>
    <row r="206">
      <c r="U206" s="9"/>
    </row>
    <row r="207">
      <c r="U207" s="9"/>
    </row>
    <row r="208">
      <c r="U208" s="9"/>
    </row>
    <row r="209">
      <c r="U209" s="9"/>
    </row>
    <row r="210">
      <c r="U210" s="9"/>
    </row>
    <row r="211">
      <c r="U211" s="9"/>
    </row>
    <row r="212">
      <c r="U212" s="9"/>
    </row>
    <row r="213">
      <c r="U213" s="9"/>
    </row>
    <row r="214">
      <c r="U214" s="9"/>
    </row>
    <row r="215">
      <c r="U215" s="9"/>
    </row>
    <row r="216">
      <c r="U216" s="9"/>
    </row>
    <row r="217">
      <c r="U217" s="9"/>
    </row>
    <row r="218">
      <c r="U218" s="9"/>
    </row>
    <row r="219">
      <c r="U219" s="9"/>
    </row>
    <row r="220">
      <c r="U220" s="9"/>
    </row>
    <row r="221">
      <c r="U221" s="9"/>
    </row>
    <row r="222">
      <c r="U222" s="9"/>
    </row>
    <row r="223">
      <c r="U223" s="9"/>
    </row>
    <row r="224">
      <c r="U224" s="9"/>
    </row>
    <row r="225">
      <c r="U225" s="9"/>
    </row>
    <row r="226">
      <c r="U226" s="9"/>
    </row>
    <row r="227">
      <c r="U227" s="9"/>
    </row>
    <row r="228">
      <c r="U228" s="9"/>
    </row>
    <row r="229">
      <c r="U229" s="9"/>
    </row>
    <row r="230">
      <c r="U230" s="9"/>
    </row>
    <row r="231">
      <c r="U231" s="9"/>
    </row>
    <row r="232">
      <c r="U232" s="9"/>
    </row>
    <row r="233">
      <c r="U233" s="9"/>
    </row>
    <row r="234">
      <c r="U234" s="9"/>
    </row>
    <row r="235">
      <c r="U235" s="9"/>
    </row>
    <row r="236">
      <c r="U236" s="9"/>
    </row>
    <row r="237">
      <c r="U237" s="9"/>
    </row>
    <row r="238">
      <c r="U238" s="9"/>
    </row>
    <row r="239">
      <c r="U239" s="9"/>
    </row>
    <row r="240">
      <c r="U240" s="9"/>
    </row>
    <row r="241">
      <c r="U241" s="9"/>
    </row>
    <row r="242">
      <c r="U242" s="9"/>
    </row>
    <row r="243">
      <c r="U243" s="9"/>
    </row>
    <row r="244">
      <c r="U244" s="9"/>
    </row>
    <row r="245">
      <c r="U245" s="9"/>
    </row>
    <row r="246">
      <c r="U246" s="9"/>
    </row>
    <row r="247">
      <c r="U247" s="9"/>
    </row>
    <row r="248">
      <c r="U248" s="9"/>
    </row>
    <row r="249">
      <c r="U249" s="9"/>
    </row>
    <row r="250">
      <c r="U250" s="9"/>
    </row>
    <row r="251">
      <c r="U251" s="9"/>
    </row>
    <row r="252">
      <c r="U252" s="9"/>
    </row>
    <row r="253">
      <c r="U253" s="9"/>
    </row>
    <row r="254">
      <c r="U254" s="9"/>
    </row>
    <row r="255">
      <c r="U255" s="9"/>
    </row>
    <row r="256">
      <c r="U256" s="9"/>
    </row>
    <row r="257">
      <c r="U257" s="9"/>
    </row>
    <row r="258">
      <c r="U258" s="9"/>
    </row>
    <row r="259">
      <c r="U259" s="9"/>
    </row>
    <row r="260">
      <c r="U260" s="9"/>
    </row>
    <row r="261">
      <c r="U261" s="9"/>
    </row>
    <row r="262">
      <c r="U262" s="9"/>
    </row>
    <row r="263">
      <c r="U263" s="9"/>
    </row>
    <row r="264">
      <c r="U264" s="9"/>
    </row>
    <row r="265">
      <c r="U265" s="9"/>
    </row>
    <row r="266">
      <c r="U266" s="9"/>
    </row>
    <row r="267">
      <c r="U267" s="9"/>
    </row>
    <row r="268">
      <c r="U268" s="9"/>
    </row>
    <row r="269">
      <c r="U269" s="9"/>
    </row>
    <row r="270">
      <c r="U270" s="9"/>
    </row>
    <row r="271">
      <c r="U271" s="9"/>
    </row>
    <row r="272">
      <c r="U272" s="9"/>
    </row>
    <row r="273">
      <c r="U273" s="9"/>
    </row>
    <row r="274">
      <c r="U274" s="9"/>
    </row>
    <row r="275">
      <c r="U275" s="9"/>
    </row>
    <row r="276">
      <c r="U276" s="9"/>
    </row>
    <row r="277">
      <c r="U277" s="9"/>
    </row>
    <row r="278">
      <c r="U278" s="9"/>
    </row>
    <row r="279">
      <c r="U279" s="9"/>
    </row>
    <row r="280">
      <c r="U280" s="9"/>
    </row>
    <row r="281">
      <c r="U281" s="9"/>
    </row>
    <row r="282">
      <c r="U282" s="9"/>
    </row>
    <row r="283">
      <c r="U283" s="9"/>
    </row>
    <row r="284">
      <c r="U284" s="9"/>
    </row>
    <row r="285">
      <c r="U285" s="9"/>
    </row>
    <row r="286">
      <c r="U286" s="9"/>
    </row>
    <row r="287">
      <c r="U287" s="9"/>
    </row>
    <row r="288">
      <c r="U288" s="9"/>
    </row>
    <row r="289">
      <c r="U289" s="9"/>
    </row>
    <row r="290">
      <c r="U290" s="9"/>
    </row>
    <row r="291">
      <c r="U291" s="9"/>
    </row>
    <row r="292">
      <c r="U292" s="9"/>
    </row>
    <row r="293">
      <c r="U293" s="9"/>
    </row>
    <row r="294">
      <c r="U294" s="9"/>
    </row>
    <row r="295">
      <c r="U295" s="9"/>
    </row>
    <row r="296">
      <c r="U296" s="9"/>
    </row>
    <row r="297">
      <c r="U297" s="9"/>
    </row>
    <row r="298">
      <c r="U298" s="9"/>
    </row>
    <row r="299">
      <c r="U299" s="9"/>
    </row>
    <row r="300">
      <c r="U300" s="9"/>
    </row>
    <row r="301">
      <c r="U301" s="9"/>
    </row>
    <row r="302">
      <c r="U302" s="9"/>
    </row>
    <row r="303">
      <c r="U303" s="9"/>
    </row>
    <row r="304">
      <c r="U304" s="9"/>
    </row>
    <row r="305">
      <c r="U305" s="9"/>
    </row>
    <row r="306">
      <c r="U306" s="9"/>
    </row>
    <row r="307">
      <c r="U307" s="9"/>
    </row>
    <row r="308">
      <c r="U308" s="9"/>
    </row>
    <row r="309">
      <c r="U309" s="9"/>
    </row>
    <row r="310">
      <c r="U310" s="9"/>
    </row>
    <row r="311">
      <c r="U311" s="9"/>
    </row>
    <row r="312">
      <c r="U312" s="9"/>
    </row>
    <row r="313">
      <c r="U313" s="9"/>
    </row>
    <row r="314">
      <c r="U314" s="9"/>
    </row>
    <row r="315">
      <c r="U315" s="9"/>
    </row>
    <row r="316">
      <c r="U316" s="9"/>
    </row>
    <row r="317">
      <c r="U317" s="9"/>
    </row>
    <row r="318">
      <c r="U318" s="9"/>
    </row>
    <row r="319">
      <c r="U319" s="9"/>
    </row>
    <row r="320">
      <c r="U320" s="9"/>
    </row>
    <row r="321">
      <c r="U321" s="9"/>
    </row>
    <row r="322">
      <c r="U322" s="9"/>
    </row>
    <row r="323">
      <c r="U323" s="9"/>
    </row>
    <row r="324">
      <c r="U324" s="9"/>
    </row>
    <row r="325">
      <c r="U325" s="9"/>
    </row>
    <row r="326">
      <c r="U326" s="9"/>
    </row>
    <row r="327">
      <c r="U327" s="9"/>
    </row>
    <row r="328">
      <c r="U328" s="9"/>
    </row>
    <row r="329">
      <c r="U329" s="9"/>
    </row>
    <row r="330">
      <c r="U330" s="9"/>
    </row>
    <row r="331">
      <c r="U331" s="9"/>
    </row>
    <row r="332">
      <c r="U332" s="9"/>
    </row>
    <row r="333">
      <c r="U333" s="9"/>
    </row>
    <row r="334">
      <c r="U334" s="9"/>
    </row>
    <row r="335">
      <c r="U335" s="9"/>
    </row>
    <row r="336">
      <c r="U336" s="9"/>
    </row>
    <row r="337">
      <c r="U337" s="9"/>
    </row>
    <row r="338">
      <c r="U338" s="9"/>
    </row>
    <row r="339">
      <c r="U339" s="9"/>
    </row>
    <row r="340">
      <c r="U340" s="9"/>
    </row>
    <row r="341">
      <c r="U341" s="9"/>
    </row>
    <row r="342">
      <c r="U342" s="9"/>
    </row>
    <row r="343">
      <c r="U343" s="9"/>
    </row>
    <row r="344">
      <c r="U344" s="9"/>
    </row>
    <row r="345">
      <c r="U345" s="9"/>
    </row>
    <row r="346">
      <c r="U346" s="9"/>
    </row>
    <row r="347">
      <c r="U347" s="9"/>
    </row>
    <row r="348">
      <c r="U348" s="9"/>
    </row>
    <row r="349">
      <c r="U349" s="9"/>
    </row>
    <row r="350">
      <c r="U350" s="9"/>
    </row>
    <row r="351">
      <c r="U351" s="9"/>
    </row>
    <row r="352">
      <c r="U352" s="9"/>
    </row>
    <row r="353">
      <c r="U353" s="9"/>
    </row>
    <row r="354">
      <c r="U354" s="9"/>
    </row>
    <row r="355">
      <c r="U355" s="9"/>
    </row>
    <row r="356">
      <c r="U356" s="9"/>
    </row>
    <row r="357">
      <c r="U357" s="9"/>
    </row>
    <row r="358">
      <c r="U358" s="9"/>
    </row>
    <row r="359">
      <c r="U359" s="9"/>
    </row>
    <row r="360">
      <c r="U360" s="9"/>
    </row>
    <row r="361">
      <c r="U361" s="9"/>
    </row>
    <row r="362">
      <c r="U362" s="9"/>
    </row>
    <row r="363">
      <c r="U363" s="9"/>
    </row>
    <row r="364">
      <c r="U364" s="9"/>
    </row>
    <row r="365">
      <c r="U365" s="9"/>
    </row>
    <row r="366">
      <c r="U366" s="9"/>
    </row>
    <row r="367">
      <c r="U367" s="9"/>
    </row>
    <row r="368">
      <c r="U368" s="9"/>
    </row>
    <row r="369">
      <c r="U369" s="9"/>
    </row>
    <row r="370">
      <c r="U370" s="9"/>
    </row>
    <row r="371">
      <c r="U371" s="9"/>
    </row>
    <row r="372">
      <c r="U372" s="9"/>
    </row>
    <row r="373">
      <c r="U373" s="9"/>
    </row>
    <row r="374">
      <c r="U374" s="9"/>
    </row>
    <row r="375">
      <c r="U375" s="9"/>
    </row>
    <row r="376">
      <c r="U376" s="9"/>
    </row>
    <row r="377">
      <c r="U377" s="9"/>
    </row>
    <row r="378">
      <c r="U378" s="9"/>
    </row>
    <row r="379">
      <c r="U379" s="9"/>
    </row>
    <row r="380">
      <c r="U380" s="9"/>
    </row>
    <row r="381">
      <c r="U381" s="9"/>
    </row>
    <row r="382">
      <c r="U382" s="9"/>
    </row>
    <row r="383">
      <c r="U383" s="9"/>
    </row>
    <row r="384">
      <c r="U384" s="9"/>
    </row>
    <row r="385">
      <c r="U385" s="9"/>
    </row>
    <row r="386">
      <c r="U386" s="9"/>
    </row>
    <row r="387">
      <c r="U387" s="9"/>
    </row>
    <row r="388">
      <c r="U388" s="9"/>
    </row>
    <row r="389">
      <c r="U389" s="9"/>
    </row>
    <row r="390">
      <c r="U390" s="9"/>
    </row>
    <row r="391">
      <c r="U391" s="9"/>
    </row>
    <row r="392">
      <c r="U392" s="9"/>
    </row>
    <row r="393">
      <c r="U393" s="9"/>
    </row>
    <row r="394">
      <c r="U394" s="9"/>
    </row>
    <row r="395">
      <c r="U395" s="9"/>
    </row>
    <row r="396">
      <c r="U396" s="9"/>
    </row>
    <row r="397">
      <c r="U397" s="9"/>
    </row>
    <row r="398">
      <c r="U398" s="9"/>
    </row>
    <row r="399">
      <c r="U399" s="9"/>
    </row>
    <row r="400">
      <c r="U400" s="9"/>
    </row>
    <row r="401">
      <c r="U401" s="9"/>
    </row>
    <row r="402">
      <c r="U402" s="9"/>
    </row>
    <row r="403">
      <c r="U403" s="9"/>
    </row>
    <row r="404">
      <c r="U404" s="9"/>
    </row>
    <row r="405">
      <c r="U405" s="9"/>
    </row>
    <row r="406">
      <c r="U406" s="9"/>
    </row>
    <row r="407">
      <c r="U407" s="9"/>
    </row>
    <row r="408">
      <c r="U408" s="9"/>
    </row>
    <row r="409">
      <c r="U409" s="9"/>
    </row>
    <row r="410">
      <c r="U410" s="9"/>
    </row>
    <row r="411">
      <c r="U411" s="9"/>
    </row>
    <row r="412">
      <c r="U412" s="9"/>
    </row>
    <row r="413">
      <c r="U413" s="9"/>
    </row>
    <row r="414">
      <c r="U414" s="9"/>
    </row>
    <row r="415">
      <c r="U415" s="9"/>
    </row>
    <row r="416">
      <c r="U416" s="9"/>
    </row>
    <row r="417">
      <c r="U417" s="9"/>
    </row>
    <row r="418">
      <c r="U418" s="9"/>
    </row>
    <row r="419">
      <c r="U419" s="9"/>
    </row>
    <row r="420">
      <c r="U420" s="9"/>
    </row>
    <row r="421">
      <c r="U421" s="9"/>
    </row>
    <row r="422">
      <c r="U422" s="9"/>
    </row>
    <row r="423">
      <c r="U423" s="9"/>
    </row>
    <row r="424">
      <c r="U424" s="9"/>
    </row>
    <row r="425">
      <c r="U425" s="9"/>
    </row>
    <row r="426">
      <c r="U426" s="9"/>
    </row>
    <row r="427">
      <c r="U427" s="9"/>
    </row>
    <row r="428">
      <c r="U428" s="9"/>
    </row>
    <row r="429">
      <c r="U429" s="9"/>
    </row>
    <row r="430">
      <c r="U430" s="9"/>
    </row>
    <row r="431">
      <c r="U431" s="9"/>
    </row>
    <row r="432">
      <c r="U432" s="9"/>
    </row>
    <row r="433">
      <c r="U433" s="9"/>
    </row>
    <row r="434">
      <c r="U434" s="9"/>
    </row>
    <row r="435">
      <c r="U435" s="9"/>
    </row>
    <row r="436">
      <c r="U436" s="9"/>
    </row>
    <row r="437">
      <c r="U437" s="9"/>
    </row>
    <row r="438">
      <c r="U438" s="9"/>
    </row>
    <row r="439">
      <c r="U439" s="9"/>
    </row>
    <row r="440">
      <c r="U440" s="9"/>
    </row>
    <row r="441">
      <c r="U441" s="9"/>
    </row>
    <row r="442">
      <c r="U442" s="9"/>
    </row>
    <row r="443">
      <c r="U443" s="9"/>
    </row>
    <row r="444">
      <c r="U444" s="9"/>
    </row>
    <row r="445">
      <c r="U445" s="9"/>
    </row>
    <row r="446">
      <c r="U446" s="9"/>
    </row>
    <row r="447">
      <c r="U447" s="9"/>
    </row>
    <row r="448">
      <c r="U448" s="9"/>
    </row>
    <row r="449">
      <c r="U449" s="9"/>
    </row>
    <row r="450">
      <c r="U450" s="9"/>
    </row>
    <row r="451">
      <c r="U451" s="9"/>
    </row>
    <row r="452">
      <c r="U452" s="9"/>
    </row>
    <row r="453">
      <c r="U453" s="9"/>
    </row>
    <row r="454">
      <c r="U454" s="9"/>
    </row>
    <row r="455">
      <c r="U455" s="9"/>
    </row>
    <row r="456">
      <c r="U456" s="9"/>
    </row>
    <row r="457">
      <c r="U457" s="9"/>
    </row>
    <row r="458">
      <c r="U458" s="9"/>
    </row>
    <row r="459">
      <c r="U459" s="9"/>
    </row>
    <row r="460">
      <c r="U460" s="9"/>
    </row>
    <row r="461">
      <c r="U461" s="9"/>
    </row>
    <row r="462">
      <c r="U462" s="9"/>
    </row>
    <row r="463">
      <c r="U463" s="9"/>
    </row>
    <row r="464">
      <c r="U464" s="9"/>
    </row>
    <row r="465">
      <c r="U465" s="9"/>
    </row>
    <row r="466">
      <c r="U466" s="9"/>
    </row>
    <row r="467">
      <c r="U467" s="9"/>
    </row>
    <row r="468">
      <c r="U468" s="9"/>
    </row>
    <row r="469">
      <c r="U469" s="9"/>
    </row>
    <row r="470">
      <c r="U470" s="9"/>
    </row>
    <row r="471">
      <c r="U471" s="9"/>
    </row>
    <row r="472">
      <c r="U472" s="9"/>
    </row>
    <row r="473">
      <c r="U473" s="9"/>
    </row>
    <row r="474">
      <c r="U474" s="9"/>
    </row>
    <row r="475">
      <c r="U475" s="9"/>
    </row>
    <row r="476">
      <c r="U476" s="9"/>
    </row>
    <row r="477">
      <c r="U477" s="9"/>
    </row>
    <row r="478">
      <c r="U478" s="9"/>
    </row>
    <row r="479">
      <c r="U479" s="9"/>
    </row>
    <row r="480">
      <c r="U480" s="9"/>
    </row>
    <row r="481">
      <c r="U481" s="9"/>
    </row>
    <row r="482">
      <c r="U482" s="9"/>
    </row>
    <row r="483">
      <c r="U483" s="9"/>
    </row>
    <row r="484">
      <c r="U484" s="9"/>
    </row>
    <row r="485">
      <c r="U485" s="9"/>
    </row>
    <row r="486">
      <c r="U486" s="9"/>
    </row>
    <row r="487">
      <c r="U487" s="9"/>
    </row>
    <row r="488">
      <c r="U488" s="9"/>
    </row>
    <row r="489">
      <c r="U489" s="9"/>
    </row>
    <row r="490">
      <c r="U490" s="9"/>
    </row>
    <row r="491">
      <c r="U491" s="9"/>
    </row>
    <row r="492">
      <c r="U492" s="9"/>
    </row>
    <row r="493">
      <c r="U493" s="9"/>
    </row>
    <row r="494">
      <c r="U494" s="9"/>
    </row>
    <row r="495">
      <c r="U495" s="9"/>
    </row>
    <row r="496">
      <c r="U496" s="9"/>
    </row>
    <row r="497">
      <c r="U497" s="9"/>
    </row>
    <row r="498">
      <c r="U498" s="9"/>
    </row>
    <row r="499">
      <c r="U499" s="9"/>
    </row>
    <row r="500">
      <c r="U500" s="9"/>
    </row>
    <row r="501">
      <c r="U501" s="9"/>
    </row>
    <row r="502">
      <c r="U502" s="9"/>
    </row>
    <row r="503">
      <c r="U503" s="9"/>
    </row>
    <row r="504">
      <c r="U504" s="9"/>
    </row>
    <row r="505">
      <c r="U505" s="9"/>
    </row>
    <row r="506">
      <c r="U506" s="9"/>
    </row>
    <row r="507">
      <c r="U507" s="9"/>
    </row>
    <row r="508">
      <c r="U508" s="9"/>
    </row>
    <row r="509">
      <c r="U509" s="9"/>
    </row>
    <row r="510">
      <c r="U510" s="9"/>
    </row>
    <row r="511">
      <c r="U511" s="9"/>
    </row>
    <row r="512">
      <c r="U512" s="9"/>
    </row>
    <row r="513">
      <c r="U513" s="9"/>
    </row>
    <row r="514">
      <c r="U514" s="9"/>
    </row>
    <row r="515">
      <c r="U515" s="9"/>
    </row>
    <row r="516">
      <c r="U516" s="9"/>
    </row>
    <row r="517">
      <c r="U517" s="9"/>
    </row>
    <row r="518">
      <c r="U518" s="9"/>
    </row>
    <row r="519">
      <c r="U519" s="9"/>
    </row>
    <row r="520">
      <c r="U520" s="9"/>
    </row>
    <row r="521">
      <c r="U521" s="9"/>
    </row>
    <row r="522">
      <c r="U522" s="9"/>
    </row>
    <row r="523">
      <c r="U523" s="9"/>
    </row>
    <row r="524">
      <c r="U524" s="9"/>
    </row>
    <row r="525">
      <c r="U525" s="9"/>
    </row>
    <row r="526">
      <c r="U526" s="9"/>
    </row>
    <row r="527">
      <c r="U527" s="9"/>
    </row>
    <row r="528">
      <c r="U528" s="9"/>
    </row>
    <row r="529">
      <c r="U529" s="9"/>
    </row>
    <row r="530">
      <c r="U530" s="9"/>
    </row>
    <row r="531">
      <c r="U531" s="9"/>
    </row>
    <row r="532">
      <c r="U532" s="9"/>
    </row>
    <row r="533">
      <c r="U533" s="9"/>
    </row>
    <row r="534">
      <c r="U534" s="9"/>
    </row>
    <row r="535">
      <c r="U535" s="9"/>
    </row>
    <row r="536">
      <c r="U536" s="9"/>
    </row>
    <row r="537">
      <c r="U537" s="9"/>
    </row>
    <row r="538">
      <c r="U538" s="9"/>
    </row>
    <row r="539">
      <c r="U539" s="9"/>
    </row>
    <row r="540">
      <c r="U540" s="9"/>
    </row>
    <row r="541">
      <c r="U541" s="9"/>
    </row>
    <row r="542">
      <c r="U542" s="9"/>
    </row>
    <row r="543">
      <c r="U543" s="9"/>
    </row>
    <row r="544">
      <c r="U544" s="9"/>
    </row>
    <row r="545">
      <c r="U545" s="9"/>
    </row>
    <row r="546">
      <c r="U546" s="9"/>
    </row>
    <row r="547">
      <c r="U547" s="9"/>
    </row>
    <row r="548">
      <c r="U548" s="9"/>
    </row>
    <row r="549">
      <c r="U549" s="9"/>
    </row>
    <row r="550">
      <c r="U550" s="9"/>
    </row>
    <row r="551">
      <c r="U551" s="9"/>
    </row>
    <row r="552">
      <c r="U552" s="9"/>
    </row>
    <row r="553">
      <c r="U553" s="9"/>
    </row>
    <row r="554">
      <c r="U554" s="9"/>
    </row>
    <row r="555">
      <c r="U555" s="9"/>
    </row>
    <row r="556">
      <c r="U556" s="9"/>
    </row>
    <row r="557">
      <c r="U557" s="9"/>
    </row>
    <row r="558">
      <c r="U558" s="9"/>
    </row>
    <row r="559">
      <c r="U559" s="9"/>
    </row>
    <row r="560">
      <c r="U560" s="9"/>
    </row>
    <row r="561">
      <c r="U561" s="9"/>
    </row>
    <row r="562">
      <c r="U562" s="9"/>
    </row>
    <row r="563">
      <c r="U563" s="9"/>
    </row>
    <row r="564">
      <c r="U564" s="9"/>
    </row>
    <row r="565">
      <c r="U565" s="9"/>
    </row>
    <row r="566">
      <c r="U566" s="9"/>
    </row>
    <row r="567">
      <c r="U567" s="9"/>
    </row>
    <row r="568">
      <c r="U568" s="9"/>
    </row>
    <row r="569">
      <c r="U569" s="9"/>
    </row>
    <row r="570">
      <c r="U570" s="9"/>
    </row>
    <row r="571">
      <c r="U571" s="9"/>
    </row>
    <row r="572">
      <c r="U572" s="9"/>
    </row>
    <row r="573">
      <c r="U573" s="9"/>
    </row>
    <row r="574">
      <c r="U574" s="9"/>
    </row>
    <row r="575">
      <c r="U575" s="9"/>
    </row>
    <row r="576">
      <c r="U576" s="9"/>
    </row>
    <row r="577">
      <c r="U577" s="9"/>
    </row>
    <row r="578">
      <c r="U578" s="9"/>
    </row>
    <row r="579">
      <c r="U579" s="9"/>
    </row>
    <row r="580">
      <c r="U580" s="9"/>
    </row>
    <row r="581">
      <c r="U581" s="9"/>
    </row>
    <row r="582">
      <c r="U582" s="9"/>
    </row>
    <row r="583">
      <c r="U583" s="9"/>
    </row>
    <row r="584">
      <c r="U584" s="9"/>
    </row>
    <row r="585">
      <c r="U585" s="9"/>
    </row>
    <row r="586">
      <c r="U586" s="9"/>
    </row>
    <row r="587">
      <c r="U587" s="9"/>
    </row>
    <row r="588">
      <c r="U588" s="9"/>
    </row>
    <row r="589">
      <c r="U589" s="9"/>
    </row>
    <row r="590">
      <c r="U590" s="9"/>
    </row>
    <row r="591">
      <c r="U591" s="9"/>
    </row>
    <row r="592">
      <c r="U592" s="9"/>
    </row>
    <row r="593">
      <c r="U593" s="9"/>
    </row>
    <row r="594">
      <c r="U594" s="9"/>
    </row>
    <row r="595">
      <c r="U595" s="9"/>
    </row>
    <row r="596">
      <c r="U596" s="9"/>
    </row>
    <row r="597">
      <c r="U597" s="9"/>
    </row>
    <row r="598">
      <c r="U598" s="9"/>
    </row>
    <row r="599">
      <c r="U599" s="9"/>
    </row>
    <row r="600">
      <c r="U600" s="9"/>
    </row>
    <row r="601">
      <c r="U601" s="9"/>
    </row>
    <row r="602">
      <c r="U602" s="9"/>
    </row>
    <row r="603">
      <c r="U603" s="9"/>
    </row>
    <row r="604">
      <c r="U604" s="9"/>
    </row>
    <row r="605">
      <c r="U605" s="9"/>
    </row>
    <row r="606">
      <c r="U606" s="9"/>
    </row>
    <row r="607">
      <c r="U607" s="9"/>
    </row>
    <row r="608">
      <c r="U608" s="9"/>
    </row>
    <row r="609">
      <c r="U609" s="9"/>
    </row>
    <row r="610">
      <c r="U610" s="9"/>
    </row>
    <row r="611">
      <c r="U611" s="9"/>
    </row>
    <row r="612">
      <c r="U612" s="9"/>
    </row>
    <row r="613">
      <c r="U613" s="9"/>
    </row>
    <row r="614">
      <c r="U614" s="9"/>
    </row>
    <row r="615">
      <c r="U615" s="9"/>
    </row>
    <row r="616">
      <c r="U616" s="9"/>
    </row>
    <row r="617">
      <c r="U617" s="9"/>
    </row>
    <row r="618">
      <c r="U618" s="9"/>
    </row>
    <row r="619">
      <c r="U619" s="9"/>
    </row>
    <row r="620">
      <c r="U620" s="9"/>
    </row>
    <row r="621">
      <c r="U621" s="9"/>
    </row>
    <row r="622">
      <c r="U622" s="9"/>
    </row>
    <row r="623">
      <c r="U623" s="9"/>
    </row>
    <row r="624">
      <c r="U624" s="9"/>
    </row>
    <row r="625">
      <c r="U625" s="9"/>
    </row>
    <row r="626">
      <c r="U626" s="9"/>
    </row>
    <row r="627">
      <c r="U627" s="9"/>
    </row>
    <row r="628">
      <c r="U628" s="9"/>
    </row>
    <row r="629">
      <c r="U629" s="9"/>
    </row>
    <row r="630">
      <c r="U630" s="9"/>
    </row>
    <row r="631">
      <c r="U631" s="9"/>
    </row>
    <row r="632">
      <c r="U632" s="9"/>
    </row>
    <row r="633">
      <c r="U633" s="9"/>
    </row>
    <row r="634">
      <c r="U634" s="9"/>
    </row>
    <row r="635">
      <c r="U635" s="9"/>
    </row>
    <row r="636">
      <c r="U636" s="9"/>
    </row>
    <row r="637">
      <c r="U637" s="9"/>
    </row>
    <row r="638">
      <c r="U638" s="9"/>
    </row>
    <row r="639">
      <c r="U639" s="9"/>
    </row>
    <row r="640">
      <c r="U640" s="9"/>
    </row>
    <row r="641">
      <c r="U641" s="9"/>
    </row>
    <row r="642">
      <c r="U642" s="9"/>
    </row>
    <row r="643">
      <c r="U643" s="9"/>
    </row>
    <row r="644">
      <c r="U644" s="9"/>
    </row>
    <row r="645">
      <c r="U645" s="9"/>
    </row>
    <row r="646">
      <c r="U646" s="9"/>
    </row>
    <row r="647">
      <c r="U647" s="9"/>
    </row>
    <row r="648">
      <c r="U648" s="9"/>
    </row>
    <row r="649">
      <c r="U649" s="9"/>
    </row>
    <row r="650">
      <c r="U650" s="9"/>
    </row>
    <row r="651">
      <c r="U651" s="9"/>
    </row>
    <row r="652">
      <c r="U652" s="9"/>
    </row>
    <row r="653">
      <c r="U653" s="9"/>
    </row>
    <row r="654">
      <c r="U654" s="9"/>
    </row>
    <row r="655">
      <c r="U655" s="9"/>
    </row>
    <row r="656">
      <c r="U656" s="9"/>
    </row>
    <row r="657">
      <c r="U657" s="9"/>
    </row>
    <row r="658">
      <c r="U658" s="9"/>
    </row>
    <row r="659">
      <c r="U659" s="9"/>
    </row>
    <row r="660">
      <c r="U660" s="9"/>
    </row>
    <row r="661">
      <c r="U661" s="9"/>
    </row>
    <row r="662">
      <c r="U662" s="9"/>
    </row>
    <row r="663">
      <c r="U663" s="9"/>
    </row>
    <row r="664">
      <c r="U664" s="9"/>
    </row>
    <row r="665">
      <c r="U665" s="9"/>
    </row>
    <row r="666">
      <c r="U666" s="9"/>
    </row>
    <row r="667">
      <c r="U667" s="9"/>
    </row>
    <row r="668">
      <c r="U668" s="9"/>
    </row>
    <row r="669">
      <c r="U669" s="9"/>
    </row>
    <row r="670">
      <c r="U670" s="9"/>
    </row>
    <row r="671">
      <c r="U671" s="9"/>
    </row>
    <row r="672">
      <c r="U672" s="9"/>
    </row>
    <row r="673">
      <c r="U673" s="9"/>
    </row>
    <row r="674">
      <c r="U674" s="9"/>
    </row>
    <row r="675">
      <c r="U675" s="9"/>
    </row>
    <row r="676">
      <c r="U676" s="9"/>
    </row>
    <row r="677">
      <c r="U677" s="9"/>
    </row>
    <row r="678">
      <c r="U678" s="9"/>
    </row>
    <row r="679">
      <c r="U679" s="9"/>
    </row>
    <row r="680">
      <c r="U680" s="9"/>
    </row>
    <row r="681">
      <c r="U681" s="9"/>
    </row>
    <row r="682">
      <c r="U682" s="9"/>
    </row>
    <row r="683">
      <c r="U683" s="9"/>
    </row>
    <row r="684">
      <c r="U684" s="9"/>
    </row>
    <row r="685">
      <c r="U685" s="9"/>
    </row>
    <row r="686">
      <c r="U686" s="9"/>
    </row>
    <row r="687">
      <c r="U687" s="9"/>
    </row>
    <row r="688">
      <c r="U688" s="9"/>
    </row>
    <row r="689">
      <c r="U689" s="9"/>
    </row>
    <row r="690">
      <c r="U690" s="9"/>
    </row>
    <row r="691">
      <c r="U691" s="9"/>
    </row>
    <row r="692">
      <c r="U692" s="9"/>
    </row>
    <row r="693">
      <c r="U693" s="9"/>
    </row>
    <row r="694">
      <c r="U694" s="9"/>
    </row>
    <row r="695">
      <c r="U695" s="9"/>
    </row>
    <row r="696">
      <c r="U696" s="9"/>
    </row>
    <row r="697">
      <c r="U697" s="9"/>
    </row>
    <row r="698">
      <c r="U698" s="9"/>
    </row>
    <row r="699">
      <c r="U699" s="9"/>
    </row>
    <row r="700">
      <c r="U700" s="9"/>
    </row>
    <row r="701">
      <c r="U701" s="9"/>
    </row>
    <row r="702">
      <c r="U702" s="9"/>
    </row>
    <row r="703">
      <c r="U703" s="9"/>
    </row>
    <row r="704">
      <c r="U704" s="9"/>
    </row>
    <row r="705">
      <c r="U705" s="9"/>
    </row>
    <row r="706">
      <c r="U706" s="9"/>
    </row>
    <row r="707">
      <c r="U707" s="9"/>
    </row>
    <row r="708">
      <c r="U708" s="9"/>
    </row>
    <row r="709">
      <c r="U709" s="9"/>
    </row>
    <row r="710">
      <c r="U710" s="9"/>
    </row>
    <row r="711">
      <c r="U711" s="9"/>
    </row>
    <row r="712">
      <c r="U712" s="9"/>
    </row>
    <row r="713">
      <c r="U713" s="9"/>
    </row>
    <row r="714">
      <c r="U714" s="9"/>
    </row>
    <row r="715">
      <c r="U715" s="9"/>
    </row>
    <row r="716">
      <c r="U716" s="9"/>
    </row>
    <row r="717">
      <c r="U717" s="9"/>
    </row>
    <row r="718">
      <c r="U718" s="9"/>
    </row>
    <row r="719">
      <c r="U719" s="9"/>
    </row>
    <row r="720">
      <c r="U720" s="9"/>
    </row>
    <row r="721">
      <c r="U721" s="9"/>
    </row>
    <row r="722">
      <c r="U722" s="9"/>
    </row>
    <row r="723">
      <c r="U723" s="9"/>
    </row>
    <row r="724">
      <c r="U724" s="9"/>
    </row>
    <row r="725">
      <c r="U725" s="9"/>
    </row>
    <row r="726">
      <c r="U726" s="9"/>
    </row>
    <row r="727">
      <c r="U727" s="9"/>
    </row>
    <row r="728">
      <c r="U728" s="9"/>
    </row>
    <row r="729">
      <c r="U729" s="9"/>
    </row>
    <row r="730">
      <c r="U730" s="9"/>
    </row>
    <row r="731">
      <c r="U731" s="9"/>
    </row>
    <row r="732">
      <c r="U732" s="9"/>
    </row>
    <row r="733">
      <c r="U733" s="9"/>
    </row>
    <row r="734">
      <c r="U734" s="9"/>
    </row>
    <row r="735">
      <c r="U735" s="9"/>
    </row>
    <row r="736">
      <c r="U736" s="9"/>
    </row>
    <row r="737">
      <c r="U737" s="9"/>
    </row>
    <row r="738">
      <c r="U738" s="9"/>
    </row>
    <row r="739">
      <c r="U739" s="9"/>
    </row>
    <row r="740">
      <c r="U740" s="9"/>
    </row>
    <row r="741">
      <c r="U741" s="9"/>
    </row>
    <row r="742">
      <c r="U742" s="9"/>
    </row>
    <row r="743">
      <c r="U743" s="9"/>
    </row>
    <row r="744">
      <c r="U744" s="9"/>
    </row>
    <row r="745">
      <c r="U745" s="9"/>
    </row>
    <row r="746">
      <c r="U746" s="9"/>
    </row>
    <row r="747">
      <c r="U747" s="9"/>
    </row>
    <row r="748">
      <c r="U748" s="9"/>
    </row>
    <row r="749">
      <c r="U749" s="9"/>
    </row>
    <row r="750">
      <c r="U750" s="9"/>
    </row>
    <row r="751">
      <c r="U751" s="9"/>
    </row>
    <row r="752">
      <c r="U752" s="9"/>
    </row>
    <row r="753">
      <c r="U753" s="9"/>
    </row>
    <row r="754">
      <c r="U754" s="9"/>
    </row>
    <row r="755">
      <c r="U755" s="9"/>
    </row>
    <row r="756">
      <c r="U756" s="9"/>
    </row>
    <row r="757">
      <c r="U757" s="9"/>
    </row>
    <row r="758">
      <c r="U758" s="9"/>
    </row>
    <row r="759">
      <c r="U759" s="9"/>
    </row>
    <row r="760">
      <c r="U760" s="9"/>
    </row>
    <row r="761">
      <c r="U761" s="9"/>
    </row>
    <row r="762">
      <c r="U762" s="9"/>
    </row>
    <row r="763">
      <c r="U763" s="9"/>
    </row>
    <row r="764">
      <c r="U764" s="9"/>
    </row>
    <row r="765">
      <c r="U765" s="9"/>
    </row>
    <row r="766">
      <c r="U766" s="9"/>
    </row>
    <row r="767">
      <c r="U767" s="9"/>
    </row>
    <row r="768">
      <c r="U768" s="9"/>
    </row>
    <row r="769">
      <c r="U769" s="9"/>
    </row>
    <row r="770">
      <c r="U770" s="9"/>
    </row>
    <row r="771">
      <c r="U771" s="9"/>
    </row>
    <row r="772">
      <c r="U772" s="9"/>
    </row>
    <row r="773">
      <c r="U773" s="9"/>
    </row>
    <row r="774">
      <c r="U774" s="9"/>
    </row>
    <row r="775">
      <c r="U775" s="9"/>
    </row>
    <row r="776">
      <c r="U776" s="9"/>
    </row>
    <row r="777">
      <c r="U777" s="9"/>
    </row>
    <row r="778">
      <c r="U778" s="9"/>
    </row>
    <row r="779">
      <c r="U779" s="9"/>
    </row>
    <row r="780">
      <c r="U780" s="9"/>
    </row>
    <row r="781">
      <c r="U781" s="9"/>
    </row>
    <row r="782">
      <c r="U782" s="9"/>
    </row>
    <row r="783">
      <c r="U783" s="9"/>
    </row>
    <row r="784">
      <c r="U784" s="9"/>
    </row>
    <row r="785">
      <c r="U785" s="9"/>
    </row>
    <row r="786">
      <c r="U786" s="9"/>
    </row>
    <row r="787">
      <c r="U787" s="9"/>
    </row>
    <row r="788">
      <c r="U788" s="9"/>
    </row>
    <row r="789">
      <c r="U789" s="9"/>
    </row>
    <row r="790">
      <c r="U790" s="9"/>
    </row>
    <row r="791">
      <c r="U791" s="9"/>
    </row>
    <row r="792">
      <c r="U792" s="9"/>
    </row>
    <row r="793">
      <c r="U793" s="9"/>
    </row>
    <row r="794">
      <c r="U794" s="9"/>
    </row>
    <row r="795">
      <c r="U795" s="9"/>
    </row>
    <row r="796">
      <c r="U796" s="9"/>
    </row>
    <row r="797">
      <c r="U797" s="9"/>
    </row>
    <row r="798">
      <c r="U798" s="9"/>
    </row>
    <row r="799">
      <c r="U799" s="9"/>
    </row>
    <row r="800">
      <c r="U800" s="9"/>
    </row>
    <row r="801">
      <c r="U801" s="9"/>
    </row>
    <row r="802">
      <c r="U802" s="9"/>
    </row>
    <row r="803">
      <c r="U803" s="9"/>
    </row>
    <row r="804">
      <c r="U804" s="9"/>
    </row>
    <row r="805">
      <c r="U805" s="9"/>
    </row>
    <row r="806">
      <c r="U806" s="9"/>
    </row>
    <row r="807">
      <c r="U807" s="9"/>
    </row>
    <row r="808">
      <c r="U808" s="9"/>
    </row>
    <row r="809">
      <c r="U809" s="9"/>
    </row>
    <row r="810">
      <c r="U810" s="9"/>
    </row>
    <row r="811">
      <c r="U811" s="9"/>
    </row>
    <row r="812">
      <c r="U812" s="9"/>
    </row>
    <row r="813">
      <c r="U813" s="9"/>
    </row>
    <row r="814">
      <c r="U814" s="9"/>
    </row>
    <row r="815">
      <c r="U815" s="9"/>
    </row>
    <row r="816">
      <c r="U816" s="9"/>
    </row>
    <row r="817">
      <c r="U817" s="9"/>
    </row>
    <row r="818">
      <c r="U818" s="9"/>
    </row>
    <row r="819">
      <c r="U819" s="9"/>
    </row>
    <row r="820">
      <c r="U820" s="9"/>
    </row>
    <row r="821">
      <c r="U821" s="9"/>
    </row>
    <row r="822">
      <c r="U822" s="9"/>
    </row>
    <row r="823">
      <c r="U823" s="9"/>
    </row>
    <row r="824">
      <c r="U824" s="9"/>
    </row>
    <row r="825">
      <c r="U825" s="9"/>
    </row>
    <row r="826">
      <c r="U826" s="9"/>
    </row>
    <row r="827">
      <c r="U827" s="9"/>
    </row>
    <row r="828">
      <c r="U828" s="9"/>
    </row>
    <row r="829">
      <c r="U829" s="9"/>
    </row>
    <row r="830">
      <c r="U830" s="9"/>
    </row>
    <row r="831">
      <c r="U831" s="9"/>
    </row>
    <row r="832">
      <c r="U832" s="9"/>
    </row>
    <row r="833">
      <c r="U833" s="9"/>
    </row>
    <row r="834">
      <c r="U834" s="9"/>
    </row>
    <row r="835">
      <c r="U835" s="9"/>
    </row>
    <row r="836">
      <c r="U836" s="9"/>
    </row>
    <row r="837">
      <c r="U837" s="9"/>
    </row>
    <row r="838">
      <c r="U838" s="9"/>
    </row>
    <row r="839">
      <c r="U839" s="9"/>
    </row>
    <row r="840">
      <c r="U840" s="9"/>
    </row>
    <row r="841">
      <c r="U841" s="9"/>
    </row>
    <row r="842">
      <c r="U842" s="9"/>
    </row>
    <row r="843">
      <c r="U843" s="9"/>
    </row>
    <row r="844">
      <c r="U844" s="9"/>
    </row>
    <row r="845">
      <c r="U845" s="9"/>
    </row>
    <row r="846">
      <c r="U846" s="9"/>
    </row>
    <row r="847">
      <c r="U847" s="9"/>
    </row>
    <row r="848">
      <c r="U848" s="9"/>
    </row>
    <row r="849">
      <c r="U849" s="9"/>
    </row>
    <row r="850">
      <c r="U850" s="9"/>
    </row>
    <row r="851">
      <c r="U851" s="9"/>
    </row>
    <row r="852">
      <c r="U852" s="9"/>
    </row>
    <row r="853">
      <c r="U853" s="9"/>
    </row>
    <row r="854">
      <c r="U854" s="9"/>
    </row>
    <row r="855">
      <c r="U855" s="9"/>
    </row>
    <row r="856">
      <c r="U856" s="9"/>
    </row>
    <row r="857">
      <c r="U857" s="9"/>
    </row>
    <row r="858">
      <c r="U858" s="9"/>
    </row>
    <row r="859">
      <c r="U859" s="9"/>
    </row>
    <row r="860">
      <c r="U860" s="9"/>
    </row>
    <row r="861">
      <c r="U861" s="9"/>
    </row>
    <row r="862">
      <c r="U862" s="9"/>
    </row>
    <row r="863">
      <c r="U863" s="9"/>
    </row>
    <row r="864">
      <c r="U864" s="9"/>
    </row>
    <row r="865">
      <c r="U865" s="9"/>
    </row>
    <row r="866">
      <c r="U866" s="9"/>
    </row>
    <row r="867">
      <c r="U867" s="9"/>
    </row>
    <row r="868">
      <c r="U868" s="9"/>
    </row>
    <row r="869">
      <c r="U869" s="9"/>
    </row>
    <row r="870">
      <c r="U870" s="9"/>
    </row>
    <row r="871">
      <c r="U871" s="9"/>
    </row>
    <row r="872">
      <c r="U872" s="9"/>
    </row>
    <row r="873">
      <c r="U873" s="9"/>
    </row>
    <row r="874">
      <c r="U874" s="9"/>
    </row>
    <row r="875">
      <c r="U875" s="9"/>
    </row>
    <row r="876">
      <c r="U876" s="9"/>
    </row>
    <row r="877">
      <c r="U877" s="9"/>
    </row>
    <row r="878">
      <c r="U878" s="9"/>
    </row>
    <row r="879">
      <c r="U879" s="9"/>
    </row>
    <row r="880">
      <c r="U880" s="9"/>
    </row>
    <row r="881">
      <c r="U881" s="9"/>
    </row>
    <row r="882">
      <c r="U882" s="9"/>
    </row>
    <row r="883">
      <c r="U883" s="9"/>
    </row>
    <row r="884">
      <c r="U884" s="9"/>
    </row>
    <row r="885">
      <c r="U885" s="9"/>
    </row>
    <row r="886">
      <c r="U886" s="9"/>
    </row>
    <row r="887">
      <c r="U887" s="9"/>
    </row>
    <row r="888">
      <c r="U888" s="9"/>
    </row>
    <row r="889">
      <c r="U889" s="9"/>
    </row>
    <row r="890">
      <c r="U890" s="9"/>
    </row>
    <row r="891">
      <c r="U891" s="9"/>
    </row>
    <row r="892">
      <c r="U892" s="9"/>
    </row>
    <row r="893">
      <c r="U893" s="9"/>
    </row>
    <row r="894">
      <c r="U894" s="9"/>
    </row>
    <row r="895">
      <c r="U895" s="9"/>
    </row>
    <row r="896">
      <c r="U896" s="9"/>
    </row>
    <row r="897">
      <c r="U897" s="9"/>
    </row>
    <row r="898">
      <c r="U898" s="9"/>
    </row>
    <row r="899">
      <c r="U899" s="9"/>
    </row>
    <row r="900">
      <c r="U900" s="9"/>
    </row>
    <row r="901">
      <c r="U901" s="9"/>
    </row>
    <row r="902">
      <c r="U902" s="9"/>
    </row>
    <row r="903">
      <c r="U903" s="9"/>
    </row>
    <row r="904">
      <c r="U904" s="9"/>
    </row>
    <row r="905">
      <c r="U905" s="9"/>
    </row>
    <row r="906">
      <c r="U906" s="9"/>
    </row>
    <row r="907">
      <c r="U907" s="9"/>
    </row>
    <row r="908">
      <c r="U908" s="9"/>
    </row>
    <row r="909">
      <c r="U909" s="9"/>
    </row>
    <row r="910">
      <c r="U910" s="9"/>
    </row>
    <row r="911">
      <c r="U911" s="9"/>
    </row>
    <row r="912">
      <c r="U912" s="9"/>
    </row>
    <row r="913">
      <c r="U913" s="9"/>
    </row>
    <row r="914">
      <c r="U914" s="9"/>
    </row>
    <row r="915">
      <c r="U915" s="9"/>
    </row>
    <row r="916">
      <c r="U916" s="9"/>
    </row>
    <row r="917">
      <c r="U917" s="9"/>
    </row>
    <row r="918">
      <c r="U918" s="9"/>
    </row>
    <row r="919">
      <c r="U919" s="9"/>
    </row>
    <row r="920">
      <c r="U920" s="9"/>
    </row>
    <row r="921">
      <c r="U921" s="9"/>
    </row>
    <row r="922">
      <c r="U922" s="9"/>
    </row>
    <row r="923">
      <c r="U923" s="9"/>
    </row>
    <row r="924">
      <c r="U924" s="9"/>
    </row>
    <row r="925">
      <c r="U925" s="9"/>
    </row>
    <row r="926">
      <c r="U926" s="9"/>
    </row>
    <row r="927">
      <c r="U927" s="9"/>
    </row>
    <row r="928">
      <c r="U928" s="9"/>
    </row>
    <row r="929">
      <c r="U929" s="9"/>
    </row>
    <row r="930">
      <c r="U930" s="9"/>
    </row>
    <row r="931">
      <c r="U931" s="9"/>
    </row>
    <row r="932">
      <c r="U932" s="9"/>
    </row>
    <row r="933">
      <c r="U933" s="9"/>
    </row>
    <row r="934">
      <c r="U934" s="9"/>
    </row>
    <row r="935">
      <c r="U935" s="9"/>
    </row>
    <row r="936">
      <c r="U936" s="9"/>
    </row>
    <row r="937">
      <c r="U937" s="9"/>
    </row>
    <row r="938">
      <c r="U938" s="9"/>
    </row>
    <row r="939">
      <c r="U939" s="9"/>
    </row>
    <row r="940">
      <c r="U940" s="9"/>
    </row>
    <row r="941">
      <c r="U941" s="9"/>
    </row>
    <row r="942">
      <c r="U942" s="9"/>
    </row>
    <row r="943">
      <c r="U943" s="9"/>
    </row>
    <row r="944">
      <c r="U944" s="9"/>
    </row>
    <row r="945">
      <c r="U945" s="9"/>
    </row>
    <row r="946">
      <c r="U946" s="9"/>
    </row>
    <row r="947">
      <c r="U947" s="9"/>
    </row>
    <row r="948">
      <c r="U948" s="9"/>
    </row>
    <row r="949">
      <c r="U949" s="9"/>
    </row>
    <row r="950">
      <c r="U950" s="9"/>
    </row>
    <row r="951">
      <c r="U951" s="9"/>
    </row>
    <row r="952">
      <c r="U952" s="9"/>
    </row>
    <row r="953">
      <c r="U953" s="9"/>
    </row>
    <row r="954">
      <c r="U954" s="9"/>
    </row>
    <row r="955">
      <c r="U955" s="9"/>
    </row>
    <row r="956">
      <c r="U956" s="9"/>
    </row>
    <row r="957">
      <c r="U957" s="9"/>
    </row>
    <row r="958">
      <c r="U958" s="9"/>
    </row>
    <row r="959">
      <c r="U959" s="9"/>
    </row>
    <row r="960">
      <c r="U960" s="9"/>
    </row>
    <row r="961">
      <c r="U961" s="9"/>
    </row>
    <row r="962">
      <c r="U962" s="9"/>
    </row>
    <row r="963">
      <c r="U963" s="9"/>
    </row>
    <row r="964">
      <c r="U964" s="9"/>
    </row>
    <row r="965">
      <c r="U965" s="9"/>
    </row>
    <row r="966">
      <c r="U966" s="9"/>
    </row>
    <row r="967">
      <c r="U967" s="9"/>
    </row>
    <row r="968">
      <c r="U968" s="9"/>
    </row>
    <row r="969">
      <c r="U969" s="9"/>
    </row>
    <row r="970">
      <c r="U970" s="9"/>
    </row>
    <row r="971">
      <c r="U971" s="9"/>
    </row>
    <row r="972">
      <c r="U972" s="9"/>
    </row>
    <row r="973">
      <c r="U973" s="9"/>
    </row>
    <row r="974">
      <c r="U974" s="9"/>
    </row>
    <row r="975">
      <c r="U975" s="9"/>
    </row>
    <row r="976">
      <c r="U976" s="9"/>
    </row>
    <row r="977">
      <c r="U977" s="9"/>
    </row>
    <row r="978">
      <c r="U978" s="9"/>
    </row>
    <row r="979">
      <c r="U979" s="9"/>
    </row>
    <row r="980">
      <c r="U980" s="9"/>
    </row>
    <row r="981">
      <c r="U981" s="9"/>
    </row>
    <row r="982">
      <c r="U982" s="9"/>
    </row>
    <row r="983">
      <c r="U983" s="9"/>
    </row>
    <row r="984">
      <c r="U984" s="9"/>
    </row>
    <row r="985">
      <c r="U985" s="9"/>
    </row>
    <row r="986">
      <c r="U986" s="9"/>
    </row>
    <row r="987">
      <c r="U987" s="9"/>
    </row>
    <row r="988">
      <c r="U988" s="9"/>
    </row>
    <row r="989">
      <c r="U989" s="9"/>
    </row>
    <row r="990">
      <c r="U990" s="9"/>
    </row>
    <row r="991">
      <c r="U991" s="9"/>
    </row>
    <row r="992">
      <c r="U992" s="9"/>
    </row>
    <row r="993">
      <c r="U993" s="9"/>
    </row>
    <row r="994">
      <c r="U994" s="9"/>
    </row>
    <row r="995">
      <c r="U995" s="9"/>
    </row>
    <row r="996">
      <c r="U996" s="9"/>
    </row>
    <row r="997">
      <c r="U997" s="9"/>
    </row>
    <row r="998">
      <c r="U998" s="9"/>
    </row>
    <row r="999">
      <c r="U999" s="9"/>
    </row>
    <row r="1000">
      <c r="U1000" s="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7.63"/>
    <col customWidth="1" min="3" max="13" width="8.38"/>
    <col customWidth="1" min="14" max="19" width="6.63"/>
  </cols>
  <sheetData>
    <row r="1">
      <c r="A1" s="81" t="s">
        <v>69</v>
      </c>
      <c r="B1" s="82" t="s">
        <v>66</v>
      </c>
      <c r="C1" s="82" t="s">
        <v>160</v>
      </c>
      <c r="D1" s="81" t="s">
        <v>161</v>
      </c>
      <c r="E1" s="81" t="s">
        <v>162</v>
      </c>
      <c r="F1" s="81" t="s">
        <v>163</v>
      </c>
      <c r="G1" s="81" t="s">
        <v>164</v>
      </c>
      <c r="H1" s="81" t="s">
        <v>165</v>
      </c>
      <c r="I1" s="81" t="s">
        <v>166</v>
      </c>
      <c r="J1" s="81" t="s">
        <v>167</v>
      </c>
      <c r="K1" s="81" t="s">
        <v>168</v>
      </c>
      <c r="L1" s="81" t="s">
        <v>169</v>
      </c>
      <c r="M1" s="81" t="s">
        <v>170</v>
      </c>
      <c r="N1" s="81" t="s">
        <v>171</v>
      </c>
      <c r="O1" s="81" t="s">
        <v>172</v>
      </c>
      <c r="P1" s="81" t="s">
        <v>173</v>
      </c>
      <c r="Q1" s="81" t="s">
        <v>174</v>
      </c>
      <c r="R1" s="81" t="s">
        <v>175</v>
      </c>
      <c r="S1" s="83" t="s">
        <v>4</v>
      </c>
      <c r="U1" s="9" t="s">
        <v>176</v>
      </c>
    </row>
    <row r="2">
      <c r="A2" s="84">
        <f>Comparacao!E3</f>
        <v>540</v>
      </c>
      <c r="B2" s="43" t="s">
        <v>77</v>
      </c>
      <c r="C2" s="43" t="s">
        <v>10</v>
      </c>
      <c r="D2" s="84">
        <v>5.0</v>
      </c>
      <c r="E2" s="84">
        <v>540.0</v>
      </c>
      <c r="F2" s="84">
        <v>540.0</v>
      </c>
      <c r="G2" s="84">
        <v>540.0</v>
      </c>
      <c r="H2" s="84">
        <v>540.0</v>
      </c>
      <c r="I2" s="84">
        <v>540.0</v>
      </c>
      <c r="J2" s="84">
        <v>540.0</v>
      </c>
      <c r="K2" s="84">
        <v>540.0</v>
      </c>
      <c r="L2" s="84">
        <v>0.015</v>
      </c>
      <c r="M2" s="84">
        <v>20.002</v>
      </c>
      <c r="N2" s="85">
        <f t="shared" ref="N2:N84" si="1">((E2-A2)/A2)*100</f>
        <v>0</v>
      </c>
      <c r="O2" s="85">
        <f t="shared" ref="O2:O84" si="2">((F2-A2)/A2)*100</f>
        <v>0</v>
      </c>
      <c r="P2" s="85">
        <f t="shared" ref="P2:P84" si="3">((G2-A2)/A2)*100</f>
        <v>0</v>
      </c>
      <c r="Q2" s="85">
        <f t="shared" ref="Q2:Q84" si="4">((H2-A2)/A2)*100</f>
        <v>0</v>
      </c>
      <c r="R2" s="85">
        <f t="shared" ref="R2:R84" si="5">((I2-A2)/A2)*100</f>
        <v>0</v>
      </c>
      <c r="S2" s="86">
        <f t="shared" ref="S2:S84" si="6">AVERAGE(N2:R2)</f>
        <v>0</v>
      </c>
      <c r="U2" s="9">
        <f t="shared" ref="U2:U84" si="7">(IF(((J2-A2)/A2)*100 &lt; 1,L2,"INF"))</f>
        <v>0.015</v>
      </c>
    </row>
    <row r="3">
      <c r="A3" s="84">
        <f>Comparacao!E4</f>
        <v>54</v>
      </c>
      <c r="B3" s="7" t="s">
        <v>78</v>
      </c>
      <c r="C3" s="6" t="s">
        <v>10</v>
      </c>
      <c r="D3" s="6">
        <v>5.0</v>
      </c>
      <c r="E3" s="6">
        <v>316.0</v>
      </c>
      <c r="F3" s="6">
        <v>238.0</v>
      </c>
      <c r="G3" s="6">
        <v>356.0</v>
      </c>
      <c r="H3" s="6">
        <v>54.0</v>
      </c>
      <c r="I3" s="6">
        <v>670.0</v>
      </c>
      <c r="J3" s="6">
        <v>54.0</v>
      </c>
      <c r="K3" s="6">
        <v>326.8</v>
      </c>
      <c r="L3" s="6">
        <v>0.001</v>
      </c>
      <c r="M3" s="6">
        <v>20.002</v>
      </c>
      <c r="N3" s="85">
        <f t="shared" si="1"/>
        <v>485.1851852</v>
      </c>
      <c r="O3" s="85">
        <f t="shared" si="2"/>
        <v>340.7407407</v>
      </c>
      <c r="P3" s="85">
        <f t="shared" si="3"/>
        <v>559.2592593</v>
      </c>
      <c r="Q3" s="85">
        <f t="shared" si="4"/>
        <v>0</v>
      </c>
      <c r="R3" s="85">
        <f t="shared" si="5"/>
        <v>1140.740741</v>
      </c>
      <c r="S3" s="89">
        <f t="shared" si="6"/>
        <v>505.1851852</v>
      </c>
      <c r="U3" s="9">
        <f t="shared" si="7"/>
        <v>0.001</v>
      </c>
    </row>
    <row r="4">
      <c r="A4" s="84">
        <f>Comparacao!E5</f>
        <v>816</v>
      </c>
      <c r="B4" s="6" t="s">
        <v>79</v>
      </c>
      <c r="C4" s="6" t="s">
        <v>10</v>
      </c>
      <c r="D4" s="6">
        <v>5.0</v>
      </c>
      <c r="E4" s="6">
        <v>816.0</v>
      </c>
      <c r="F4" s="6">
        <v>816.0</v>
      </c>
      <c r="G4" s="6">
        <v>816.0</v>
      </c>
      <c r="H4" s="6">
        <v>816.0</v>
      </c>
      <c r="I4" s="6">
        <v>1340.0</v>
      </c>
      <c r="J4" s="6">
        <v>816.0</v>
      </c>
      <c r="K4" s="6">
        <v>920.8</v>
      </c>
      <c r="L4" s="6">
        <v>0.006</v>
      </c>
      <c r="M4" s="6">
        <v>20.003</v>
      </c>
      <c r="N4" s="85">
        <f t="shared" si="1"/>
        <v>0</v>
      </c>
      <c r="O4" s="85">
        <f t="shared" si="2"/>
        <v>0</v>
      </c>
      <c r="P4" s="85">
        <f t="shared" si="3"/>
        <v>0</v>
      </c>
      <c r="Q4" s="85">
        <f t="shared" si="4"/>
        <v>0</v>
      </c>
      <c r="R4" s="85">
        <f t="shared" si="5"/>
        <v>64.21568627</v>
      </c>
      <c r="S4" s="89">
        <f t="shared" si="6"/>
        <v>12.84313725</v>
      </c>
      <c r="U4" s="9">
        <f t="shared" si="7"/>
        <v>0.006</v>
      </c>
    </row>
    <row r="5">
      <c r="A5" s="84">
        <f>Comparacao!E6</f>
        <v>126</v>
      </c>
      <c r="B5" s="7" t="s">
        <v>80</v>
      </c>
      <c r="C5" s="6" t="s">
        <v>10</v>
      </c>
      <c r="D5" s="6">
        <v>5.0</v>
      </c>
      <c r="E5" s="6">
        <v>126.0</v>
      </c>
      <c r="F5" s="6">
        <v>598.0</v>
      </c>
      <c r="G5" s="6">
        <v>126.0</v>
      </c>
      <c r="H5" s="6">
        <v>412.0</v>
      </c>
      <c r="I5" s="6">
        <v>612.0</v>
      </c>
      <c r="J5" s="6">
        <v>126.0</v>
      </c>
      <c r="K5" s="6">
        <v>374.8</v>
      </c>
      <c r="L5" s="6">
        <v>0.003</v>
      </c>
      <c r="M5" s="6">
        <v>20.002</v>
      </c>
      <c r="N5" s="85">
        <f t="shared" si="1"/>
        <v>0</v>
      </c>
      <c r="O5" s="85">
        <f t="shared" si="2"/>
        <v>374.6031746</v>
      </c>
      <c r="P5" s="85">
        <f t="shared" si="3"/>
        <v>0</v>
      </c>
      <c r="Q5" s="85">
        <f t="shared" si="4"/>
        <v>226.984127</v>
      </c>
      <c r="R5" s="85">
        <f t="shared" si="5"/>
        <v>385.7142857</v>
      </c>
      <c r="S5" s="89">
        <f t="shared" si="6"/>
        <v>197.4603175</v>
      </c>
      <c r="U5" s="9">
        <f t="shared" si="7"/>
        <v>0.003</v>
      </c>
    </row>
    <row r="6">
      <c r="A6" s="84">
        <f>Comparacao!E7</f>
        <v>372</v>
      </c>
      <c r="B6" s="7" t="s">
        <v>81</v>
      </c>
      <c r="C6" s="6" t="s">
        <v>10</v>
      </c>
      <c r="D6" s="6">
        <v>5.0</v>
      </c>
      <c r="E6" s="6">
        <v>462.0</v>
      </c>
      <c r="F6" s="6">
        <v>382.0</v>
      </c>
      <c r="G6" s="6">
        <v>794.0</v>
      </c>
      <c r="H6" s="6">
        <v>1182.0</v>
      </c>
      <c r="I6" s="6">
        <v>1240.0</v>
      </c>
      <c r="J6" s="6">
        <v>382.0</v>
      </c>
      <c r="K6" s="6">
        <v>812.0</v>
      </c>
      <c r="L6" s="6">
        <v>0.0</v>
      </c>
      <c r="M6" s="6">
        <v>20.001</v>
      </c>
      <c r="N6" s="85">
        <f t="shared" si="1"/>
        <v>24.19354839</v>
      </c>
      <c r="O6" s="85">
        <f t="shared" si="2"/>
        <v>2.688172043</v>
      </c>
      <c r="P6" s="85">
        <f t="shared" si="3"/>
        <v>113.4408602</v>
      </c>
      <c r="Q6" s="85">
        <f t="shared" si="4"/>
        <v>217.7419355</v>
      </c>
      <c r="R6" s="85">
        <f t="shared" si="5"/>
        <v>233.3333333</v>
      </c>
      <c r="S6" s="89">
        <f t="shared" si="6"/>
        <v>118.2795699</v>
      </c>
      <c r="U6" s="9" t="str">
        <f t="shared" si="7"/>
        <v>INF</v>
      </c>
    </row>
    <row r="7">
      <c r="A7" s="84">
        <f>Comparacao!E8</f>
        <v>2148</v>
      </c>
      <c r="B7" s="6" t="s">
        <v>82</v>
      </c>
      <c r="C7" s="6" t="s">
        <v>10</v>
      </c>
      <c r="D7" s="6">
        <v>5.0</v>
      </c>
      <c r="E7" s="6">
        <v>2148.0</v>
      </c>
      <c r="F7" s="6">
        <v>2148.0</v>
      </c>
      <c r="G7" s="6">
        <v>2148.0</v>
      </c>
      <c r="H7" s="6">
        <v>2148.0</v>
      </c>
      <c r="I7" s="6">
        <v>2148.0</v>
      </c>
      <c r="J7" s="6">
        <v>2148.0</v>
      </c>
      <c r="K7" s="6">
        <v>2148.0</v>
      </c>
      <c r="L7" s="6">
        <v>0.852</v>
      </c>
      <c r="M7" s="6">
        <v>20.003</v>
      </c>
      <c r="N7" s="85">
        <f t="shared" si="1"/>
        <v>0</v>
      </c>
      <c r="O7" s="85">
        <f t="shared" si="2"/>
        <v>0</v>
      </c>
      <c r="P7" s="85">
        <f t="shared" si="3"/>
        <v>0</v>
      </c>
      <c r="Q7" s="85">
        <f t="shared" si="4"/>
        <v>0</v>
      </c>
      <c r="R7" s="85">
        <f t="shared" si="5"/>
        <v>0</v>
      </c>
      <c r="S7" s="86">
        <f t="shared" si="6"/>
        <v>0</v>
      </c>
      <c r="U7" s="9">
        <f t="shared" si="7"/>
        <v>0.852</v>
      </c>
    </row>
    <row r="8">
      <c r="A8" s="84">
        <f>Comparacao!E9</f>
        <v>1426</v>
      </c>
      <c r="B8" s="6" t="s">
        <v>83</v>
      </c>
      <c r="C8" s="6" t="s">
        <v>10</v>
      </c>
      <c r="D8" s="6">
        <v>5.0</v>
      </c>
      <c r="E8" s="6">
        <v>1426.0</v>
      </c>
      <c r="F8" s="6">
        <v>1548.0</v>
      </c>
      <c r="G8" s="6">
        <v>1572.0</v>
      </c>
      <c r="H8" s="6">
        <v>1426.0</v>
      </c>
      <c r="I8" s="6">
        <v>1572.0</v>
      </c>
      <c r="J8" s="6">
        <v>1426.0</v>
      </c>
      <c r="K8" s="6">
        <v>1508.8</v>
      </c>
      <c r="L8" s="6">
        <v>0.002</v>
      </c>
      <c r="M8" s="6">
        <v>20.002</v>
      </c>
      <c r="N8" s="85">
        <f t="shared" si="1"/>
        <v>0</v>
      </c>
      <c r="O8" s="85">
        <f t="shared" si="2"/>
        <v>8.555399719</v>
      </c>
      <c r="P8" s="85">
        <f t="shared" si="3"/>
        <v>10.23842917</v>
      </c>
      <c r="Q8" s="85">
        <f t="shared" si="4"/>
        <v>0</v>
      </c>
      <c r="R8" s="85">
        <f t="shared" si="5"/>
        <v>10.23842917</v>
      </c>
      <c r="S8" s="86">
        <f t="shared" si="6"/>
        <v>5.806451613</v>
      </c>
      <c r="U8" s="9">
        <f t="shared" si="7"/>
        <v>0.002</v>
      </c>
    </row>
    <row r="9">
      <c r="A9" s="84">
        <f>Comparacao!E10</f>
        <v>2458</v>
      </c>
      <c r="B9" s="6" t="s">
        <v>84</v>
      </c>
      <c r="C9" s="6" t="s">
        <v>10</v>
      </c>
      <c r="D9" s="6">
        <v>5.0</v>
      </c>
      <c r="E9" s="6">
        <v>2458.0</v>
      </c>
      <c r="F9" s="6">
        <v>2776.0</v>
      </c>
      <c r="G9" s="6">
        <v>2458.0</v>
      </c>
      <c r="H9" s="6">
        <v>2522.0</v>
      </c>
      <c r="I9" s="6">
        <v>2590.0</v>
      </c>
      <c r="J9" s="6">
        <v>2458.0</v>
      </c>
      <c r="K9" s="6">
        <v>2560.8</v>
      </c>
      <c r="L9" s="6">
        <v>0.003</v>
      </c>
      <c r="M9" s="6">
        <v>20.002</v>
      </c>
      <c r="N9" s="85">
        <f t="shared" si="1"/>
        <v>0</v>
      </c>
      <c r="O9" s="85">
        <f t="shared" si="2"/>
        <v>12.93734744</v>
      </c>
      <c r="P9" s="85">
        <f t="shared" si="3"/>
        <v>0</v>
      </c>
      <c r="Q9" s="85">
        <f t="shared" si="4"/>
        <v>2.60374288</v>
      </c>
      <c r="R9" s="85">
        <f t="shared" si="5"/>
        <v>5.370219691</v>
      </c>
      <c r="S9" s="86">
        <f t="shared" si="6"/>
        <v>4.182262002</v>
      </c>
      <c r="U9" s="9">
        <f t="shared" si="7"/>
        <v>0.003</v>
      </c>
    </row>
    <row r="10">
      <c r="A10" s="84">
        <f>Comparacao!E11</f>
        <v>1570</v>
      </c>
      <c r="B10" s="6" t="s">
        <v>85</v>
      </c>
      <c r="C10" s="6" t="s">
        <v>10</v>
      </c>
      <c r="D10" s="6">
        <v>5.0</v>
      </c>
      <c r="E10" s="6">
        <v>1570.0</v>
      </c>
      <c r="F10" s="6">
        <v>1570.0</v>
      </c>
      <c r="G10" s="6">
        <v>1570.0</v>
      </c>
      <c r="H10" s="6">
        <v>1570.0</v>
      </c>
      <c r="I10" s="6">
        <v>1570.0</v>
      </c>
      <c r="J10" s="6">
        <v>1570.0</v>
      </c>
      <c r="K10" s="6">
        <v>1570.0</v>
      </c>
      <c r="L10" s="6">
        <v>0.018</v>
      </c>
      <c r="M10" s="6">
        <v>20.003</v>
      </c>
      <c r="N10" s="85">
        <f t="shared" si="1"/>
        <v>0</v>
      </c>
      <c r="O10" s="85">
        <f t="shared" si="2"/>
        <v>0</v>
      </c>
      <c r="P10" s="85">
        <f t="shared" si="3"/>
        <v>0</v>
      </c>
      <c r="Q10" s="85">
        <f t="shared" si="4"/>
        <v>0</v>
      </c>
      <c r="R10" s="85">
        <f t="shared" si="5"/>
        <v>0</v>
      </c>
      <c r="S10" s="86">
        <f t="shared" si="6"/>
        <v>0</v>
      </c>
      <c r="U10" s="9">
        <f t="shared" si="7"/>
        <v>0.018</v>
      </c>
    </row>
    <row r="11">
      <c r="A11" s="84">
        <f>Comparacao!E12</f>
        <v>772</v>
      </c>
      <c r="B11" s="6" t="s">
        <v>86</v>
      </c>
      <c r="C11" s="6" t="s">
        <v>10</v>
      </c>
      <c r="D11" s="6">
        <v>5.0</v>
      </c>
      <c r="E11" s="6">
        <v>772.0</v>
      </c>
      <c r="F11" s="6">
        <v>772.0</v>
      </c>
      <c r="G11" s="6">
        <v>772.0</v>
      </c>
      <c r="H11" s="6">
        <v>772.0</v>
      </c>
      <c r="I11" s="6">
        <v>772.0</v>
      </c>
      <c r="J11" s="6">
        <v>772.0</v>
      </c>
      <c r="K11" s="6">
        <v>772.0</v>
      </c>
      <c r="L11" s="6">
        <v>0.084</v>
      </c>
      <c r="M11" s="6">
        <v>30.003</v>
      </c>
      <c r="N11" s="85">
        <f t="shared" si="1"/>
        <v>0</v>
      </c>
      <c r="O11" s="85">
        <f t="shared" si="2"/>
        <v>0</v>
      </c>
      <c r="P11" s="85">
        <f t="shared" si="3"/>
        <v>0</v>
      </c>
      <c r="Q11" s="85">
        <f t="shared" si="4"/>
        <v>0</v>
      </c>
      <c r="R11" s="85">
        <f t="shared" si="5"/>
        <v>0</v>
      </c>
      <c r="S11" s="86">
        <f t="shared" si="6"/>
        <v>0</v>
      </c>
      <c r="U11" s="9">
        <f t="shared" si="7"/>
        <v>0.084</v>
      </c>
    </row>
    <row r="12">
      <c r="A12" s="84">
        <f>Comparacao!E13</f>
        <v>136</v>
      </c>
      <c r="B12" s="6" t="s">
        <v>87</v>
      </c>
      <c r="C12" s="6" t="s">
        <v>10</v>
      </c>
      <c r="D12" s="6">
        <v>5.0</v>
      </c>
      <c r="E12" s="6">
        <v>136.0</v>
      </c>
      <c r="F12" s="6">
        <v>136.0</v>
      </c>
      <c r="G12" s="6">
        <v>136.0</v>
      </c>
      <c r="H12" s="6">
        <v>136.0</v>
      </c>
      <c r="I12" s="6">
        <v>136.0</v>
      </c>
      <c r="J12" s="6">
        <v>136.0</v>
      </c>
      <c r="K12" s="6">
        <v>136.0</v>
      </c>
      <c r="L12" s="6">
        <v>0.038</v>
      </c>
      <c r="M12" s="6">
        <v>30.003</v>
      </c>
      <c r="N12" s="85">
        <f t="shared" si="1"/>
        <v>0</v>
      </c>
      <c r="O12" s="85">
        <f t="shared" si="2"/>
        <v>0</v>
      </c>
      <c r="P12" s="85">
        <f t="shared" si="3"/>
        <v>0</v>
      </c>
      <c r="Q12" s="85">
        <f t="shared" si="4"/>
        <v>0</v>
      </c>
      <c r="R12" s="85">
        <f t="shared" si="5"/>
        <v>0</v>
      </c>
      <c r="S12" s="86">
        <f t="shared" si="6"/>
        <v>0</v>
      </c>
      <c r="U12" s="9">
        <f t="shared" si="7"/>
        <v>0.038</v>
      </c>
    </row>
    <row r="13">
      <c r="A13" s="84">
        <f>Comparacao!E14</f>
        <v>920</v>
      </c>
      <c r="B13" s="6" t="s">
        <v>88</v>
      </c>
      <c r="C13" s="6" t="s">
        <v>10</v>
      </c>
      <c r="D13" s="6">
        <v>5.0</v>
      </c>
      <c r="E13" s="6">
        <v>920.0</v>
      </c>
      <c r="F13" s="6">
        <v>920.0</v>
      </c>
      <c r="G13" s="6">
        <v>920.0</v>
      </c>
      <c r="H13" s="6">
        <v>920.0</v>
      </c>
      <c r="I13" s="6">
        <v>920.0</v>
      </c>
      <c r="J13" s="6">
        <v>920.0</v>
      </c>
      <c r="K13" s="6">
        <v>920.0</v>
      </c>
      <c r="L13" s="6">
        <v>0.051</v>
      </c>
      <c r="M13" s="6">
        <v>30.004</v>
      </c>
      <c r="N13" s="85">
        <f t="shared" si="1"/>
        <v>0</v>
      </c>
      <c r="O13" s="85">
        <f t="shared" si="2"/>
        <v>0</v>
      </c>
      <c r="P13" s="85">
        <f t="shared" si="3"/>
        <v>0</v>
      </c>
      <c r="Q13" s="85">
        <f t="shared" si="4"/>
        <v>0</v>
      </c>
      <c r="R13" s="85">
        <f t="shared" si="5"/>
        <v>0</v>
      </c>
      <c r="S13" s="86">
        <f t="shared" si="6"/>
        <v>0</v>
      </c>
      <c r="U13" s="9">
        <f t="shared" si="7"/>
        <v>0.051</v>
      </c>
    </row>
    <row r="14">
      <c r="A14" s="84">
        <f>Comparacao!E15</f>
        <v>52</v>
      </c>
      <c r="B14" s="6" t="s">
        <v>89</v>
      </c>
      <c r="C14" s="6" t="s">
        <v>10</v>
      </c>
      <c r="D14" s="6">
        <v>5.0</v>
      </c>
      <c r="E14" s="6">
        <v>52.0</v>
      </c>
      <c r="F14" s="6">
        <v>52.0</v>
      </c>
      <c r="G14" s="6">
        <v>52.0</v>
      </c>
      <c r="H14" s="6">
        <v>52.0</v>
      </c>
      <c r="I14" s="6">
        <v>52.0</v>
      </c>
      <c r="J14" s="6">
        <v>52.0</v>
      </c>
      <c r="K14" s="6">
        <v>52.0</v>
      </c>
      <c r="L14" s="6">
        <v>0.021</v>
      </c>
      <c r="M14" s="6">
        <v>30.003</v>
      </c>
      <c r="N14" s="85">
        <f t="shared" si="1"/>
        <v>0</v>
      </c>
      <c r="O14" s="85">
        <f t="shared" si="2"/>
        <v>0</v>
      </c>
      <c r="P14" s="85">
        <f t="shared" si="3"/>
        <v>0</v>
      </c>
      <c r="Q14" s="85">
        <f t="shared" si="4"/>
        <v>0</v>
      </c>
      <c r="R14" s="85">
        <f t="shared" si="5"/>
        <v>0</v>
      </c>
      <c r="S14" s="86">
        <f t="shared" si="6"/>
        <v>0</v>
      </c>
      <c r="U14" s="9">
        <f t="shared" si="7"/>
        <v>0.021</v>
      </c>
    </row>
    <row r="15">
      <c r="A15" s="84">
        <f>Comparacao!E16</f>
        <v>410</v>
      </c>
      <c r="B15" s="7" t="s">
        <v>90</v>
      </c>
      <c r="C15" s="6" t="s">
        <v>10</v>
      </c>
      <c r="D15" s="6">
        <v>5.0</v>
      </c>
      <c r="E15" s="6">
        <v>1384.0</v>
      </c>
      <c r="F15" s="6">
        <v>410.0</v>
      </c>
      <c r="G15" s="6">
        <v>410.0</v>
      </c>
      <c r="H15" s="6">
        <v>410.0</v>
      </c>
      <c r="I15" s="6">
        <v>410.0</v>
      </c>
      <c r="J15" s="6">
        <v>410.0</v>
      </c>
      <c r="K15" s="6">
        <v>604.8</v>
      </c>
      <c r="L15" s="6">
        <v>0.018</v>
      </c>
      <c r="M15" s="6">
        <v>30.003</v>
      </c>
      <c r="N15" s="85">
        <f t="shared" si="1"/>
        <v>237.5609756</v>
      </c>
      <c r="O15" s="85">
        <f t="shared" si="2"/>
        <v>0</v>
      </c>
      <c r="P15" s="85">
        <f t="shared" si="3"/>
        <v>0</v>
      </c>
      <c r="Q15" s="85">
        <f t="shared" si="4"/>
        <v>0</v>
      </c>
      <c r="R15" s="85">
        <f t="shared" si="5"/>
        <v>0</v>
      </c>
      <c r="S15" s="89">
        <f t="shared" si="6"/>
        <v>47.51219512</v>
      </c>
      <c r="U15" s="9">
        <f t="shared" si="7"/>
        <v>0.018</v>
      </c>
    </row>
    <row r="16">
      <c r="A16" s="84">
        <f>Comparacao!E17</f>
        <v>3276</v>
      </c>
      <c r="B16" s="6" t="s">
        <v>91</v>
      </c>
      <c r="C16" s="6" t="s">
        <v>10</v>
      </c>
      <c r="D16" s="6">
        <v>5.0</v>
      </c>
      <c r="E16" s="6">
        <v>3276.0</v>
      </c>
      <c r="F16" s="6">
        <v>3276.0</v>
      </c>
      <c r="G16" s="6">
        <v>3276.0</v>
      </c>
      <c r="H16" s="6">
        <v>3276.0</v>
      </c>
      <c r="I16" s="6">
        <v>3276.0</v>
      </c>
      <c r="J16" s="6">
        <v>3276.0</v>
      </c>
      <c r="K16" s="6">
        <v>3276.0</v>
      </c>
      <c r="L16" s="6">
        <v>0.194</v>
      </c>
      <c r="M16" s="6">
        <v>30.005</v>
      </c>
      <c r="N16" s="85">
        <f t="shared" si="1"/>
        <v>0</v>
      </c>
      <c r="O16" s="85">
        <f t="shared" si="2"/>
        <v>0</v>
      </c>
      <c r="P16" s="85">
        <f t="shared" si="3"/>
        <v>0</v>
      </c>
      <c r="Q16" s="85">
        <f t="shared" si="4"/>
        <v>0</v>
      </c>
      <c r="R16" s="85">
        <f t="shared" si="5"/>
        <v>0</v>
      </c>
      <c r="S16" s="86">
        <f t="shared" si="6"/>
        <v>0</v>
      </c>
      <c r="U16" s="9">
        <f t="shared" si="7"/>
        <v>0.194</v>
      </c>
    </row>
    <row r="17">
      <c r="A17" s="84">
        <f>Comparacao!E18</f>
        <v>1404</v>
      </c>
      <c r="B17" s="6" t="s">
        <v>92</v>
      </c>
      <c r="C17" s="6" t="s">
        <v>10</v>
      </c>
      <c r="D17" s="6">
        <v>5.0</v>
      </c>
      <c r="E17" s="6">
        <v>1404.0</v>
      </c>
      <c r="F17" s="6">
        <v>1404.0</v>
      </c>
      <c r="G17" s="6">
        <v>1404.0</v>
      </c>
      <c r="H17" s="6">
        <v>1404.0</v>
      </c>
      <c r="I17" s="6">
        <v>1404.0</v>
      </c>
      <c r="J17" s="6">
        <v>1404.0</v>
      </c>
      <c r="K17" s="6">
        <v>1404.0</v>
      </c>
      <c r="L17" s="6">
        <v>0.092</v>
      </c>
      <c r="M17" s="6">
        <v>30.003</v>
      </c>
      <c r="N17" s="85">
        <f t="shared" si="1"/>
        <v>0</v>
      </c>
      <c r="O17" s="85">
        <f t="shared" si="2"/>
        <v>0</v>
      </c>
      <c r="P17" s="85">
        <f t="shared" si="3"/>
        <v>0</v>
      </c>
      <c r="Q17" s="85">
        <f t="shared" si="4"/>
        <v>0</v>
      </c>
      <c r="R17" s="85">
        <f t="shared" si="5"/>
        <v>0</v>
      </c>
      <c r="S17" s="86">
        <f t="shared" si="6"/>
        <v>0</v>
      </c>
      <c r="U17" s="9">
        <f t="shared" si="7"/>
        <v>0.092</v>
      </c>
    </row>
    <row r="18">
      <c r="A18" s="84">
        <f>Comparacao!E19</f>
        <v>2214</v>
      </c>
      <c r="B18" s="6" t="s">
        <v>93</v>
      </c>
      <c r="C18" s="6" t="s">
        <v>10</v>
      </c>
      <c r="D18" s="6">
        <v>5.0</v>
      </c>
      <c r="E18" s="6">
        <v>2214.0</v>
      </c>
      <c r="F18" s="6">
        <v>2214.0</v>
      </c>
      <c r="G18" s="6">
        <v>2214.0</v>
      </c>
      <c r="H18" s="6">
        <v>2214.0</v>
      </c>
      <c r="I18" s="6">
        <v>2214.0</v>
      </c>
      <c r="J18" s="6">
        <v>2214.0</v>
      </c>
      <c r="K18" s="6">
        <v>2214.0</v>
      </c>
      <c r="L18" s="6">
        <v>0.05</v>
      </c>
      <c r="M18" s="6">
        <v>30.005</v>
      </c>
      <c r="N18" s="85">
        <f t="shared" si="1"/>
        <v>0</v>
      </c>
      <c r="O18" s="85">
        <f t="shared" si="2"/>
        <v>0</v>
      </c>
      <c r="P18" s="85">
        <f t="shared" si="3"/>
        <v>0</v>
      </c>
      <c r="Q18" s="85">
        <f t="shared" si="4"/>
        <v>0</v>
      </c>
      <c r="R18" s="85">
        <f t="shared" si="5"/>
        <v>0</v>
      </c>
      <c r="S18" s="86">
        <f t="shared" si="6"/>
        <v>0</v>
      </c>
      <c r="U18" s="9">
        <f t="shared" si="7"/>
        <v>0.05</v>
      </c>
    </row>
    <row r="19">
      <c r="A19" s="84">
        <f>Comparacao!E20</f>
        <v>2150</v>
      </c>
      <c r="B19" s="6" t="s">
        <v>94</v>
      </c>
      <c r="C19" s="6" t="s">
        <v>10</v>
      </c>
      <c r="D19" s="6">
        <v>5.0</v>
      </c>
      <c r="E19" s="6">
        <v>2150.0</v>
      </c>
      <c r="F19" s="6">
        <v>2150.0</v>
      </c>
      <c r="G19" s="6">
        <v>2150.0</v>
      </c>
      <c r="H19" s="6">
        <v>2150.0</v>
      </c>
      <c r="I19" s="6">
        <v>2150.0</v>
      </c>
      <c r="J19" s="6">
        <v>2150.0</v>
      </c>
      <c r="K19" s="6">
        <v>2150.0</v>
      </c>
      <c r="L19" s="6">
        <v>0.302</v>
      </c>
      <c r="M19" s="6">
        <v>30.004</v>
      </c>
      <c r="N19" s="85">
        <f t="shared" si="1"/>
        <v>0</v>
      </c>
      <c r="O19" s="85">
        <f t="shared" si="2"/>
        <v>0</v>
      </c>
      <c r="P19" s="85">
        <f t="shared" si="3"/>
        <v>0</v>
      </c>
      <c r="Q19" s="85">
        <f t="shared" si="4"/>
        <v>0</v>
      </c>
      <c r="R19" s="85">
        <f t="shared" si="5"/>
        <v>0</v>
      </c>
      <c r="S19" s="86">
        <f t="shared" si="6"/>
        <v>0</v>
      </c>
      <c r="U19" s="9">
        <f t="shared" si="7"/>
        <v>0.302</v>
      </c>
    </row>
    <row r="20">
      <c r="A20" s="84">
        <f>Comparacao!E21</f>
        <v>2540</v>
      </c>
      <c r="B20" s="6" t="s">
        <v>95</v>
      </c>
      <c r="C20" s="6" t="s">
        <v>10</v>
      </c>
      <c r="D20" s="6">
        <v>5.0</v>
      </c>
      <c r="E20" s="6">
        <v>2540.0</v>
      </c>
      <c r="F20" s="6">
        <v>2540.0</v>
      </c>
      <c r="G20" s="6">
        <v>2540.0</v>
      </c>
      <c r="H20" s="6">
        <v>2540.0</v>
      </c>
      <c r="I20" s="6">
        <v>2540.0</v>
      </c>
      <c r="J20" s="6">
        <v>2540.0</v>
      </c>
      <c r="K20" s="6">
        <v>2540.0</v>
      </c>
      <c r="L20" s="6">
        <v>0.086</v>
      </c>
      <c r="M20" s="6">
        <v>30.005</v>
      </c>
      <c r="N20" s="85">
        <f t="shared" si="1"/>
        <v>0</v>
      </c>
      <c r="O20" s="85">
        <f t="shared" si="2"/>
        <v>0</v>
      </c>
      <c r="P20" s="85">
        <f t="shared" si="3"/>
        <v>0</v>
      </c>
      <c r="Q20" s="85">
        <f t="shared" si="4"/>
        <v>0</v>
      </c>
      <c r="R20" s="85">
        <f t="shared" si="5"/>
        <v>0</v>
      </c>
      <c r="S20" s="86">
        <f t="shared" si="6"/>
        <v>0</v>
      </c>
      <c r="U20" s="9">
        <f t="shared" si="7"/>
        <v>0.086</v>
      </c>
    </row>
    <row r="21">
      <c r="A21" s="84">
        <f>Comparacao!E22</f>
        <v>6178</v>
      </c>
      <c r="B21" s="6" t="s">
        <v>96</v>
      </c>
      <c r="C21" s="6" t="s">
        <v>10</v>
      </c>
      <c r="D21" s="6">
        <v>5.0</v>
      </c>
      <c r="E21" s="6">
        <v>6178.0</v>
      </c>
      <c r="F21" s="6">
        <v>6178.0</v>
      </c>
      <c r="G21" s="6">
        <v>6178.0</v>
      </c>
      <c r="H21" s="6">
        <v>6178.0</v>
      </c>
      <c r="I21" s="6">
        <v>6178.0</v>
      </c>
      <c r="J21" s="6">
        <v>6178.0</v>
      </c>
      <c r="K21" s="6">
        <v>6178.0</v>
      </c>
      <c r="L21" s="6">
        <v>0.069</v>
      </c>
      <c r="M21" s="6">
        <v>30.003</v>
      </c>
      <c r="N21" s="85">
        <f t="shared" si="1"/>
        <v>0</v>
      </c>
      <c r="O21" s="85">
        <f t="shared" si="2"/>
        <v>0</v>
      </c>
      <c r="P21" s="85">
        <f t="shared" si="3"/>
        <v>0</v>
      </c>
      <c r="Q21" s="85">
        <f t="shared" si="4"/>
        <v>0</v>
      </c>
      <c r="R21" s="85">
        <f t="shared" si="5"/>
        <v>0</v>
      </c>
      <c r="S21" s="86">
        <f t="shared" si="6"/>
        <v>0</v>
      </c>
      <c r="U21" s="9">
        <f t="shared" si="7"/>
        <v>0.069</v>
      </c>
    </row>
    <row r="22">
      <c r="A22" s="84">
        <f>Comparacao!E23</f>
        <v>4042</v>
      </c>
      <c r="B22" s="6" t="s">
        <v>97</v>
      </c>
      <c r="C22" s="6" t="s">
        <v>10</v>
      </c>
      <c r="D22" s="6">
        <v>5.0</v>
      </c>
      <c r="E22" s="6">
        <v>4042.0</v>
      </c>
      <c r="F22" s="6">
        <v>4042.0</v>
      </c>
      <c r="G22" s="6">
        <v>4042.0</v>
      </c>
      <c r="H22" s="6">
        <v>4042.0</v>
      </c>
      <c r="I22" s="6">
        <v>4042.0</v>
      </c>
      <c r="J22" s="6">
        <v>4042.0</v>
      </c>
      <c r="K22" s="6">
        <v>4042.0</v>
      </c>
      <c r="L22" s="6">
        <v>0.035</v>
      </c>
      <c r="M22" s="6">
        <v>30.003</v>
      </c>
      <c r="N22" s="85">
        <f t="shared" si="1"/>
        <v>0</v>
      </c>
      <c r="O22" s="85">
        <f t="shared" si="2"/>
        <v>0</v>
      </c>
      <c r="P22" s="85">
        <f t="shared" si="3"/>
        <v>0</v>
      </c>
      <c r="Q22" s="85">
        <f t="shared" si="4"/>
        <v>0</v>
      </c>
      <c r="R22" s="85">
        <f t="shared" si="5"/>
        <v>0</v>
      </c>
      <c r="S22" s="86">
        <f t="shared" si="6"/>
        <v>0</v>
      </c>
      <c r="U22" s="9">
        <f t="shared" si="7"/>
        <v>0.035</v>
      </c>
    </row>
    <row r="23">
      <c r="A23" s="84">
        <f>Comparacao!E24</f>
        <v>4126</v>
      </c>
      <c r="B23" s="6" t="s">
        <v>98</v>
      </c>
      <c r="C23" s="6" t="s">
        <v>10</v>
      </c>
      <c r="D23" s="6">
        <v>5.0</v>
      </c>
      <c r="E23" s="6">
        <v>4126.0</v>
      </c>
      <c r="F23" s="6">
        <v>4126.0</v>
      </c>
      <c r="G23" s="6">
        <v>4126.0</v>
      </c>
      <c r="H23" s="6">
        <v>4126.0</v>
      </c>
      <c r="I23" s="6">
        <v>4126.0</v>
      </c>
      <c r="J23" s="6">
        <v>4126.0</v>
      </c>
      <c r="K23" s="6">
        <v>4126.0</v>
      </c>
      <c r="L23" s="6">
        <v>0.056</v>
      </c>
      <c r="M23" s="6">
        <v>30.005</v>
      </c>
      <c r="N23" s="85">
        <f t="shared" si="1"/>
        <v>0</v>
      </c>
      <c r="O23" s="85">
        <f t="shared" si="2"/>
        <v>0</v>
      </c>
      <c r="P23" s="85">
        <f t="shared" si="3"/>
        <v>0</v>
      </c>
      <c r="Q23" s="85">
        <f t="shared" si="4"/>
        <v>0</v>
      </c>
      <c r="R23" s="85">
        <f t="shared" si="5"/>
        <v>0</v>
      </c>
      <c r="S23" s="86">
        <f t="shared" si="6"/>
        <v>0</v>
      </c>
      <c r="U23" s="9">
        <f t="shared" si="7"/>
        <v>0.056</v>
      </c>
    </row>
    <row r="24">
      <c r="A24" s="84">
        <f>Comparacao!E25</f>
        <v>3920</v>
      </c>
      <c r="B24" s="6" t="s">
        <v>99</v>
      </c>
      <c r="C24" s="6" t="s">
        <v>10</v>
      </c>
      <c r="D24" s="6">
        <v>5.0</v>
      </c>
      <c r="E24" s="6">
        <v>3920.0</v>
      </c>
      <c r="F24" s="6">
        <v>3920.0</v>
      </c>
      <c r="G24" s="6">
        <v>3920.0</v>
      </c>
      <c r="H24" s="6">
        <v>3920.0</v>
      </c>
      <c r="I24" s="6">
        <v>3920.0</v>
      </c>
      <c r="J24" s="6">
        <v>3920.0</v>
      </c>
      <c r="K24" s="6">
        <v>3920.0</v>
      </c>
      <c r="L24" s="6">
        <v>0.081</v>
      </c>
      <c r="M24" s="6">
        <v>30.004</v>
      </c>
      <c r="N24" s="85">
        <f t="shared" si="1"/>
        <v>0</v>
      </c>
      <c r="O24" s="85">
        <f t="shared" si="2"/>
        <v>0</v>
      </c>
      <c r="P24" s="85">
        <f t="shared" si="3"/>
        <v>0</v>
      </c>
      <c r="Q24" s="85">
        <f t="shared" si="4"/>
        <v>0</v>
      </c>
      <c r="R24" s="85">
        <f t="shared" si="5"/>
        <v>0</v>
      </c>
      <c r="S24" s="86">
        <f t="shared" si="6"/>
        <v>0</v>
      </c>
      <c r="U24" s="9">
        <f t="shared" si="7"/>
        <v>0.081</v>
      </c>
    </row>
    <row r="25">
      <c r="A25" s="84">
        <f>Comparacao!E26</f>
        <v>610</v>
      </c>
      <c r="B25" s="6" t="s">
        <v>100</v>
      </c>
      <c r="C25" s="6" t="s">
        <v>10</v>
      </c>
      <c r="D25" s="6">
        <v>5.0</v>
      </c>
      <c r="E25" s="6">
        <v>610.0</v>
      </c>
      <c r="F25" s="6">
        <v>610.0</v>
      </c>
      <c r="G25" s="6">
        <v>610.0</v>
      </c>
      <c r="H25" s="6">
        <v>610.0</v>
      </c>
      <c r="I25" s="6">
        <v>610.0</v>
      </c>
      <c r="J25" s="6">
        <v>610.0</v>
      </c>
      <c r="K25" s="6">
        <v>610.0</v>
      </c>
      <c r="L25" s="6">
        <v>0.039</v>
      </c>
      <c r="M25" s="6">
        <v>40.005</v>
      </c>
      <c r="N25" s="85">
        <f t="shared" si="1"/>
        <v>0</v>
      </c>
      <c r="O25" s="85">
        <f t="shared" si="2"/>
        <v>0</v>
      </c>
      <c r="P25" s="85">
        <f t="shared" si="3"/>
        <v>0</v>
      </c>
      <c r="Q25" s="85">
        <f t="shared" si="4"/>
        <v>0</v>
      </c>
      <c r="R25" s="85">
        <f t="shared" si="5"/>
        <v>0</v>
      </c>
      <c r="S25" s="86">
        <f t="shared" si="6"/>
        <v>0</v>
      </c>
      <c r="U25" s="9">
        <f t="shared" si="7"/>
        <v>0.039</v>
      </c>
    </row>
    <row r="26">
      <c r="A26" s="84">
        <f>Comparacao!E27</f>
        <v>136</v>
      </c>
      <c r="B26" s="6" t="s">
        <v>101</v>
      </c>
      <c r="C26" s="6" t="s">
        <v>10</v>
      </c>
      <c r="D26" s="6">
        <v>5.0</v>
      </c>
      <c r="E26" s="6">
        <v>136.0</v>
      </c>
      <c r="F26" s="6">
        <v>136.0</v>
      </c>
      <c r="G26" s="6">
        <v>136.0</v>
      </c>
      <c r="H26" s="6">
        <v>136.0</v>
      </c>
      <c r="I26" s="6">
        <v>136.0</v>
      </c>
      <c r="J26" s="6">
        <v>136.0</v>
      </c>
      <c r="K26" s="6">
        <v>136.0</v>
      </c>
      <c r="L26" s="6">
        <v>0.563</v>
      </c>
      <c r="M26" s="6">
        <v>40.003</v>
      </c>
      <c r="N26" s="85">
        <f t="shared" si="1"/>
        <v>0</v>
      </c>
      <c r="O26" s="85">
        <f t="shared" si="2"/>
        <v>0</v>
      </c>
      <c r="P26" s="85">
        <f t="shared" si="3"/>
        <v>0</v>
      </c>
      <c r="Q26" s="85">
        <f t="shared" si="4"/>
        <v>0</v>
      </c>
      <c r="R26" s="85">
        <f t="shared" si="5"/>
        <v>0</v>
      </c>
      <c r="S26" s="86">
        <f t="shared" si="6"/>
        <v>0</v>
      </c>
      <c r="U26" s="9">
        <f t="shared" si="7"/>
        <v>0.563</v>
      </c>
    </row>
    <row r="27">
      <c r="A27" s="84">
        <f>Comparacao!E28</f>
        <v>234</v>
      </c>
      <c r="B27" s="6" t="s">
        <v>102</v>
      </c>
      <c r="C27" s="6" t="s">
        <v>10</v>
      </c>
      <c r="D27" s="6">
        <v>5.0</v>
      </c>
      <c r="E27" s="6">
        <v>234.0</v>
      </c>
      <c r="F27" s="6">
        <v>234.0</v>
      </c>
      <c r="G27" s="6">
        <v>234.0</v>
      </c>
      <c r="H27" s="6">
        <v>234.0</v>
      </c>
      <c r="I27" s="6">
        <v>234.0</v>
      </c>
      <c r="J27" s="6">
        <v>234.0</v>
      </c>
      <c r="K27" s="6">
        <v>234.0</v>
      </c>
      <c r="L27" s="6">
        <v>0.078</v>
      </c>
      <c r="M27" s="6">
        <v>40.005</v>
      </c>
      <c r="N27" s="85">
        <f t="shared" si="1"/>
        <v>0</v>
      </c>
      <c r="O27" s="85">
        <f t="shared" si="2"/>
        <v>0</v>
      </c>
      <c r="P27" s="85">
        <f t="shared" si="3"/>
        <v>0</v>
      </c>
      <c r="Q27" s="85">
        <f t="shared" si="4"/>
        <v>0</v>
      </c>
      <c r="R27" s="85">
        <f t="shared" si="5"/>
        <v>0</v>
      </c>
      <c r="S27" s="86">
        <f t="shared" si="6"/>
        <v>0</v>
      </c>
      <c r="U27" s="9">
        <f t="shared" si="7"/>
        <v>0.078</v>
      </c>
    </row>
    <row r="28">
      <c r="A28" s="84">
        <f>Comparacao!E29</f>
        <v>232</v>
      </c>
      <c r="B28" s="6" t="s">
        <v>103</v>
      </c>
      <c r="C28" s="6" t="s">
        <v>10</v>
      </c>
      <c r="D28" s="6">
        <v>5.0</v>
      </c>
      <c r="E28" s="6">
        <v>234.0</v>
      </c>
      <c r="F28" s="6">
        <v>232.0</v>
      </c>
      <c r="G28" s="6">
        <v>232.0</v>
      </c>
      <c r="H28" s="6">
        <v>232.0</v>
      </c>
      <c r="I28" s="6">
        <v>232.0</v>
      </c>
      <c r="J28" s="6">
        <v>232.0</v>
      </c>
      <c r="K28" s="6">
        <v>232.4</v>
      </c>
      <c r="L28" s="6">
        <v>7.788</v>
      </c>
      <c r="M28" s="6">
        <v>40.003</v>
      </c>
      <c r="N28" s="85">
        <f t="shared" si="1"/>
        <v>0.8620689655</v>
      </c>
      <c r="O28" s="85">
        <f t="shared" si="2"/>
        <v>0</v>
      </c>
      <c r="P28" s="85">
        <f t="shared" si="3"/>
        <v>0</v>
      </c>
      <c r="Q28" s="85">
        <f t="shared" si="4"/>
        <v>0</v>
      </c>
      <c r="R28" s="85">
        <f t="shared" si="5"/>
        <v>0</v>
      </c>
      <c r="S28" s="86">
        <f t="shared" si="6"/>
        <v>0.1724137931</v>
      </c>
      <c r="U28" s="9">
        <f t="shared" si="7"/>
        <v>7.788</v>
      </c>
    </row>
    <row r="29">
      <c r="A29" s="84">
        <f>Comparacao!E30</f>
        <v>774</v>
      </c>
      <c r="B29" s="6" t="s">
        <v>104</v>
      </c>
      <c r="C29" s="6" t="s">
        <v>10</v>
      </c>
      <c r="D29" s="6">
        <v>5.0</v>
      </c>
      <c r="E29" s="6">
        <v>774.0</v>
      </c>
      <c r="F29" s="6">
        <v>774.0</v>
      </c>
      <c r="G29" s="6">
        <v>774.0</v>
      </c>
      <c r="H29" s="6">
        <v>774.0</v>
      </c>
      <c r="I29" s="6">
        <v>774.0</v>
      </c>
      <c r="J29" s="6">
        <v>774.0</v>
      </c>
      <c r="K29" s="6">
        <v>774.0</v>
      </c>
      <c r="L29" s="6">
        <v>0.075</v>
      </c>
      <c r="M29" s="6">
        <v>40.003</v>
      </c>
      <c r="N29" s="85">
        <f t="shared" si="1"/>
        <v>0</v>
      </c>
      <c r="O29" s="85">
        <f t="shared" si="2"/>
        <v>0</v>
      </c>
      <c r="P29" s="85">
        <f t="shared" si="3"/>
        <v>0</v>
      </c>
      <c r="Q29" s="85">
        <f t="shared" si="4"/>
        <v>0</v>
      </c>
      <c r="R29" s="85">
        <f t="shared" si="5"/>
        <v>0</v>
      </c>
      <c r="S29" s="86">
        <f t="shared" si="6"/>
        <v>0</v>
      </c>
      <c r="U29" s="9">
        <f t="shared" si="7"/>
        <v>0.075</v>
      </c>
    </row>
    <row r="30">
      <c r="A30" s="84">
        <f>Comparacao!E31</f>
        <v>4544</v>
      </c>
      <c r="B30" s="6" t="s">
        <v>105</v>
      </c>
      <c r="C30" s="6" t="s">
        <v>10</v>
      </c>
      <c r="D30" s="6">
        <v>5.0</v>
      </c>
      <c r="E30" s="6">
        <v>4544.0</v>
      </c>
      <c r="F30" s="6">
        <v>4544.0</v>
      </c>
      <c r="G30" s="6">
        <v>4544.0</v>
      </c>
      <c r="H30" s="6">
        <v>4544.0</v>
      </c>
      <c r="I30" s="6">
        <v>4544.0</v>
      </c>
      <c r="J30" s="6">
        <v>4544.0</v>
      </c>
      <c r="K30" s="6">
        <v>4544.0</v>
      </c>
      <c r="L30" s="6">
        <v>0.086</v>
      </c>
      <c r="M30" s="6">
        <v>40.007</v>
      </c>
      <c r="N30" s="85">
        <f t="shared" si="1"/>
        <v>0</v>
      </c>
      <c r="O30" s="85">
        <f t="shared" si="2"/>
        <v>0</v>
      </c>
      <c r="P30" s="85">
        <f t="shared" si="3"/>
        <v>0</v>
      </c>
      <c r="Q30" s="85">
        <f t="shared" si="4"/>
        <v>0</v>
      </c>
      <c r="R30" s="85">
        <f t="shared" si="5"/>
        <v>0</v>
      </c>
      <c r="S30" s="86">
        <f t="shared" si="6"/>
        <v>0</v>
      </c>
      <c r="U30" s="9">
        <f t="shared" si="7"/>
        <v>0.086</v>
      </c>
    </row>
    <row r="31">
      <c r="A31" s="84">
        <f>Comparacao!E32</f>
        <v>2068</v>
      </c>
      <c r="B31" s="6" t="s">
        <v>106</v>
      </c>
      <c r="C31" s="6" t="s">
        <v>10</v>
      </c>
      <c r="D31" s="6">
        <v>5.0</v>
      </c>
      <c r="E31" s="6">
        <v>2068.0</v>
      </c>
      <c r="F31" s="6">
        <v>2068.0</v>
      </c>
      <c r="G31" s="6">
        <v>2068.0</v>
      </c>
      <c r="H31" s="6">
        <v>2068.0</v>
      </c>
      <c r="I31" s="6">
        <v>2068.0</v>
      </c>
      <c r="J31" s="6">
        <v>2068.0</v>
      </c>
      <c r="K31" s="6">
        <v>2068.0</v>
      </c>
      <c r="L31" s="6">
        <v>0.187</v>
      </c>
      <c r="M31" s="6">
        <v>40.017</v>
      </c>
      <c r="N31" s="85">
        <f t="shared" si="1"/>
        <v>0</v>
      </c>
      <c r="O31" s="85">
        <f t="shared" si="2"/>
        <v>0</v>
      </c>
      <c r="P31" s="85">
        <f t="shared" si="3"/>
        <v>0</v>
      </c>
      <c r="Q31" s="85">
        <f t="shared" si="4"/>
        <v>0</v>
      </c>
      <c r="R31" s="85">
        <f t="shared" si="5"/>
        <v>0</v>
      </c>
      <c r="S31" s="86">
        <f t="shared" si="6"/>
        <v>0</v>
      </c>
      <c r="U31" s="9">
        <f t="shared" si="7"/>
        <v>0.187</v>
      </c>
    </row>
    <row r="32">
      <c r="A32" s="84">
        <f>Comparacao!E33</f>
        <v>2090</v>
      </c>
      <c r="B32" s="6" t="s">
        <v>107</v>
      </c>
      <c r="C32" s="6" t="s">
        <v>10</v>
      </c>
      <c r="D32" s="6">
        <v>5.0</v>
      </c>
      <c r="E32" s="6">
        <v>2090.0</v>
      </c>
      <c r="F32" s="6">
        <v>2090.0</v>
      </c>
      <c r="G32" s="6">
        <v>2090.0</v>
      </c>
      <c r="H32" s="6">
        <v>2090.0</v>
      </c>
      <c r="I32" s="6">
        <v>2090.0</v>
      </c>
      <c r="J32" s="6">
        <v>2090.0</v>
      </c>
      <c r="K32" s="6">
        <v>2090.0</v>
      </c>
      <c r="L32" s="6">
        <v>0.194</v>
      </c>
      <c r="M32" s="6">
        <v>40.011</v>
      </c>
      <c r="N32" s="85">
        <f t="shared" si="1"/>
        <v>0</v>
      </c>
      <c r="O32" s="85">
        <f t="shared" si="2"/>
        <v>0</v>
      </c>
      <c r="P32" s="85">
        <f t="shared" si="3"/>
        <v>0</v>
      </c>
      <c r="Q32" s="85">
        <f t="shared" si="4"/>
        <v>0</v>
      </c>
      <c r="R32" s="85">
        <f t="shared" si="5"/>
        <v>0</v>
      </c>
      <c r="S32" s="86">
        <f t="shared" si="6"/>
        <v>0</v>
      </c>
      <c r="U32" s="9">
        <f t="shared" si="7"/>
        <v>0.194</v>
      </c>
    </row>
    <row r="33">
      <c r="A33" s="84">
        <f>Comparacao!E34</f>
        <v>1650</v>
      </c>
      <c r="B33" s="6" t="s">
        <v>108</v>
      </c>
      <c r="C33" s="6" t="s">
        <v>10</v>
      </c>
      <c r="D33" s="6">
        <v>5.0</v>
      </c>
      <c r="E33" s="6">
        <v>1650.0</v>
      </c>
      <c r="F33" s="6">
        <v>1650.0</v>
      </c>
      <c r="G33" s="6">
        <v>1650.0</v>
      </c>
      <c r="H33" s="6">
        <v>1650.0</v>
      </c>
      <c r="I33" s="6">
        <v>1650.0</v>
      </c>
      <c r="J33" s="6">
        <v>1650.0</v>
      </c>
      <c r="K33" s="6">
        <v>1650.0</v>
      </c>
      <c r="L33" s="6">
        <v>0.668</v>
      </c>
      <c r="M33" s="6">
        <v>40.003</v>
      </c>
      <c r="N33" s="85">
        <f t="shared" si="1"/>
        <v>0</v>
      </c>
      <c r="O33" s="85">
        <f t="shared" si="2"/>
        <v>0</v>
      </c>
      <c r="P33" s="85">
        <f t="shared" si="3"/>
        <v>0</v>
      </c>
      <c r="Q33" s="85">
        <f t="shared" si="4"/>
        <v>0</v>
      </c>
      <c r="R33" s="85">
        <f t="shared" si="5"/>
        <v>0</v>
      </c>
      <c r="S33" s="86">
        <f t="shared" si="6"/>
        <v>0</v>
      </c>
      <c r="U33" s="9">
        <f t="shared" si="7"/>
        <v>0.668</v>
      </c>
    </row>
    <row r="34">
      <c r="A34" s="84">
        <f>Comparacao!E35</f>
        <v>4316</v>
      </c>
      <c r="B34" s="6" t="s">
        <v>109</v>
      </c>
      <c r="C34" s="6" t="s">
        <v>10</v>
      </c>
      <c r="D34" s="6">
        <v>5.0</v>
      </c>
      <c r="E34" s="6">
        <v>4316.0</v>
      </c>
      <c r="F34" s="6">
        <v>4316.0</v>
      </c>
      <c r="G34" s="6">
        <v>4316.0</v>
      </c>
      <c r="H34" s="6">
        <v>4316.0</v>
      </c>
      <c r="I34" s="6">
        <v>4316.0</v>
      </c>
      <c r="J34" s="6">
        <v>4316.0</v>
      </c>
      <c r="K34" s="6">
        <v>4316.0</v>
      </c>
      <c r="L34" s="6">
        <v>0.294</v>
      </c>
      <c r="M34" s="6">
        <v>40.008</v>
      </c>
      <c r="N34" s="85">
        <f t="shared" si="1"/>
        <v>0</v>
      </c>
      <c r="O34" s="85">
        <f t="shared" si="2"/>
        <v>0</v>
      </c>
      <c r="P34" s="85">
        <f t="shared" si="3"/>
        <v>0</v>
      </c>
      <c r="Q34" s="85">
        <f t="shared" si="4"/>
        <v>0</v>
      </c>
      <c r="R34" s="85">
        <f t="shared" si="5"/>
        <v>0</v>
      </c>
      <c r="S34" s="86">
        <f t="shared" si="6"/>
        <v>0</v>
      </c>
      <c r="U34" s="9">
        <f t="shared" si="7"/>
        <v>0.294</v>
      </c>
    </row>
    <row r="35">
      <c r="A35" s="84">
        <f>Comparacao!E36</f>
        <v>8646</v>
      </c>
      <c r="B35" s="6" t="s">
        <v>110</v>
      </c>
      <c r="C35" s="6" t="s">
        <v>10</v>
      </c>
      <c r="D35" s="6">
        <v>5.0</v>
      </c>
      <c r="E35" s="6">
        <v>8646.0</v>
      </c>
      <c r="F35" s="6">
        <v>8646.0</v>
      </c>
      <c r="G35" s="6">
        <v>8646.0</v>
      </c>
      <c r="H35" s="6">
        <v>8646.0</v>
      </c>
      <c r="I35" s="6">
        <v>8646.0</v>
      </c>
      <c r="J35" s="6">
        <v>8646.0</v>
      </c>
      <c r="K35" s="6">
        <v>8646.0</v>
      </c>
      <c r="L35" s="6">
        <v>0.4</v>
      </c>
      <c r="M35" s="6">
        <v>40.008</v>
      </c>
      <c r="N35" s="85">
        <f t="shared" si="1"/>
        <v>0</v>
      </c>
      <c r="O35" s="85">
        <f t="shared" si="2"/>
        <v>0</v>
      </c>
      <c r="P35" s="85">
        <f t="shared" si="3"/>
        <v>0</v>
      </c>
      <c r="Q35" s="85">
        <f t="shared" si="4"/>
        <v>0</v>
      </c>
      <c r="R35" s="85">
        <f t="shared" si="5"/>
        <v>0</v>
      </c>
      <c r="S35" s="86">
        <f t="shared" si="6"/>
        <v>0</v>
      </c>
      <c r="U35" s="9">
        <f t="shared" si="7"/>
        <v>0.4</v>
      </c>
    </row>
    <row r="36">
      <c r="A36" s="84">
        <f>Comparacao!E37</f>
        <v>4586</v>
      </c>
      <c r="B36" s="6" t="s">
        <v>111</v>
      </c>
      <c r="C36" s="6" t="s">
        <v>10</v>
      </c>
      <c r="D36" s="6">
        <v>5.0</v>
      </c>
      <c r="E36" s="6">
        <v>4586.0</v>
      </c>
      <c r="F36" s="6">
        <v>4586.0</v>
      </c>
      <c r="G36" s="6">
        <v>4586.0</v>
      </c>
      <c r="H36" s="6">
        <v>4586.0</v>
      </c>
      <c r="I36" s="6">
        <v>4586.0</v>
      </c>
      <c r="J36" s="6">
        <v>4586.0</v>
      </c>
      <c r="K36" s="6">
        <v>4586.0</v>
      </c>
      <c r="L36" s="6">
        <v>0.352</v>
      </c>
      <c r="M36" s="6">
        <v>40.005</v>
      </c>
      <c r="N36" s="85">
        <f t="shared" si="1"/>
        <v>0</v>
      </c>
      <c r="O36" s="85">
        <f t="shared" si="2"/>
        <v>0</v>
      </c>
      <c r="P36" s="85">
        <f t="shared" si="3"/>
        <v>0</v>
      </c>
      <c r="Q36" s="85">
        <f t="shared" si="4"/>
        <v>0</v>
      </c>
      <c r="R36" s="85">
        <f t="shared" si="5"/>
        <v>0</v>
      </c>
      <c r="S36" s="86">
        <f t="shared" si="6"/>
        <v>0</v>
      </c>
      <c r="U36" s="9">
        <f t="shared" si="7"/>
        <v>0.352</v>
      </c>
    </row>
    <row r="37">
      <c r="A37" s="84">
        <f>Comparacao!E38</f>
        <v>5396</v>
      </c>
      <c r="B37" s="6" t="s">
        <v>112</v>
      </c>
      <c r="C37" s="6" t="s">
        <v>10</v>
      </c>
      <c r="D37" s="6">
        <v>5.0</v>
      </c>
      <c r="E37" s="6">
        <v>5396.0</v>
      </c>
      <c r="F37" s="6">
        <v>5396.0</v>
      </c>
      <c r="G37" s="6">
        <v>5396.0</v>
      </c>
      <c r="H37" s="6">
        <v>5396.0</v>
      </c>
      <c r="I37" s="6">
        <v>5396.0</v>
      </c>
      <c r="J37" s="6">
        <v>5396.0</v>
      </c>
      <c r="K37" s="6">
        <v>5396.0</v>
      </c>
      <c r="L37" s="6">
        <v>2.514</v>
      </c>
      <c r="M37" s="6">
        <v>40.005</v>
      </c>
      <c r="N37" s="85">
        <f t="shared" si="1"/>
        <v>0</v>
      </c>
      <c r="O37" s="85">
        <f t="shared" si="2"/>
        <v>0</v>
      </c>
      <c r="P37" s="85">
        <f t="shared" si="3"/>
        <v>0</v>
      </c>
      <c r="Q37" s="85">
        <f t="shared" si="4"/>
        <v>0</v>
      </c>
      <c r="R37" s="85">
        <f t="shared" si="5"/>
        <v>0</v>
      </c>
      <c r="S37" s="86">
        <f t="shared" si="6"/>
        <v>0</v>
      </c>
      <c r="U37" s="9">
        <f t="shared" si="7"/>
        <v>2.514</v>
      </c>
    </row>
    <row r="38">
      <c r="A38" s="84">
        <f>Comparacao!E39</f>
        <v>4800</v>
      </c>
      <c r="B38" s="6" t="s">
        <v>113</v>
      </c>
      <c r="C38" s="6" t="s">
        <v>10</v>
      </c>
      <c r="D38" s="6">
        <v>5.0</v>
      </c>
      <c r="E38" s="6">
        <v>4800.0</v>
      </c>
      <c r="F38" s="6">
        <v>4800.0</v>
      </c>
      <c r="G38" s="6">
        <v>4800.0</v>
      </c>
      <c r="H38" s="6">
        <v>4800.0</v>
      </c>
      <c r="I38" s="6">
        <v>4800.0</v>
      </c>
      <c r="J38" s="6">
        <v>4800.0</v>
      </c>
      <c r="K38" s="6">
        <v>4800.0</v>
      </c>
      <c r="L38" s="6">
        <v>4.424</v>
      </c>
      <c r="M38" s="6">
        <v>40.007</v>
      </c>
      <c r="N38" s="85">
        <f t="shared" si="1"/>
        <v>0</v>
      </c>
      <c r="O38" s="85">
        <f t="shared" si="2"/>
        <v>0</v>
      </c>
      <c r="P38" s="85">
        <f t="shared" si="3"/>
        <v>0</v>
      </c>
      <c r="Q38" s="85">
        <f t="shared" si="4"/>
        <v>0</v>
      </c>
      <c r="R38" s="85">
        <f t="shared" si="5"/>
        <v>0</v>
      </c>
      <c r="S38" s="86">
        <f t="shared" si="6"/>
        <v>0</v>
      </c>
      <c r="U38" s="9">
        <f t="shared" si="7"/>
        <v>4.424</v>
      </c>
    </row>
    <row r="39">
      <c r="A39" s="84">
        <f>Comparacao!E40</f>
        <v>6272</v>
      </c>
      <c r="B39" s="6" t="s">
        <v>114</v>
      </c>
      <c r="C39" s="6" t="s">
        <v>10</v>
      </c>
      <c r="D39" s="6">
        <v>5.0</v>
      </c>
      <c r="E39" s="6">
        <v>6272.0</v>
      </c>
      <c r="F39" s="6">
        <v>6272.0</v>
      </c>
      <c r="G39" s="6">
        <v>6272.0</v>
      </c>
      <c r="H39" s="6">
        <v>6272.0</v>
      </c>
      <c r="I39" s="6">
        <v>6272.0</v>
      </c>
      <c r="J39" s="6">
        <v>6272.0</v>
      </c>
      <c r="K39" s="6">
        <v>6272.0</v>
      </c>
      <c r="L39" s="6">
        <v>0.215</v>
      </c>
      <c r="M39" s="6">
        <v>40.007</v>
      </c>
      <c r="N39" s="85">
        <f t="shared" si="1"/>
        <v>0</v>
      </c>
      <c r="O39" s="85">
        <f t="shared" si="2"/>
        <v>0</v>
      </c>
      <c r="P39" s="85">
        <f t="shared" si="3"/>
        <v>0</v>
      </c>
      <c r="Q39" s="85">
        <f t="shared" si="4"/>
        <v>0</v>
      </c>
      <c r="R39" s="85">
        <f t="shared" si="5"/>
        <v>0</v>
      </c>
      <c r="S39" s="86">
        <f t="shared" si="6"/>
        <v>0</v>
      </c>
      <c r="U39" s="9">
        <f t="shared" si="7"/>
        <v>0.215</v>
      </c>
    </row>
    <row r="40">
      <c r="A40" s="84">
        <f>Comparacao!E41</f>
        <v>19000</v>
      </c>
      <c r="B40" s="6" t="s">
        <v>115</v>
      </c>
      <c r="C40" s="6" t="s">
        <v>10</v>
      </c>
      <c r="D40" s="6">
        <v>5.0</v>
      </c>
      <c r="E40" s="6">
        <v>19000.0</v>
      </c>
      <c r="F40" s="6">
        <v>19000.0</v>
      </c>
      <c r="G40" s="6">
        <v>19000.0</v>
      </c>
      <c r="H40" s="6">
        <v>19000.0</v>
      </c>
      <c r="I40" s="6">
        <v>19000.0</v>
      </c>
      <c r="J40" s="6">
        <v>19000.0</v>
      </c>
      <c r="K40" s="6">
        <v>19000.0</v>
      </c>
      <c r="L40" s="6">
        <v>14.691</v>
      </c>
      <c r="M40" s="6">
        <v>100.023</v>
      </c>
      <c r="N40" s="85">
        <f t="shared" si="1"/>
        <v>0</v>
      </c>
      <c r="O40" s="85">
        <f t="shared" si="2"/>
        <v>0</v>
      </c>
      <c r="P40" s="85">
        <f t="shared" si="3"/>
        <v>0</v>
      </c>
      <c r="Q40" s="85">
        <f t="shared" si="4"/>
        <v>0</v>
      </c>
      <c r="R40" s="85">
        <f t="shared" si="5"/>
        <v>0</v>
      </c>
      <c r="S40" s="86">
        <f t="shared" si="6"/>
        <v>0</v>
      </c>
      <c r="U40" s="9">
        <f t="shared" si="7"/>
        <v>14.691</v>
      </c>
    </row>
    <row r="41">
      <c r="A41" s="84">
        <f>Comparacao!E42</f>
        <v>22686</v>
      </c>
      <c r="B41" s="6" t="s">
        <v>116</v>
      </c>
      <c r="C41" s="6" t="s">
        <v>10</v>
      </c>
      <c r="D41" s="6">
        <v>5.0</v>
      </c>
      <c r="E41" s="6">
        <v>22686.0</v>
      </c>
      <c r="F41" s="6">
        <v>22686.0</v>
      </c>
      <c r="G41" s="6">
        <v>22686.0</v>
      </c>
      <c r="H41" s="6">
        <v>22686.0</v>
      </c>
      <c r="I41" s="6">
        <v>22686.0</v>
      </c>
      <c r="J41" s="6">
        <v>22686.0</v>
      </c>
      <c r="K41" s="6">
        <v>22686.0</v>
      </c>
      <c r="L41" s="6">
        <v>4.038</v>
      </c>
      <c r="M41" s="6">
        <v>100.018</v>
      </c>
      <c r="N41" s="85">
        <f t="shared" si="1"/>
        <v>0</v>
      </c>
      <c r="O41" s="85">
        <f t="shared" si="2"/>
        <v>0</v>
      </c>
      <c r="P41" s="85">
        <f t="shared" si="3"/>
        <v>0</v>
      </c>
      <c r="Q41" s="85">
        <f t="shared" si="4"/>
        <v>0</v>
      </c>
      <c r="R41" s="85">
        <f t="shared" si="5"/>
        <v>0</v>
      </c>
      <c r="S41" s="86">
        <f t="shared" si="6"/>
        <v>0</v>
      </c>
      <c r="U41" s="9">
        <f t="shared" si="7"/>
        <v>4.038</v>
      </c>
    </row>
    <row r="42">
      <c r="A42" s="84">
        <f>Comparacao!E43</f>
        <v>14558</v>
      </c>
      <c r="B42" s="6" t="s">
        <v>117</v>
      </c>
      <c r="C42" s="6" t="s">
        <v>10</v>
      </c>
      <c r="D42" s="6">
        <v>5.0</v>
      </c>
      <c r="E42" s="6">
        <v>14558.0</v>
      </c>
      <c r="F42" s="6">
        <v>14558.0</v>
      </c>
      <c r="G42" s="6">
        <v>14558.0</v>
      </c>
      <c r="H42" s="6">
        <v>14558.0</v>
      </c>
      <c r="I42" s="6">
        <v>14558.0</v>
      </c>
      <c r="J42" s="6">
        <v>14558.0</v>
      </c>
      <c r="K42" s="6">
        <v>14558.0</v>
      </c>
      <c r="L42" s="6">
        <v>9.494</v>
      </c>
      <c r="M42" s="6">
        <v>100.02</v>
      </c>
      <c r="N42" s="85">
        <f t="shared" si="1"/>
        <v>0</v>
      </c>
      <c r="O42" s="85">
        <f t="shared" si="2"/>
        <v>0</v>
      </c>
      <c r="P42" s="85">
        <f t="shared" si="3"/>
        <v>0</v>
      </c>
      <c r="Q42" s="85">
        <f t="shared" si="4"/>
        <v>0</v>
      </c>
      <c r="R42" s="85">
        <f t="shared" si="5"/>
        <v>0</v>
      </c>
      <c r="S42" s="86">
        <f t="shared" si="6"/>
        <v>0</v>
      </c>
      <c r="U42" s="9">
        <f t="shared" si="7"/>
        <v>9.494</v>
      </c>
    </row>
    <row r="43">
      <c r="A43" s="88">
        <f>Comparacao!E44</f>
        <v>19700</v>
      </c>
      <c r="B43" s="6" t="s">
        <v>118</v>
      </c>
      <c r="C43" s="6" t="s">
        <v>10</v>
      </c>
      <c r="D43" s="6">
        <v>5.0</v>
      </c>
      <c r="E43" s="6">
        <v>19700.0</v>
      </c>
      <c r="F43" s="6">
        <v>19700.0</v>
      </c>
      <c r="G43" s="6">
        <v>19700.0</v>
      </c>
      <c r="H43" s="6">
        <v>19700.0</v>
      </c>
      <c r="I43" s="6">
        <v>19700.0</v>
      </c>
      <c r="J43" s="6">
        <v>19700.0</v>
      </c>
      <c r="K43" s="6">
        <v>19700.0</v>
      </c>
      <c r="L43" s="6">
        <v>25.288</v>
      </c>
      <c r="M43" s="6">
        <v>100.016</v>
      </c>
      <c r="N43" s="85">
        <f t="shared" si="1"/>
        <v>0</v>
      </c>
      <c r="O43" s="85">
        <f t="shared" si="2"/>
        <v>0</v>
      </c>
      <c r="P43" s="85">
        <f t="shared" si="3"/>
        <v>0</v>
      </c>
      <c r="Q43" s="85">
        <f t="shared" si="4"/>
        <v>0</v>
      </c>
      <c r="R43" s="85">
        <f t="shared" si="5"/>
        <v>0</v>
      </c>
      <c r="S43" s="86">
        <f t="shared" si="6"/>
        <v>0</v>
      </c>
      <c r="U43" s="9">
        <f t="shared" si="7"/>
        <v>25.288</v>
      </c>
    </row>
    <row r="44">
      <c r="A44" s="88">
        <f>Comparacao!E45</f>
        <v>22746</v>
      </c>
      <c r="B44" s="6" t="s">
        <v>119</v>
      </c>
      <c r="C44" s="6" t="s">
        <v>10</v>
      </c>
      <c r="D44" s="6">
        <v>5.0</v>
      </c>
      <c r="E44" s="6">
        <v>22746.0</v>
      </c>
      <c r="F44" s="6">
        <v>22746.0</v>
      </c>
      <c r="G44" s="6">
        <v>22746.0</v>
      </c>
      <c r="H44" s="6">
        <v>23010.0</v>
      </c>
      <c r="I44" s="6">
        <v>22746.0</v>
      </c>
      <c r="J44" s="6">
        <v>22746.0</v>
      </c>
      <c r="K44" s="6">
        <v>22798.8</v>
      </c>
      <c r="L44" s="6">
        <v>20.694</v>
      </c>
      <c r="M44" s="6">
        <v>100.025</v>
      </c>
      <c r="N44" s="85">
        <f t="shared" si="1"/>
        <v>0</v>
      </c>
      <c r="O44" s="85">
        <f t="shared" si="2"/>
        <v>0</v>
      </c>
      <c r="P44" s="85">
        <f t="shared" si="3"/>
        <v>0</v>
      </c>
      <c r="Q44" s="85">
        <f t="shared" si="4"/>
        <v>1.16064363</v>
      </c>
      <c r="R44" s="85">
        <f t="shared" si="5"/>
        <v>0</v>
      </c>
      <c r="S44" s="86">
        <f t="shared" si="6"/>
        <v>0.2321287259</v>
      </c>
      <c r="U44" s="9">
        <f t="shared" si="7"/>
        <v>20.694</v>
      </c>
    </row>
    <row r="45">
      <c r="A45" s="88">
        <f>Comparacao!E46</f>
        <v>36412</v>
      </c>
      <c r="B45" s="6" t="s">
        <v>120</v>
      </c>
      <c r="C45" s="6" t="s">
        <v>10</v>
      </c>
      <c r="D45" s="6">
        <v>5.0</v>
      </c>
      <c r="E45" s="6">
        <v>36568.0</v>
      </c>
      <c r="F45" s="6">
        <v>36528.0</v>
      </c>
      <c r="G45" s="6">
        <v>36532.0</v>
      </c>
      <c r="H45" s="6">
        <v>36532.0</v>
      </c>
      <c r="I45" s="6">
        <v>36492.0</v>
      </c>
      <c r="J45" s="6">
        <v>36492.0</v>
      </c>
      <c r="K45" s="6">
        <v>36530.4</v>
      </c>
      <c r="L45" s="6">
        <v>40.348</v>
      </c>
      <c r="M45" s="6">
        <v>100.015</v>
      </c>
      <c r="N45" s="85">
        <f t="shared" si="1"/>
        <v>0.4284301879</v>
      </c>
      <c r="O45" s="85">
        <f t="shared" si="2"/>
        <v>0.3185762935</v>
      </c>
      <c r="P45" s="85">
        <f t="shared" si="3"/>
        <v>0.329561683</v>
      </c>
      <c r="Q45" s="85">
        <f t="shared" si="4"/>
        <v>0.329561683</v>
      </c>
      <c r="R45" s="85">
        <f t="shared" si="5"/>
        <v>0.2197077886</v>
      </c>
      <c r="S45" s="86">
        <f t="shared" si="6"/>
        <v>0.3251675272</v>
      </c>
      <c r="U45" s="9">
        <f t="shared" si="7"/>
        <v>40.348</v>
      </c>
    </row>
    <row r="46">
      <c r="A46" s="88">
        <f>Comparacao!E47</f>
        <v>38608</v>
      </c>
      <c r="B46" s="6" t="s">
        <v>121</v>
      </c>
      <c r="C46" s="6" t="s">
        <v>10</v>
      </c>
      <c r="D46" s="6">
        <v>5.0</v>
      </c>
      <c r="E46" s="6">
        <v>38608.0</v>
      </c>
      <c r="F46" s="6">
        <v>38758.0</v>
      </c>
      <c r="G46" s="6">
        <v>38608.0</v>
      </c>
      <c r="H46" s="6">
        <v>38608.0</v>
      </c>
      <c r="I46" s="6">
        <v>38608.0</v>
      </c>
      <c r="J46" s="6">
        <v>38608.0</v>
      </c>
      <c r="K46" s="6">
        <v>38638.0</v>
      </c>
      <c r="L46" s="6">
        <v>35.098</v>
      </c>
      <c r="M46" s="6">
        <v>100.016</v>
      </c>
      <c r="N46" s="85">
        <f t="shared" si="1"/>
        <v>0</v>
      </c>
      <c r="O46" s="85">
        <f t="shared" si="2"/>
        <v>0.3885205139</v>
      </c>
      <c r="P46" s="85">
        <f t="shared" si="3"/>
        <v>0</v>
      </c>
      <c r="Q46" s="85">
        <f t="shared" si="4"/>
        <v>0</v>
      </c>
      <c r="R46" s="85">
        <f t="shared" si="5"/>
        <v>0</v>
      </c>
      <c r="S46" s="86">
        <f t="shared" si="6"/>
        <v>0.07770410278</v>
      </c>
      <c r="U46" s="9">
        <f t="shared" si="7"/>
        <v>35.098</v>
      </c>
    </row>
    <row r="47">
      <c r="A47" s="88">
        <f>Comparacao!E48</f>
        <v>32686</v>
      </c>
      <c r="B47" s="6" t="s">
        <v>122</v>
      </c>
      <c r="C47" s="6" t="s">
        <v>10</v>
      </c>
      <c r="D47" s="6">
        <v>5.0</v>
      </c>
      <c r="E47" s="6">
        <v>32686.0</v>
      </c>
      <c r="F47" s="6">
        <v>32696.0</v>
      </c>
      <c r="G47" s="6">
        <v>32686.0</v>
      </c>
      <c r="H47" s="6">
        <v>32686.0</v>
      </c>
      <c r="I47" s="6">
        <v>32846.0</v>
      </c>
      <c r="J47" s="6">
        <v>32686.0</v>
      </c>
      <c r="K47" s="6">
        <v>32720.0</v>
      </c>
      <c r="L47" s="6">
        <v>37.695</v>
      </c>
      <c r="M47" s="6">
        <v>100.009</v>
      </c>
      <c r="N47" s="85">
        <f t="shared" si="1"/>
        <v>0</v>
      </c>
      <c r="O47" s="85">
        <f t="shared" si="2"/>
        <v>0.03059413816</v>
      </c>
      <c r="P47" s="85">
        <f t="shared" si="3"/>
        <v>0</v>
      </c>
      <c r="Q47" s="85">
        <f t="shared" si="4"/>
        <v>0</v>
      </c>
      <c r="R47" s="85">
        <f t="shared" si="5"/>
        <v>0.4895062106</v>
      </c>
      <c r="S47" s="86">
        <f t="shared" si="6"/>
        <v>0.1040200698</v>
      </c>
      <c r="U47" s="9">
        <f t="shared" si="7"/>
        <v>37.695</v>
      </c>
    </row>
    <row r="48">
      <c r="A48" s="88">
        <f>Comparacao!E49</f>
        <v>35322</v>
      </c>
      <c r="B48" s="6" t="s">
        <v>123</v>
      </c>
      <c r="C48" s="6" t="s">
        <v>10</v>
      </c>
      <c r="D48" s="6">
        <v>5.0</v>
      </c>
      <c r="E48" s="6">
        <v>35322.0</v>
      </c>
      <c r="F48" s="6">
        <v>35322.0</v>
      </c>
      <c r="G48" s="6">
        <v>35322.0</v>
      </c>
      <c r="H48" s="6">
        <v>35322.0</v>
      </c>
      <c r="I48" s="6">
        <v>35322.0</v>
      </c>
      <c r="J48" s="6">
        <v>35322.0</v>
      </c>
      <c r="K48" s="6">
        <v>35322.0</v>
      </c>
      <c r="L48" s="6">
        <v>14.073</v>
      </c>
      <c r="M48" s="6">
        <v>100.013</v>
      </c>
      <c r="N48" s="85">
        <f t="shared" si="1"/>
        <v>0</v>
      </c>
      <c r="O48" s="85">
        <f t="shared" si="2"/>
        <v>0</v>
      </c>
      <c r="P48" s="85">
        <f t="shared" si="3"/>
        <v>0</v>
      </c>
      <c r="Q48" s="85">
        <f t="shared" si="4"/>
        <v>0</v>
      </c>
      <c r="R48" s="85">
        <f t="shared" si="5"/>
        <v>0</v>
      </c>
      <c r="S48" s="86">
        <f t="shared" si="6"/>
        <v>0</v>
      </c>
      <c r="U48" s="9">
        <f t="shared" si="7"/>
        <v>14.073</v>
      </c>
    </row>
    <row r="49">
      <c r="A49" s="88">
        <f>Comparacao!E50</f>
        <v>36690</v>
      </c>
      <c r="B49" s="6" t="s">
        <v>124</v>
      </c>
      <c r="C49" s="6" t="s">
        <v>10</v>
      </c>
      <c r="D49" s="6">
        <v>5.0</v>
      </c>
      <c r="E49" s="6">
        <v>36690.0</v>
      </c>
      <c r="F49" s="6">
        <v>36690.0</v>
      </c>
      <c r="G49" s="6">
        <v>36690.0</v>
      </c>
      <c r="H49" s="6">
        <v>36882.0</v>
      </c>
      <c r="I49" s="6">
        <v>36690.0</v>
      </c>
      <c r="J49" s="6">
        <v>36690.0</v>
      </c>
      <c r="K49" s="6">
        <v>36728.4</v>
      </c>
      <c r="L49" s="6">
        <v>19.047</v>
      </c>
      <c r="M49" s="6">
        <v>100.022</v>
      </c>
      <c r="N49" s="85">
        <f t="shared" si="1"/>
        <v>0</v>
      </c>
      <c r="O49" s="85">
        <f t="shared" si="2"/>
        <v>0</v>
      </c>
      <c r="P49" s="85">
        <f t="shared" si="3"/>
        <v>0</v>
      </c>
      <c r="Q49" s="85">
        <f t="shared" si="4"/>
        <v>0.5233033524</v>
      </c>
      <c r="R49" s="85">
        <f t="shared" si="5"/>
        <v>0</v>
      </c>
      <c r="S49" s="86">
        <f t="shared" si="6"/>
        <v>0.1046606705</v>
      </c>
      <c r="U49" s="9">
        <f t="shared" si="7"/>
        <v>19.047</v>
      </c>
    </row>
    <row r="50">
      <c r="A50" s="88">
        <f>Comparacao!E51</f>
        <v>60922</v>
      </c>
      <c r="B50" s="6" t="s">
        <v>125</v>
      </c>
      <c r="C50" s="6" t="s">
        <v>10</v>
      </c>
      <c r="D50" s="6">
        <v>5.0</v>
      </c>
      <c r="E50" s="6">
        <v>61006.0</v>
      </c>
      <c r="F50" s="6">
        <v>61178.0</v>
      </c>
      <c r="G50" s="6">
        <v>61178.0</v>
      </c>
      <c r="H50" s="6">
        <v>60922.0</v>
      </c>
      <c r="I50" s="6">
        <v>61024.0</v>
      </c>
      <c r="J50" s="6">
        <v>60922.0</v>
      </c>
      <c r="K50" s="6">
        <v>61061.6</v>
      </c>
      <c r="L50" s="6">
        <v>66.902</v>
      </c>
      <c r="M50" s="6">
        <v>100.035</v>
      </c>
      <c r="N50" s="85">
        <f t="shared" si="1"/>
        <v>0.1378812252</v>
      </c>
      <c r="O50" s="85">
        <f t="shared" si="2"/>
        <v>0.4202094481</v>
      </c>
      <c r="P50" s="85">
        <f t="shared" si="3"/>
        <v>0.4202094481</v>
      </c>
      <c r="Q50" s="85">
        <f t="shared" si="4"/>
        <v>0</v>
      </c>
      <c r="R50" s="85">
        <f t="shared" si="5"/>
        <v>0.167427202</v>
      </c>
      <c r="S50" s="86">
        <f t="shared" si="6"/>
        <v>0.2291454647</v>
      </c>
      <c r="U50" s="9">
        <f t="shared" si="7"/>
        <v>66.902</v>
      </c>
    </row>
    <row r="51">
      <c r="A51" s="88">
        <f>Comparacao!E52</f>
        <v>62022</v>
      </c>
      <c r="B51" s="6" t="s">
        <v>126</v>
      </c>
      <c r="C51" s="6" t="s">
        <v>10</v>
      </c>
      <c r="D51" s="6">
        <v>5.0</v>
      </c>
      <c r="E51" s="6">
        <v>62046.0</v>
      </c>
      <c r="F51" s="6">
        <v>62208.0</v>
      </c>
      <c r="G51" s="6">
        <v>62022.0</v>
      </c>
      <c r="H51" s="6">
        <v>62022.0</v>
      </c>
      <c r="I51" s="6">
        <v>62022.0</v>
      </c>
      <c r="J51" s="6">
        <v>62022.0</v>
      </c>
      <c r="K51" s="6">
        <v>62064.0</v>
      </c>
      <c r="L51" s="6">
        <v>15.789</v>
      </c>
      <c r="M51" s="6">
        <v>100.036</v>
      </c>
      <c r="N51" s="85">
        <f t="shared" si="1"/>
        <v>0.0386959466</v>
      </c>
      <c r="O51" s="85">
        <f t="shared" si="2"/>
        <v>0.2998935861</v>
      </c>
      <c r="P51" s="85">
        <f t="shared" si="3"/>
        <v>0</v>
      </c>
      <c r="Q51" s="85">
        <f t="shared" si="4"/>
        <v>0</v>
      </c>
      <c r="R51" s="85">
        <f t="shared" si="5"/>
        <v>0</v>
      </c>
      <c r="S51" s="86">
        <f t="shared" si="6"/>
        <v>0.06771790655</v>
      </c>
      <c r="U51" s="9">
        <f t="shared" si="7"/>
        <v>15.789</v>
      </c>
    </row>
    <row r="52">
      <c r="A52" s="88">
        <f>Comparacao!E53</f>
        <v>54596</v>
      </c>
      <c r="B52" s="6" t="s">
        <v>127</v>
      </c>
      <c r="C52" s="6" t="s">
        <v>10</v>
      </c>
      <c r="D52" s="6">
        <v>5.0</v>
      </c>
      <c r="E52" s="6">
        <v>54596.0</v>
      </c>
      <c r="F52" s="6">
        <v>54596.0</v>
      </c>
      <c r="G52" s="6">
        <v>54678.0</v>
      </c>
      <c r="H52" s="6">
        <v>54678.0</v>
      </c>
      <c r="I52" s="6">
        <v>54678.0</v>
      </c>
      <c r="J52" s="6">
        <v>54596.0</v>
      </c>
      <c r="K52" s="6">
        <v>54645.2</v>
      </c>
      <c r="L52" s="6">
        <v>21.271</v>
      </c>
      <c r="M52" s="6">
        <v>100.027</v>
      </c>
      <c r="N52" s="85">
        <f t="shared" si="1"/>
        <v>0</v>
      </c>
      <c r="O52" s="85">
        <f t="shared" si="2"/>
        <v>0</v>
      </c>
      <c r="P52" s="85">
        <f t="shared" si="3"/>
        <v>0.1501941534</v>
      </c>
      <c r="Q52" s="85">
        <f t="shared" si="4"/>
        <v>0.1501941534</v>
      </c>
      <c r="R52" s="85">
        <f t="shared" si="5"/>
        <v>0.1501941534</v>
      </c>
      <c r="S52" s="86">
        <f t="shared" si="6"/>
        <v>0.09011649205</v>
      </c>
      <c r="U52" s="9">
        <f t="shared" si="7"/>
        <v>21.271</v>
      </c>
    </row>
    <row r="53">
      <c r="A53" s="88">
        <f>Comparacao!E54</f>
        <v>57894</v>
      </c>
      <c r="B53" s="6" t="s">
        <v>128</v>
      </c>
      <c r="C53" s="6" t="s">
        <v>10</v>
      </c>
      <c r="D53" s="6">
        <v>5.0</v>
      </c>
      <c r="E53" s="6">
        <v>57894.0</v>
      </c>
      <c r="F53" s="6">
        <v>57894.0</v>
      </c>
      <c r="G53" s="6">
        <v>57894.0</v>
      </c>
      <c r="H53" s="6">
        <v>57894.0</v>
      </c>
      <c r="I53" s="6">
        <v>57894.0</v>
      </c>
      <c r="J53" s="6">
        <v>57894.0</v>
      </c>
      <c r="K53" s="6">
        <v>57894.0</v>
      </c>
      <c r="L53" s="6">
        <v>34.494</v>
      </c>
      <c r="M53" s="6">
        <v>100.022</v>
      </c>
      <c r="N53" s="85">
        <f t="shared" si="1"/>
        <v>0</v>
      </c>
      <c r="O53" s="85">
        <f t="shared" si="2"/>
        <v>0</v>
      </c>
      <c r="P53" s="85">
        <f t="shared" si="3"/>
        <v>0</v>
      </c>
      <c r="Q53" s="85">
        <f t="shared" si="4"/>
        <v>0</v>
      </c>
      <c r="R53" s="85">
        <f t="shared" si="5"/>
        <v>0</v>
      </c>
      <c r="S53" s="86">
        <f t="shared" si="6"/>
        <v>0</v>
      </c>
      <c r="U53" s="9">
        <f t="shared" si="7"/>
        <v>34.494</v>
      </c>
    </row>
    <row r="54">
      <c r="A54" s="88">
        <f>Comparacao!E55</f>
        <v>61080</v>
      </c>
      <c r="B54" s="6" t="s">
        <v>129</v>
      </c>
      <c r="C54" s="6" t="s">
        <v>10</v>
      </c>
      <c r="D54" s="6">
        <v>5.0</v>
      </c>
      <c r="E54" s="6">
        <v>61088.0</v>
      </c>
      <c r="F54" s="6">
        <v>61080.0</v>
      </c>
      <c r="G54" s="6">
        <v>61974.0</v>
      </c>
      <c r="H54" s="6">
        <v>61294.0</v>
      </c>
      <c r="I54" s="6">
        <v>61310.0</v>
      </c>
      <c r="J54" s="6">
        <v>61080.0</v>
      </c>
      <c r="K54" s="6">
        <v>61349.2</v>
      </c>
      <c r="L54" s="6">
        <v>40.785</v>
      </c>
      <c r="M54" s="6">
        <v>100.034</v>
      </c>
      <c r="N54" s="85">
        <f t="shared" si="1"/>
        <v>0.01309757695</v>
      </c>
      <c r="O54" s="85">
        <f t="shared" si="2"/>
        <v>0</v>
      </c>
      <c r="P54" s="85">
        <f t="shared" si="3"/>
        <v>1.463654224</v>
      </c>
      <c r="Q54" s="85">
        <f t="shared" si="4"/>
        <v>0.3503601834</v>
      </c>
      <c r="R54" s="85">
        <f t="shared" si="5"/>
        <v>0.3765553373</v>
      </c>
      <c r="S54" s="86">
        <f t="shared" si="6"/>
        <v>0.4407334643</v>
      </c>
      <c r="U54" s="9">
        <f t="shared" si="7"/>
        <v>40.785</v>
      </c>
    </row>
    <row r="55">
      <c r="A55" s="88">
        <f>Comparacao!E56</f>
        <v>81558</v>
      </c>
      <c r="B55" s="6" t="s">
        <v>130</v>
      </c>
      <c r="C55" s="6" t="s">
        <v>10</v>
      </c>
      <c r="D55" s="6">
        <v>5.0</v>
      </c>
      <c r="E55" s="6">
        <v>81558.0</v>
      </c>
      <c r="F55" s="6">
        <v>81558.0</v>
      </c>
      <c r="G55" s="6">
        <v>83794.0</v>
      </c>
      <c r="H55" s="6">
        <v>82792.0</v>
      </c>
      <c r="I55" s="6">
        <v>81558.0</v>
      </c>
      <c r="J55" s="6">
        <v>81558.0</v>
      </c>
      <c r="K55" s="6">
        <v>82252.0</v>
      </c>
      <c r="L55" s="6">
        <v>57.283</v>
      </c>
      <c r="M55" s="6">
        <v>200.048</v>
      </c>
      <c r="N55" s="85">
        <f t="shared" si="1"/>
        <v>0</v>
      </c>
      <c r="O55" s="85">
        <f t="shared" si="2"/>
        <v>0</v>
      </c>
      <c r="P55" s="85">
        <f t="shared" si="3"/>
        <v>2.7416072</v>
      </c>
      <c r="Q55" s="85">
        <f t="shared" si="4"/>
        <v>1.513033669</v>
      </c>
      <c r="R55" s="85">
        <f t="shared" si="5"/>
        <v>0</v>
      </c>
      <c r="S55" s="86">
        <f t="shared" si="6"/>
        <v>0.8509281738</v>
      </c>
      <c r="U55" s="9">
        <f t="shared" si="7"/>
        <v>57.283</v>
      </c>
    </row>
    <row r="56">
      <c r="A56" s="88">
        <f>Comparacao!E57</f>
        <v>89492</v>
      </c>
      <c r="B56" s="6" t="s">
        <v>131</v>
      </c>
      <c r="C56" s="6" t="s">
        <v>10</v>
      </c>
      <c r="D56" s="6">
        <v>5.0</v>
      </c>
      <c r="E56" s="6">
        <v>90072.0</v>
      </c>
      <c r="F56" s="6">
        <v>90072.0</v>
      </c>
      <c r="G56" s="6">
        <v>89492.0</v>
      </c>
      <c r="H56" s="6">
        <v>90276.0</v>
      </c>
      <c r="I56" s="6">
        <v>89796.0</v>
      </c>
      <c r="J56" s="6">
        <v>89492.0</v>
      </c>
      <c r="K56" s="6">
        <v>89941.6</v>
      </c>
      <c r="L56" s="6">
        <v>123.741</v>
      </c>
      <c r="M56" s="6">
        <v>200.04</v>
      </c>
      <c r="N56" s="85">
        <f t="shared" si="1"/>
        <v>0.6481026237</v>
      </c>
      <c r="O56" s="85">
        <f t="shared" si="2"/>
        <v>0.6481026237</v>
      </c>
      <c r="P56" s="85">
        <f t="shared" si="3"/>
        <v>0</v>
      </c>
      <c r="Q56" s="85">
        <f t="shared" si="4"/>
        <v>0.8760559603</v>
      </c>
      <c r="R56" s="85">
        <f t="shared" si="5"/>
        <v>0.3396951683</v>
      </c>
      <c r="S56" s="86">
        <f t="shared" si="6"/>
        <v>0.5023912752</v>
      </c>
      <c r="U56" s="9">
        <f t="shared" si="7"/>
        <v>123.741</v>
      </c>
    </row>
    <row r="57">
      <c r="A57" s="88">
        <f>Comparacao!E58</f>
        <v>79232</v>
      </c>
      <c r="B57" s="6" t="s">
        <v>132</v>
      </c>
      <c r="C57" s="6" t="s">
        <v>10</v>
      </c>
      <c r="D57" s="6">
        <v>5.0</v>
      </c>
      <c r="E57" s="6">
        <v>80158.0</v>
      </c>
      <c r="F57" s="6">
        <v>79232.0</v>
      </c>
      <c r="G57" s="6">
        <v>80144.0</v>
      </c>
      <c r="H57" s="6">
        <v>79430.0</v>
      </c>
      <c r="I57" s="6">
        <v>79430.0</v>
      </c>
      <c r="J57" s="6">
        <v>79232.0</v>
      </c>
      <c r="K57" s="6">
        <v>79678.8</v>
      </c>
      <c r="L57" s="6">
        <v>28.454</v>
      </c>
      <c r="M57" s="6">
        <v>200.034</v>
      </c>
      <c r="N57" s="85">
        <f t="shared" si="1"/>
        <v>1.168719709</v>
      </c>
      <c r="O57" s="85">
        <f t="shared" si="2"/>
        <v>0</v>
      </c>
      <c r="P57" s="85">
        <f t="shared" si="3"/>
        <v>1.151050081</v>
      </c>
      <c r="Q57" s="85">
        <f t="shared" si="4"/>
        <v>0.2498990307</v>
      </c>
      <c r="R57" s="85">
        <f t="shared" si="5"/>
        <v>0.2498990307</v>
      </c>
      <c r="S57" s="86">
        <f t="shared" si="6"/>
        <v>0.5639135703</v>
      </c>
      <c r="U57" s="9">
        <f t="shared" si="7"/>
        <v>28.454</v>
      </c>
    </row>
    <row r="58">
      <c r="A58" s="88">
        <f>Comparacao!E59</f>
        <v>78324</v>
      </c>
      <c r="B58" s="6" t="s">
        <v>133</v>
      </c>
      <c r="C58" s="6" t="s">
        <v>10</v>
      </c>
      <c r="D58" s="6">
        <v>5.0</v>
      </c>
      <c r="E58" s="6">
        <v>78324.0</v>
      </c>
      <c r="F58" s="6">
        <v>78324.0</v>
      </c>
      <c r="G58" s="6">
        <v>78324.0</v>
      </c>
      <c r="H58" s="6">
        <v>79658.0</v>
      </c>
      <c r="I58" s="6">
        <v>78324.0</v>
      </c>
      <c r="J58" s="6">
        <v>78324.0</v>
      </c>
      <c r="K58" s="6">
        <v>78590.8</v>
      </c>
      <c r="L58" s="6">
        <v>40.03</v>
      </c>
      <c r="M58" s="6">
        <v>200.035</v>
      </c>
      <c r="N58" s="85">
        <f t="shared" si="1"/>
        <v>0</v>
      </c>
      <c r="O58" s="85">
        <f t="shared" si="2"/>
        <v>0</v>
      </c>
      <c r="P58" s="85">
        <f t="shared" si="3"/>
        <v>0</v>
      </c>
      <c r="Q58" s="85">
        <f t="shared" si="4"/>
        <v>1.703181656</v>
      </c>
      <c r="R58" s="85">
        <f t="shared" si="5"/>
        <v>0</v>
      </c>
      <c r="S58" s="86">
        <f t="shared" si="6"/>
        <v>0.3406363311</v>
      </c>
      <c r="U58" s="9">
        <f t="shared" si="7"/>
        <v>40.03</v>
      </c>
    </row>
    <row r="59">
      <c r="A59" s="88">
        <f>Comparacao!E60</f>
        <v>95680</v>
      </c>
      <c r="B59" s="6" t="s">
        <v>134</v>
      </c>
      <c r="C59" s="6" t="s">
        <v>10</v>
      </c>
      <c r="D59" s="6">
        <v>5.0</v>
      </c>
      <c r="E59" s="6">
        <v>95896.0</v>
      </c>
      <c r="F59" s="6">
        <v>97426.0</v>
      </c>
      <c r="G59" s="6">
        <v>95776.0</v>
      </c>
      <c r="H59" s="6">
        <v>97426.0</v>
      </c>
      <c r="I59" s="6">
        <v>96986.0</v>
      </c>
      <c r="J59" s="6">
        <v>95776.0</v>
      </c>
      <c r="K59" s="6">
        <v>96702.0</v>
      </c>
      <c r="L59" s="6">
        <v>66.63</v>
      </c>
      <c r="M59" s="6">
        <v>200.04</v>
      </c>
      <c r="N59" s="85">
        <f t="shared" si="1"/>
        <v>0.2257525084</v>
      </c>
      <c r="O59" s="85">
        <f t="shared" si="2"/>
        <v>1.824832776</v>
      </c>
      <c r="P59" s="85">
        <f t="shared" si="3"/>
        <v>0.1003344482</v>
      </c>
      <c r="Q59" s="85">
        <f t="shared" si="4"/>
        <v>1.824832776</v>
      </c>
      <c r="R59" s="85">
        <f t="shared" si="5"/>
        <v>1.364966555</v>
      </c>
      <c r="S59" s="86">
        <f t="shared" si="6"/>
        <v>1.068143813</v>
      </c>
      <c r="U59" s="9">
        <f t="shared" si="7"/>
        <v>66.63</v>
      </c>
    </row>
    <row r="60">
      <c r="A60" s="88">
        <f>Comparacao!E61</f>
        <v>133168</v>
      </c>
      <c r="B60" s="6" t="s">
        <v>135</v>
      </c>
      <c r="C60" s="6" t="s">
        <v>10</v>
      </c>
      <c r="D60" s="6">
        <v>5.0</v>
      </c>
      <c r="E60" s="6">
        <v>134084.0</v>
      </c>
      <c r="F60" s="6">
        <v>133894.0</v>
      </c>
      <c r="G60" s="6">
        <v>134022.0</v>
      </c>
      <c r="H60" s="6">
        <v>134238.0</v>
      </c>
      <c r="I60" s="6">
        <v>133630.0</v>
      </c>
      <c r="J60" s="6">
        <v>133630.0</v>
      </c>
      <c r="K60" s="6">
        <v>133973.6</v>
      </c>
      <c r="L60" s="6">
        <v>80.027</v>
      </c>
      <c r="M60" s="6">
        <v>200.036</v>
      </c>
      <c r="N60" s="85">
        <f t="shared" si="1"/>
        <v>0.6878529376</v>
      </c>
      <c r="O60" s="85">
        <f t="shared" si="2"/>
        <v>0.5451760183</v>
      </c>
      <c r="P60" s="85">
        <f t="shared" si="3"/>
        <v>0.6412952061</v>
      </c>
      <c r="Q60" s="85">
        <f t="shared" si="4"/>
        <v>0.8034963355</v>
      </c>
      <c r="R60" s="85">
        <f t="shared" si="5"/>
        <v>0.3469301934</v>
      </c>
      <c r="S60" s="86">
        <f t="shared" si="6"/>
        <v>0.6049501382</v>
      </c>
      <c r="U60" s="9">
        <f t="shared" si="7"/>
        <v>80.027</v>
      </c>
    </row>
    <row r="61">
      <c r="A61" s="88">
        <f>Comparacao!E62</f>
        <v>133778</v>
      </c>
      <c r="B61" s="6" t="s">
        <v>136</v>
      </c>
      <c r="C61" s="6" t="s">
        <v>10</v>
      </c>
      <c r="D61" s="6">
        <v>5.0</v>
      </c>
      <c r="E61" s="6">
        <v>135536.0</v>
      </c>
      <c r="F61" s="6">
        <v>135058.0</v>
      </c>
      <c r="G61" s="6">
        <v>135512.0</v>
      </c>
      <c r="H61" s="6">
        <v>136750.0</v>
      </c>
      <c r="I61" s="6">
        <v>134280.0</v>
      </c>
      <c r="J61" s="6">
        <v>134280.0</v>
      </c>
      <c r="K61" s="6">
        <v>135427.2</v>
      </c>
      <c r="L61" s="6">
        <v>110.218</v>
      </c>
      <c r="M61" s="6">
        <v>200.044</v>
      </c>
      <c r="N61" s="85">
        <f t="shared" si="1"/>
        <v>1.314117418</v>
      </c>
      <c r="O61" s="85">
        <f t="shared" si="2"/>
        <v>0.9568090418</v>
      </c>
      <c r="P61" s="85">
        <f t="shared" si="3"/>
        <v>1.296177249</v>
      </c>
      <c r="Q61" s="85">
        <f t="shared" si="4"/>
        <v>2.221590994</v>
      </c>
      <c r="R61" s="85">
        <f t="shared" si="5"/>
        <v>0.3752485461</v>
      </c>
      <c r="S61" s="86">
        <f t="shared" si="6"/>
        <v>1.23278865</v>
      </c>
      <c r="U61" s="9">
        <f t="shared" si="7"/>
        <v>110.218</v>
      </c>
    </row>
    <row r="62">
      <c r="A62" s="88">
        <f>Comparacao!E63</f>
        <v>136782</v>
      </c>
      <c r="B62" s="6" t="s">
        <v>137</v>
      </c>
      <c r="C62" s="6" t="s">
        <v>10</v>
      </c>
      <c r="D62" s="6">
        <v>5.0</v>
      </c>
      <c r="E62" s="6">
        <v>138364.0</v>
      </c>
      <c r="F62" s="6">
        <v>137258.0</v>
      </c>
      <c r="G62" s="6">
        <v>137300.0</v>
      </c>
      <c r="H62" s="6">
        <v>137758.0</v>
      </c>
      <c r="I62" s="6">
        <v>138392.0</v>
      </c>
      <c r="J62" s="6">
        <v>137258.0</v>
      </c>
      <c r="K62" s="6">
        <v>137814.4</v>
      </c>
      <c r="L62" s="6">
        <v>131.106</v>
      </c>
      <c r="M62" s="6">
        <v>200.028</v>
      </c>
      <c r="N62" s="85">
        <f t="shared" si="1"/>
        <v>1.156584931</v>
      </c>
      <c r="O62" s="85">
        <f t="shared" si="2"/>
        <v>0.3479990057</v>
      </c>
      <c r="P62" s="85">
        <f t="shared" si="3"/>
        <v>0.3787048003</v>
      </c>
      <c r="Q62" s="85">
        <f t="shared" si="4"/>
        <v>0.7135441798</v>
      </c>
      <c r="R62" s="85">
        <f t="shared" si="5"/>
        <v>1.177055461</v>
      </c>
      <c r="S62" s="86">
        <f t="shared" si="6"/>
        <v>0.7547776754</v>
      </c>
      <c r="U62" s="9">
        <f t="shared" si="7"/>
        <v>131.106</v>
      </c>
    </row>
    <row r="63">
      <c r="A63" s="88">
        <f>Comparacao!E64</f>
        <v>128246</v>
      </c>
      <c r="B63" s="6" t="s">
        <v>138</v>
      </c>
      <c r="C63" s="6" t="s">
        <v>10</v>
      </c>
      <c r="D63" s="6">
        <v>5.0</v>
      </c>
      <c r="E63" s="6">
        <v>128430.0</v>
      </c>
      <c r="F63" s="6">
        <v>129026.0</v>
      </c>
      <c r="G63" s="6">
        <v>128262.0</v>
      </c>
      <c r="H63" s="6">
        <v>129384.0</v>
      </c>
      <c r="I63" s="6">
        <v>128308.0</v>
      </c>
      <c r="J63" s="6">
        <v>128262.0</v>
      </c>
      <c r="K63" s="6">
        <v>128682.0</v>
      </c>
      <c r="L63" s="6">
        <v>90.813</v>
      </c>
      <c r="M63" s="6">
        <v>200.033</v>
      </c>
      <c r="N63" s="85">
        <f t="shared" si="1"/>
        <v>0.1434742604</v>
      </c>
      <c r="O63" s="85">
        <f t="shared" si="2"/>
        <v>0.6082061039</v>
      </c>
      <c r="P63" s="85">
        <f t="shared" si="3"/>
        <v>0.01247602264</v>
      </c>
      <c r="Q63" s="85">
        <f t="shared" si="4"/>
        <v>0.8873571106</v>
      </c>
      <c r="R63" s="85">
        <f t="shared" si="5"/>
        <v>0.04834458775</v>
      </c>
      <c r="S63" s="86">
        <f t="shared" si="6"/>
        <v>0.339971617</v>
      </c>
      <c r="U63" s="9">
        <f t="shared" si="7"/>
        <v>90.813</v>
      </c>
    </row>
    <row r="64">
      <c r="A64" s="88">
        <f>Comparacao!E65</f>
        <v>147844</v>
      </c>
      <c r="B64" s="6" t="s">
        <v>139</v>
      </c>
      <c r="C64" s="6" t="s">
        <v>10</v>
      </c>
      <c r="D64" s="6">
        <v>5.0</v>
      </c>
      <c r="E64" s="6">
        <v>149728.0</v>
      </c>
      <c r="F64" s="6">
        <v>150238.0</v>
      </c>
      <c r="G64" s="6">
        <v>148942.0</v>
      </c>
      <c r="H64" s="6">
        <v>149806.0</v>
      </c>
      <c r="I64" s="6">
        <v>149590.0</v>
      </c>
      <c r="J64" s="6">
        <v>148942.0</v>
      </c>
      <c r="K64" s="6">
        <v>149660.8</v>
      </c>
      <c r="L64" s="6">
        <v>125.14</v>
      </c>
      <c r="M64" s="6">
        <v>200.047</v>
      </c>
      <c r="N64" s="85">
        <f t="shared" si="1"/>
        <v>1.274316171</v>
      </c>
      <c r="O64" s="85">
        <f t="shared" si="2"/>
        <v>1.61927437</v>
      </c>
      <c r="P64" s="85">
        <f t="shared" si="3"/>
        <v>0.7426747112</v>
      </c>
      <c r="Q64" s="85">
        <f t="shared" si="4"/>
        <v>1.327074484</v>
      </c>
      <c r="R64" s="85">
        <f t="shared" si="5"/>
        <v>1.180974541</v>
      </c>
      <c r="S64" s="86">
        <f t="shared" si="6"/>
        <v>1.228862855</v>
      </c>
      <c r="U64" s="9">
        <f t="shared" si="7"/>
        <v>125.14</v>
      </c>
    </row>
    <row r="65">
      <c r="A65" s="88">
        <f>Comparacao!E66</f>
        <v>215388</v>
      </c>
      <c r="B65" s="6" t="s">
        <v>140</v>
      </c>
      <c r="C65" s="6" t="s">
        <v>10</v>
      </c>
      <c r="D65" s="6">
        <v>5.0</v>
      </c>
      <c r="E65" s="6">
        <v>217164.0</v>
      </c>
      <c r="F65" s="6">
        <v>216720.0</v>
      </c>
      <c r="G65" s="6">
        <v>216174.0</v>
      </c>
      <c r="H65" s="6">
        <v>216508.0</v>
      </c>
      <c r="I65" s="6">
        <v>216322.0</v>
      </c>
      <c r="J65" s="6">
        <v>216174.0</v>
      </c>
      <c r="K65" s="6">
        <v>216577.6</v>
      </c>
      <c r="L65" s="6">
        <v>132.658</v>
      </c>
      <c r="M65" s="6">
        <v>200.072</v>
      </c>
      <c r="N65" s="85">
        <f t="shared" si="1"/>
        <v>0.8245584712</v>
      </c>
      <c r="O65" s="85">
        <f t="shared" si="2"/>
        <v>0.6184188534</v>
      </c>
      <c r="P65" s="85">
        <f t="shared" si="3"/>
        <v>0.3649228369</v>
      </c>
      <c r="Q65" s="85">
        <f t="shared" si="4"/>
        <v>0.5199918287</v>
      </c>
      <c r="R65" s="85">
        <f t="shared" si="5"/>
        <v>0.4336360429</v>
      </c>
      <c r="S65" s="86">
        <f t="shared" si="6"/>
        <v>0.5523056066</v>
      </c>
      <c r="U65" s="9">
        <f t="shared" si="7"/>
        <v>132.658</v>
      </c>
    </row>
    <row r="66">
      <c r="A66" s="88">
        <f>Comparacao!E67</f>
        <v>212798</v>
      </c>
      <c r="B66" s="6" t="s">
        <v>141</v>
      </c>
      <c r="C66" s="6" t="s">
        <v>10</v>
      </c>
      <c r="D66" s="6">
        <v>5.0</v>
      </c>
      <c r="E66" s="6">
        <v>214616.0</v>
      </c>
      <c r="F66" s="6">
        <v>214960.0</v>
      </c>
      <c r="G66" s="6">
        <v>215160.0</v>
      </c>
      <c r="H66" s="6">
        <v>214576.0</v>
      </c>
      <c r="I66" s="6">
        <v>213930.0</v>
      </c>
      <c r="J66" s="6">
        <v>213930.0</v>
      </c>
      <c r="K66" s="6">
        <v>214648.4</v>
      </c>
      <c r="L66" s="6">
        <v>169.618</v>
      </c>
      <c r="M66" s="6">
        <v>200.036</v>
      </c>
      <c r="N66" s="85">
        <f t="shared" si="1"/>
        <v>0.8543313377</v>
      </c>
      <c r="O66" s="85">
        <f t="shared" si="2"/>
        <v>1.015986992</v>
      </c>
      <c r="P66" s="85">
        <f t="shared" si="3"/>
        <v>1.109972838</v>
      </c>
      <c r="Q66" s="85">
        <f t="shared" si="4"/>
        <v>0.8355341686</v>
      </c>
      <c r="R66" s="85">
        <f t="shared" si="5"/>
        <v>0.5319598868</v>
      </c>
      <c r="S66" s="86">
        <f t="shared" si="6"/>
        <v>0.8695570447</v>
      </c>
      <c r="U66" s="9">
        <f t="shared" si="7"/>
        <v>169.618</v>
      </c>
    </row>
    <row r="67">
      <c r="A67" s="88">
        <f>Comparacao!E68</f>
        <v>214462</v>
      </c>
      <c r="B67" s="6" t="s">
        <v>142</v>
      </c>
      <c r="C67" s="6" t="s">
        <v>10</v>
      </c>
      <c r="D67" s="6">
        <v>5.0</v>
      </c>
      <c r="E67" s="6">
        <v>217440.0</v>
      </c>
      <c r="F67" s="6">
        <v>215922.0</v>
      </c>
      <c r="G67" s="6">
        <v>215842.0</v>
      </c>
      <c r="H67" s="6">
        <v>215880.0</v>
      </c>
      <c r="I67" s="6">
        <v>215946.0</v>
      </c>
      <c r="J67" s="6">
        <v>215842.0</v>
      </c>
      <c r="K67" s="6">
        <v>216206.0</v>
      </c>
      <c r="L67" s="6">
        <v>134.518</v>
      </c>
      <c r="M67" s="6">
        <v>200.042</v>
      </c>
      <c r="N67" s="85">
        <f t="shared" si="1"/>
        <v>1.388590986</v>
      </c>
      <c r="O67" s="85">
        <f t="shared" si="2"/>
        <v>0.6807732838</v>
      </c>
      <c r="P67" s="85">
        <f t="shared" si="3"/>
        <v>0.6434706382</v>
      </c>
      <c r="Q67" s="85">
        <f t="shared" si="4"/>
        <v>0.6611893949</v>
      </c>
      <c r="R67" s="85">
        <f t="shared" si="5"/>
        <v>0.6919640776</v>
      </c>
      <c r="S67" s="86">
        <f t="shared" si="6"/>
        <v>0.813197676</v>
      </c>
      <c r="U67" s="9">
        <f t="shared" si="7"/>
        <v>134.518</v>
      </c>
    </row>
    <row r="68">
      <c r="A68" s="88">
        <f>Comparacao!E69</f>
        <v>206488</v>
      </c>
      <c r="B68" s="6" t="s">
        <v>143</v>
      </c>
      <c r="C68" s="6" t="s">
        <v>10</v>
      </c>
      <c r="D68" s="6">
        <v>5.0</v>
      </c>
      <c r="E68" s="6">
        <v>206938.0</v>
      </c>
      <c r="F68" s="6">
        <v>206780.0</v>
      </c>
      <c r="G68" s="6">
        <v>207798.0</v>
      </c>
      <c r="H68" s="6">
        <v>207368.0</v>
      </c>
      <c r="I68" s="6">
        <v>207574.0</v>
      </c>
      <c r="J68" s="6">
        <v>206780.0</v>
      </c>
      <c r="K68" s="6">
        <v>207291.6</v>
      </c>
      <c r="L68" s="6">
        <v>164.767</v>
      </c>
      <c r="M68" s="6">
        <v>200.044</v>
      </c>
      <c r="N68" s="85">
        <f t="shared" si="1"/>
        <v>0.2179303398</v>
      </c>
      <c r="O68" s="85">
        <f t="shared" si="2"/>
        <v>0.141412576</v>
      </c>
      <c r="P68" s="85">
        <f t="shared" si="3"/>
        <v>0.6344194336</v>
      </c>
      <c r="Q68" s="85">
        <f t="shared" si="4"/>
        <v>0.4261748867</v>
      </c>
      <c r="R68" s="85">
        <f t="shared" si="5"/>
        <v>0.5259385533</v>
      </c>
      <c r="S68" s="86">
        <f t="shared" si="6"/>
        <v>0.3891751579</v>
      </c>
      <c r="U68" s="9">
        <f t="shared" si="7"/>
        <v>164.767</v>
      </c>
    </row>
    <row r="69">
      <c r="A69" s="88">
        <f>Comparacao!E70</f>
        <v>230044</v>
      </c>
      <c r="B69" s="6" t="s">
        <v>144</v>
      </c>
      <c r="C69" s="6" t="s">
        <v>10</v>
      </c>
      <c r="D69" s="6">
        <v>5.0</v>
      </c>
      <c r="E69" s="6">
        <v>231422.0</v>
      </c>
      <c r="F69" s="6">
        <v>231564.0</v>
      </c>
      <c r="G69" s="6">
        <v>231406.0</v>
      </c>
      <c r="H69" s="6">
        <v>232154.0</v>
      </c>
      <c r="I69" s="6">
        <v>231784.0</v>
      </c>
      <c r="J69" s="6">
        <v>231406.0</v>
      </c>
      <c r="K69" s="6">
        <v>231666.0</v>
      </c>
      <c r="L69" s="6">
        <v>168.4</v>
      </c>
      <c r="M69" s="6">
        <v>200.071</v>
      </c>
      <c r="N69" s="85">
        <f t="shared" si="1"/>
        <v>0.5990158404</v>
      </c>
      <c r="O69" s="85">
        <f t="shared" si="2"/>
        <v>0.6607431622</v>
      </c>
      <c r="P69" s="85">
        <f t="shared" si="3"/>
        <v>0.5920606493</v>
      </c>
      <c r="Q69" s="85">
        <f t="shared" si="4"/>
        <v>0.917215837</v>
      </c>
      <c r="R69" s="85">
        <f t="shared" si="5"/>
        <v>0.7563770409</v>
      </c>
      <c r="S69" s="86">
        <f t="shared" si="6"/>
        <v>0.705082506</v>
      </c>
      <c r="U69" s="9">
        <f t="shared" si="7"/>
        <v>168.4</v>
      </c>
    </row>
    <row r="70">
      <c r="A70" s="88">
        <f>Comparacao!E71</f>
        <v>369048</v>
      </c>
      <c r="B70" s="6" t="s">
        <v>145</v>
      </c>
      <c r="C70" s="6" t="s">
        <v>10</v>
      </c>
      <c r="D70" s="6">
        <v>5.0</v>
      </c>
      <c r="E70" s="6">
        <v>369870.0</v>
      </c>
      <c r="F70" s="6">
        <v>369870.0</v>
      </c>
      <c r="G70" s="6">
        <v>370318.0</v>
      </c>
      <c r="H70" s="6">
        <v>371230.0</v>
      </c>
      <c r="I70" s="6">
        <v>369870.0</v>
      </c>
      <c r="J70" s="6">
        <v>369870.0</v>
      </c>
      <c r="K70" s="6">
        <v>370231.6</v>
      </c>
      <c r="L70" s="6">
        <v>270.356</v>
      </c>
      <c r="M70" s="6">
        <v>400.087</v>
      </c>
      <c r="N70" s="85">
        <f t="shared" si="1"/>
        <v>0.222735254</v>
      </c>
      <c r="O70" s="85">
        <f t="shared" si="2"/>
        <v>0.222735254</v>
      </c>
      <c r="P70" s="85">
        <f t="shared" si="3"/>
        <v>0.344128677</v>
      </c>
      <c r="Q70" s="85">
        <f t="shared" si="4"/>
        <v>0.5912510026</v>
      </c>
      <c r="R70" s="85">
        <f t="shared" si="5"/>
        <v>0.222735254</v>
      </c>
      <c r="S70" s="86">
        <f t="shared" si="6"/>
        <v>0.3207170883</v>
      </c>
      <c r="U70" s="9">
        <f t="shared" si="7"/>
        <v>270.356</v>
      </c>
    </row>
    <row r="71">
      <c r="A71" s="88">
        <f>Comparacao!E72</f>
        <v>366394</v>
      </c>
      <c r="B71" s="6" t="s">
        <v>146</v>
      </c>
      <c r="C71" s="6" t="s">
        <v>10</v>
      </c>
      <c r="D71" s="6">
        <v>5.0</v>
      </c>
      <c r="E71" s="6">
        <v>369116.0</v>
      </c>
      <c r="F71" s="6">
        <v>375678.0</v>
      </c>
      <c r="G71" s="6">
        <v>372600.0</v>
      </c>
      <c r="H71" s="6">
        <v>368186.0</v>
      </c>
      <c r="I71" s="6">
        <v>374974.0</v>
      </c>
      <c r="J71" s="6">
        <v>368186.0</v>
      </c>
      <c r="K71" s="6">
        <v>372110.8</v>
      </c>
      <c r="L71" s="6">
        <v>185.176</v>
      </c>
      <c r="M71" s="6">
        <v>400.084</v>
      </c>
      <c r="N71" s="85">
        <f t="shared" si="1"/>
        <v>0.7429160958</v>
      </c>
      <c r="O71" s="85">
        <f t="shared" si="2"/>
        <v>2.533884288</v>
      </c>
      <c r="P71" s="85">
        <f t="shared" si="3"/>
        <v>1.69380503</v>
      </c>
      <c r="Q71" s="85">
        <f t="shared" si="4"/>
        <v>0.4890909786</v>
      </c>
      <c r="R71" s="85">
        <f t="shared" si="5"/>
        <v>2.341741404</v>
      </c>
      <c r="S71" s="86">
        <f t="shared" si="6"/>
        <v>1.560287559</v>
      </c>
      <c r="U71" s="9">
        <f t="shared" si="7"/>
        <v>185.176</v>
      </c>
    </row>
    <row r="72">
      <c r="A72" s="88">
        <f>Comparacao!E73</f>
        <v>352588</v>
      </c>
      <c r="B72" s="6" t="s">
        <v>147</v>
      </c>
      <c r="C72" s="6" t="s">
        <v>10</v>
      </c>
      <c r="D72" s="6">
        <v>5.0</v>
      </c>
      <c r="E72" s="6">
        <v>359566.0</v>
      </c>
      <c r="F72" s="6">
        <v>358008.0</v>
      </c>
      <c r="G72" s="6">
        <v>353908.0</v>
      </c>
      <c r="H72" s="6">
        <v>358552.0</v>
      </c>
      <c r="I72" s="6">
        <v>354652.0</v>
      </c>
      <c r="J72" s="6">
        <v>353908.0</v>
      </c>
      <c r="K72" s="6">
        <v>356937.2</v>
      </c>
      <c r="L72" s="6">
        <v>271.684</v>
      </c>
      <c r="M72" s="6">
        <v>400.145</v>
      </c>
      <c r="N72" s="85">
        <f t="shared" si="1"/>
        <v>1.9790804</v>
      </c>
      <c r="O72" s="85">
        <f t="shared" si="2"/>
        <v>1.537204896</v>
      </c>
      <c r="P72" s="85">
        <f t="shared" si="3"/>
        <v>0.3743746242</v>
      </c>
      <c r="Q72" s="85">
        <f t="shared" si="4"/>
        <v>1.69149262</v>
      </c>
      <c r="R72" s="85">
        <f t="shared" si="5"/>
        <v>0.585385776</v>
      </c>
      <c r="S72" s="86">
        <f t="shared" si="6"/>
        <v>1.233507663</v>
      </c>
      <c r="U72" s="9">
        <f t="shared" si="7"/>
        <v>271.684</v>
      </c>
    </row>
    <row r="73">
      <c r="A73" s="88">
        <f>Comparacao!E74</f>
        <v>331888</v>
      </c>
      <c r="B73" s="6" t="s">
        <v>148</v>
      </c>
      <c r="C73" s="6" t="s">
        <v>10</v>
      </c>
      <c r="D73" s="6">
        <v>5.0</v>
      </c>
      <c r="E73" s="6">
        <v>337830.0</v>
      </c>
      <c r="F73" s="6">
        <v>335606.0</v>
      </c>
      <c r="G73" s="6">
        <v>340038.0</v>
      </c>
      <c r="H73" s="6">
        <v>334578.0</v>
      </c>
      <c r="I73" s="6">
        <v>332758.0</v>
      </c>
      <c r="J73" s="6">
        <v>332758.0</v>
      </c>
      <c r="K73" s="6">
        <v>336162.0</v>
      </c>
      <c r="L73" s="6">
        <v>176.697</v>
      </c>
      <c r="M73" s="6">
        <v>400.25</v>
      </c>
      <c r="N73" s="85">
        <f t="shared" si="1"/>
        <v>1.790363014</v>
      </c>
      <c r="O73" s="85">
        <f t="shared" si="2"/>
        <v>1.120257436</v>
      </c>
      <c r="P73" s="85">
        <f t="shared" si="3"/>
        <v>2.455647688</v>
      </c>
      <c r="Q73" s="85">
        <f t="shared" si="4"/>
        <v>0.8105143904</v>
      </c>
      <c r="R73" s="85">
        <f t="shared" si="5"/>
        <v>0.2621366244</v>
      </c>
      <c r="S73" s="86">
        <f t="shared" si="6"/>
        <v>1.287783831</v>
      </c>
      <c r="U73" s="9">
        <f t="shared" si="7"/>
        <v>176.697</v>
      </c>
    </row>
    <row r="74">
      <c r="A74" s="88">
        <f>Comparacao!E75</f>
        <v>360560</v>
      </c>
      <c r="B74" s="6" t="s">
        <v>149</v>
      </c>
      <c r="C74" s="6" t="s">
        <v>10</v>
      </c>
      <c r="D74" s="6">
        <v>5.0</v>
      </c>
      <c r="E74" s="6">
        <v>365486.0</v>
      </c>
      <c r="F74" s="6">
        <v>364716.0</v>
      </c>
      <c r="G74" s="6">
        <v>368790.0</v>
      </c>
      <c r="H74" s="6">
        <v>363100.0</v>
      </c>
      <c r="I74" s="6">
        <v>363840.0</v>
      </c>
      <c r="J74" s="6">
        <v>363100.0</v>
      </c>
      <c r="K74" s="6">
        <v>365186.4</v>
      </c>
      <c r="L74" s="6">
        <v>229.569</v>
      </c>
      <c r="M74" s="6">
        <v>400.108</v>
      </c>
      <c r="N74" s="85">
        <f t="shared" si="1"/>
        <v>1.366208121</v>
      </c>
      <c r="O74" s="85">
        <f t="shared" si="2"/>
        <v>1.152651431</v>
      </c>
      <c r="P74" s="85">
        <f t="shared" si="3"/>
        <v>2.282560462</v>
      </c>
      <c r="Q74" s="85">
        <f t="shared" si="4"/>
        <v>0.7044597293</v>
      </c>
      <c r="R74" s="85">
        <f t="shared" si="5"/>
        <v>0.9096960284</v>
      </c>
      <c r="S74" s="86">
        <f t="shared" si="6"/>
        <v>1.283115154</v>
      </c>
      <c r="U74" s="9">
        <f t="shared" si="7"/>
        <v>229.569</v>
      </c>
    </row>
    <row r="75">
      <c r="A75" s="88">
        <f>Comparacao!E76</f>
        <v>546794</v>
      </c>
      <c r="B75" s="6" t="s">
        <v>150</v>
      </c>
      <c r="C75" s="6" t="s">
        <v>10</v>
      </c>
      <c r="D75" s="6">
        <v>5.0</v>
      </c>
      <c r="E75" s="6">
        <v>553884.0</v>
      </c>
      <c r="F75" s="6">
        <v>551394.0</v>
      </c>
      <c r="G75" s="6">
        <v>555340.0</v>
      </c>
      <c r="H75" s="6">
        <v>550800.0</v>
      </c>
      <c r="I75" s="6">
        <v>546920.0</v>
      </c>
      <c r="J75" s="6">
        <v>546920.0</v>
      </c>
      <c r="K75" s="6">
        <v>551667.6</v>
      </c>
      <c r="L75" s="6">
        <v>283.054</v>
      </c>
      <c r="M75" s="6">
        <v>400.211</v>
      </c>
      <c r="N75" s="85">
        <f t="shared" si="1"/>
        <v>1.296649195</v>
      </c>
      <c r="O75" s="85">
        <f t="shared" si="2"/>
        <v>0.8412674609</v>
      </c>
      <c r="P75" s="85">
        <f t="shared" si="3"/>
        <v>1.562928635</v>
      </c>
      <c r="Q75" s="85">
        <f t="shared" si="4"/>
        <v>0.7326342279</v>
      </c>
      <c r="R75" s="85">
        <f t="shared" si="5"/>
        <v>0.02304341306</v>
      </c>
      <c r="S75" s="86">
        <f t="shared" si="6"/>
        <v>0.8913045864</v>
      </c>
      <c r="U75" s="9">
        <f t="shared" si="7"/>
        <v>283.054</v>
      </c>
    </row>
    <row r="76">
      <c r="A76" s="88">
        <f>Comparacao!E77</f>
        <v>529104</v>
      </c>
      <c r="B76" s="6" t="s">
        <v>151</v>
      </c>
      <c r="C76" s="6" t="s">
        <v>10</v>
      </c>
      <c r="D76" s="6">
        <v>5.0</v>
      </c>
      <c r="E76" s="6">
        <v>533074.0</v>
      </c>
      <c r="F76" s="6">
        <v>532888.0</v>
      </c>
      <c r="G76" s="6">
        <v>532420.0</v>
      </c>
      <c r="H76" s="6">
        <v>531628.0</v>
      </c>
      <c r="I76" s="6">
        <v>538586.0</v>
      </c>
      <c r="J76" s="6">
        <v>531628.0</v>
      </c>
      <c r="K76" s="6">
        <v>533719.2</v>
      </c>
      <c r="L76" s="6">
        <v>280.817</v>
      </c>
      <c r="M76" s="6">
        <v>400.101</v>
      </c>
      <c r="N76" s="85">
        <f t="shared" si="1"/>
        <v>0.7503250779</v>
      </c>
      <c r="O76" s="85">
        <f t="shared" si="2"/>
        <v>0.7151713085</v>
      </c>
      <c r="P76" s="85">
        <f t="shared" si="3"/>
        <v>0.6267198887</v>
      </c>
      <c r="Q76" s="85">
        <f t="shared" si="4"/>
        <v>0.4770328707</v>
      </c>
      <c r="R76" s="85">
        <f t="shared" si="5"/>
        <v>1.792086244</v>
      </c>
      <c r="S76" s="86">
        <f t="shared" si="6"/>
        <v>0.8722670779</v>
      </c>
      <c r="U76" s="9">
        <f t="shared" si="7"/>
        <v>280.817</v>
      </c>
    </row>
    <row r="77">
      <c r="A77" s="88">
        <f>Comparacao!E78</f>
        <v>525178</v>
      </c>
      <c r="B77" s="6" t="s">
        <v>152</v>
      </c>
      <c r="C77" s="6" t="s">
        <v>10</v>
      </c>
      <c r="D77" s="6">
        <v>5.0</v>
      </c>
      <c r="E77" s="6">
        <v>528942.0</v>
      </c>
      <c r="F77" s="6">
        <v>533262.0</v>
      </c>
      <c r="G77" s="6">
        <v>533814.0</v>
      </c>
      <c r="H77" s="6">
        <v>529068.0</v>
      </c>
      <c r="I77" s="6">
        <v>531366.0</v>
      </c>
      <c r="J77" s="6">
        <v>528942.0</v>
      </c>
      <c r="K77" s="6">
        <v>531290.4</v>
      </c>
      <c r="L77" s="6">
        <v>270.394</v>
      </c>
      <c r="M77" s="6">
        <v>400.163</v>
      </c>
      <c r="N77" s="85">
        <f t="shared" si="1"/>
        <v>0.7167093823</v>
      </c>
      <c r="O77" s="85">
        <f t="shared" si="2"/>
        <v>1.539287632</v>
      </c>
      <c r="P77" s="85">
        <f t="shared" si="3"/>
        <v>1.644394853</v>
      </c>
      <c r="Q77" s="85">
        <f t="shared" si="4"/>
        <v>0.740701248</v>
      </c>
      <c r="R77" s="85">
        <f t="shared" si="5"/>
        <v>1.178267178</v>
      </c>
      <c r="S77" s="86">
        <f t="shared" si="6"/>
        <v>1.163872059</v>
      </c>
      <c r="U77" s="9">
        <f t="shared" si="7"/>
        <v>270.394</v>
      </c>
    </row>
    <row r="78">
      <c r="A78" s="88">
        <f>Comparacao!E79</f>
        <v>481880</v>
      </c>
      <c r="B78" s="6" t="s">
        <v>153</v>
      </c>
      <c r="C78" s="6" t="s">
        <v>10</v>
      </c>
      <c r="D78" s="6">
        <v>5.0</v>
      </c>
      <c r="E78" s="6">
        <v>486146.0</v>
      </c>
      <c r="F78" s="6">
        <v>490554.0</v>
      </c>
      <c r="G78" s="6">
        <v>485672.0</v>
      </c>
      <c r="H78" s="6">
        <v>481880.0</v>
      </c>
      <c r="I78" s="6">
        <v>481880.0</v>
      </c>
      <c r="J78" s="6">
        <v>481880.0</v>
      </c>
      <c r="K78" s="6">
        <v>485226.4</v>
      </c>
      <c r="L78" s="6">
        <v>227.064</v>
      </c>
      <c r="M78" s="6">
        <v>400.087</v>
      </c>
      <c r="N78" s="85">
        <f t="shared" si="1"/>
        <v>0.885282643</v>
      </c>
      <c r="O78" s="85">
        <f t="shared" si="2"/>
        <v>1.800033203</v>
      </c>
      <c r="P78" s="85">
        <f t="shared" si="3"/>
        <v>0.7869179049</v>
      </c>
      <c r="Q78" s="85">
        <f t="shared" si="4"/>
        <v>0</v>
      </c>
      <c r="R78" s="85">
        <f t="shared" si="5"/>
        <v>0</v>
      </c>
      <c r="S78" s="86">
        <f t="shared" si="6"/>
        <v>0.6944467502</v>
      </c>
      <c r="U78" s="9">
        <f t="shared" si="7"/>
        <v>227.064</v>
      </c>
    </row>
    <row r="79">
      <c r="A79" s="88">
        <f>Comparacao!E80</f>
        <v>549338</v>
      </c>
      <c r="B79" s="6" t="s">
        <v>154</v>
      </c>
      <c r="C79" s="6" t="s">
        <v>10</v>
      </c>
      <c r="D79" s="6">
        <v>5.0</v>
      </c>
      <c r="E79" s="6">
        <v>555338.0</v>
      </c>
      <c r="F79" s="6">
        <v>554176.0</v>
      </c>
      <c r="G79" s="6">
        <v>554804.0</v>
      </c>
      <c r="H79" s="6">
        <v>556020.0</v>
      </c>
      <c r="I79" s="6">
        <v>554314.0</v>
      </c>
      <c r="J79" s="6">
        <v>554176.0</v>
      </c>
      <c r="K79" s="6">
        <v>554930.4</v>
      </c>
      <c r="L79" s="6">
        <v>297.171</v>
      </c>
      <c r="M79" s="6">
        <v>400.201</v>
      </c>
      <c r="N79" s="85">
        <f t="shared" si="1"/>
        <v>1.092223731</v>
      </c>
      <c r="O79" s="85">
        <f t="shared" si="2"/>
        <v>0.8806964019</v>
      </c>
      <c r="P79" s="85">
        <f t="shared" si="3"/>
        <v>0.995015819</v>
      </c>
      <c r="Q79" s="85">
        <f t="shared" si="4"/>
        <v>1.216373162</v>
      </c>
      <c r="R79" s="85">
        <f t="shared" si="5"/>
        <v>0.9058175477</v>
      </c>
      <c r="S79" s="86">
        <f t="shared" si="6"/>
        <v>1.018025332</v>
      </c>
      <c r="U79" s="9">
        <f t="shared" si="7"/>
        <v>297.171</v>
      </c>
    </row>
    <row r="80">
      <c r="A80" s="88">
        <f>Comparacao!E81</f>
        <v>830724</v>
      </c>
      <c r="B80" s="6" t="s">
        <v>155</v>
      </c>
      <c r="C80" s="6" t="s">
        <v>10</v>
      </c>
      <c r="D80" s="6">
        <v>5.0</v>
      </c>
      <c r="E80" s="6">
        <v>838502.0</v>
      </c>
      <c r="F80" s="6">
        <v>839426.0</v>
      </c>
      <c r="G80" s="6">
        <v>842326.0</v>
      </c>
      <c r="H80" s="6">
        <v>841818.0</v>
      </c>
      <c r="I80" s="6">
        <v>837166.0</v>
      </c>
      <c r="J80" s="6">
        <v>837166.0</v>
      </c>
      <c r="K80" s="6">
        <v>839847.6</v>
      </c>
      <c r="L80" s="6">
        <v>306.985</v>
      </c>
      <c r="M80" s="6">
        <v>400.124</v>
      </c>
      <c r="N80" s="85">
        <f t="shared" si="1"/>
        <v>0.9362917166</v>
      </c>
      <c r="O80" s="85">
        <f t="shared" si="2"/>
        <v>1.047519995</v>
      </c>
      <c r="P80" s="85">
        <f t="shared" si="3"/>
        <v>1.396613075</v>
      </c>
      <c r="Q80" s="85">
        <f t="shared" si="4"/>
        <v>1.335461597</v>
      </c>
      <c r="R80" s="85">
        <f t="shared" si="5"/>
        <v>0.7754681459</v>
      </c>
      <c r="S80" s="86">
        <f t="shared" si="6"/>
        <v>1.098270906</v>
      </c>
      <c r="U80" s="9">
        <f t="shared" si="7"/>
        <v>306.985</v>
      </c>
    </row>
    <row r="81">
      <c r="A81" s="88">
        <f>Comparacao!E82</f>
        <v>829834</v>
      </c>
      <c r="B81" s="6" t="s">
        <v>156</v>
      </c>
      <c r="C81" s="6" t="s">
        <v>10</v>
      </c>
      <c r="D81" s="6">
        <v>5.0</v>
      </c>
      <c r="E81" s="6">
        <v>841274.0</v>
      </c>
      <c r="F81" s="6">
        <v>848470.0</v>
      </c>
      <c r="G81" s="6">
        <v>846316.0</v>
      </c>
      <c r="H81" s="6">
        <v>844628.0</v>
      </c>
      <c r="I81" s="6">
        <v>840612.0</v>
      </c>
      <c r="J81" s="6">
        <v>840612.0</v>
      </c>
      <c r="K81" s="6">
        <v>844260.0</v>
      </c>
      <c r="L81" s="6">
        <v>362.96</v>
      </c>
      <c r="M81" s="6">
        <v>400.133</v>
      </c>
      <c r="N81" s="85">
        <f t="shared" si="1"/>
        <v>1.378588971</v>
      </c>
      <c r="O81" s="85">
        <f t="shared" si="2"/>
        <v>2.245750355</v>
      </c>
      <c r="P81" s="85">
        <f t="shared" si="3"/>
        <v>1.986180369</v>
      </c>
      <c r="Q81" s="85">
        <f t="shared" si="4"/>
        <v>1.782766192</v>
      </c>
      <c r="R81" s="85">
        <f t="shared" si="5"/>
        <v>1.29881398</v>
      </c>
      <c r="S81" s="86">
        <f t="shared" si="6"/>
        <v>1.738419973</v>
      </c>
      <c r="U81" s="9" t="str">
        <f t="shared" si="7"/>
        <v>INF</v>
      </c>
    </row>
    <row r="82">
      <c r="A82" s="88">
        <f>Comparacao!E83</f>
        <v>811232</v>
      </c>
      <c r="B82" s="6" t="s">
        <v>157</v>
      </c>
      <c r="C82" s="6" t="s">
        <v>10</v>
      </c>
      <c r="D82" s="6">
        <v>5.0</v>
      </c>
      <c r="E82" s="6">
        <v>828536.0</v>
      </c>
      <c r="F82" s="6">
        <v>822300.0</v>
      </c>
      <c r="G82" s="6">
        <v>827016.0</v>
      </c>
      <c r="H82" s="6">
        <v>820458.0</v>
      </c>
      <c r="I82" s="6">
        <v>826430.0</v>
      </c>
      <c r="J82" s="6">
        <v>820458.0</v>
      </c>
      <c r="K82" s="6">
        <v>824948.0</v>
      </c>
      <c r="L82" s="6">
        <v>384.398</v>
      </c>
      <c r="M82" s="6">
        <v>400.101</v>
      </c>
      <c r="N82" s="85">
        <f t="shared" si="1"/>
        <v>2.133051951</v>
      </c>
      <c r="O82" s="85">
        <f t="shared" si="2"/>
        <v>1.364344602</v>
      </c>
      <c r="P82" s="85">
        <f t="shared" si="3"/>
        <v>1.945682616</v>
      </c>
      <c r="Q82" s="85">
        <f t="shared" si="4"/>
        <v>1.137282553</v>
      </c>
      <c r="R82" s="85">
        <f t="shared" si="5"/>
        <v>1.873446807</v>
      </c>
      <c r="S82" s="86">
        <f t="shared" si="6"/>
        <v>1.690761706</v>
      </c>
      <c r="U82" s="9" t="str">
        <f t="shared" si="7"/>
        <v>INF</v>
      </c>
    </row>
    <row r="83">
      <c r="A83" s="88">
        <f>Comparacao!E84</f>
        <v>767718</v>
      </c>
      <c r="B83" s="6" t="s">
        <v>158</v>
      </c>
      <c r="C83" s="6" t="s">
        <v>10</v>
      </c>
      <c r="D83" s="6">
        <v>5.0</v>
      </c>
      <c r="E83" s="6">
        <v>777632.0</v>
      </c>
      <c r="F83" s="6">
        <v>780210.0</v>
      </c>
      <c r="G83" s="6">
        <v>785738.0</v>
      </c>
      <c r="H83" s="6">
        <v>775822.0</v>
      </c>
      <c r="I83" s="6">
        <v>783974.0</v>
      </c>
      <c r="J83" s="6">
        <v>775822.0</v>
      </c>
      <c r="K83" s="6">
        <v>780675.2</v>
      </c>
      <c r="L83" s="6">
        <v>351.896</v>
      </c>
      <c r="M83" s="6">
        <v>400.193</v>
      </c>
      <c r="N83" s="85">
        <f t="shared" si="1"/>
        <v>1.291359588</v>
      </c>
      <c r="O83" s="85">
        <f t="shared" si="2"/>
        <v>1.627159973</v>
      </c>
      <c r="P83" s="85">
        <f t="shared" si="3"/>
        <v>2.347216035</v>
      </c>
      <c r="Q83" s="85">
        <f t="shared" si="4"/>
        <v>1.055595935</v>
      </c>
      <c r="R83" s="85">
        <f t="shared" si="5"/>
        <v>2.117444166</v>
      </c>
      <c r="S83" s="86">
        <f t="shared" si="6"/>
        <v>1.687755139</v>
      </c>
      <c r="U83" s="9" t="str">
        <f t="shared" si="7"/>
        <v>INF</v>
      </c>
    </row>
    <row r="84">
      <c r="A84" s="88">
        <f>Comparacao!E85</f>
        <v>835870</v>
      </c>
      <c r="B84" s="6" t="s">
        <v>159</v>
      </c>
      <c r="C84" s="6" t="s">
        <v>10</v>
      </c>
      <c r="D84" s="6">
        <v>5.0</v>
      </c>
      <c r="E84" s="6">
        <v>844480.0</v>
      </c>
      <c r="F84" s="6">
        <v>857092.0</v>
      </c>
      <c r="G84" s="6">
        <v>845536.0</v>
      </c>
      <c r="H84" s="6">
        <v>848678.0</v>
      </c>
      <c r="I84" s="6">
        <v>846238.0</v>
      </c>
      <c r="J84" s="6">
        <v>844480.0</v>
      </c>
      <c r="K84" s="6">
        <v>848404.8</v>
      </c>
      <c r="L84" s="6">
        <v>359.634</v>
      </c>
      <c r="M84" s="6">
        <v>400.119</v>
      </c>
      <c r="N84" s="85">
        <f t="shared" si="1"/>
        <v>1.030064484</v>
      </c>
      <c r="O84" s="85">
        <f t="shared" si="2"/>
        <v>2.538911553</v>
      </c>
      <c r="P84" s="85">
        <f t="shared" si="3"/>
        <v>1.156399919</v>
      </c>
      <c r="Q84" s="85">
        <f t="shared" si="4"/>
        <v>1.532295692</v>
      </c>
      <c r="R84" s="85">
        <f t="shared" si="5"/>
        <v>1.24038427</v>
      </c>
      <c r="S84" s="86">
        <f t="shared" si="6"/>
        <v>1.499611184</v>
      </c>
      <c r="U84" s="9" t="str">
        <f t="shared" si="7"/>
        <v>INF</v>
      </c>
    </row>
    <row r="85">
      <c r="A85" s="8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85"/>
      <c r="O85" s="85"/>
      <c r="P85" s="85"/>
      <c r="Q85" s="85"/>
      <c r="R85" s="85"/>
      <c r="S85" s="86"/>
      <c r="U85" s="9"/>
    </row>
    <row r="86">
      <c r="U86" s="9"/>
    </row>
    <row r="87">
      <c r="U87" s="9"/>
    </row>
    <row r="88">
      <c r="U88" s="9"/>
    </row>
    <row r="89">
      <c r="U89" s="9"/>
    </row>
    <row r="90">
      <c r="U90" s="9"/>
    </row>
    <row r="91">
      <c r="U91" s="9"/>
    </row>
    <row r="92">
      <c r="U92" s="9"/>
    </row>
    <row r="93">
      <c r="U93" s="9"/>
    </row>
    <row r="94">
      <c r="U94" s="9"/>
    </row>
    <row r="95">
      <c r="U95" s="9"/>
    </row>
    <row r="96">
      <c r="U96" s="9"/>
    </row>
    <row r="97">
      <c r="U97" s="9"/>
    </row>
    <row r="98">
      <c r="U98" s="9"/>
    </row>
    <row r="99">
      <c r="U99" s="9"/>
    </row>
    <row r="100">
      <c r="U100" s="9"/>
    </row>
    <row r="101">
      <c r="U101" s="9"/>
    </row>
    <row r="102">
      <c r="U102" s="9"/>
    </row>
    <row r="103">
      <c r="U103" s="9"/>
    </row>
    <row r="104">
      <c r="U104" s="9"/>
    </row>
    <row r="105">
      <c r="U105" s="9"/>
    </row>
    <row r="106">
      <c r="U106" s="9"/>
    </row>
    <row r="107">
      <c r="U107" s="9"/>
    </row>
    <row r="108">
      <c r="U108" s="9"/>
    </row>
    <row r="109">
      <c r="U109" s="9"/>
    </row>
    <row r="110">
      <c r="U110" s="9"/>
    </row>
    <row r="111">
      <c r="U111" s="9"/>
    </row>
    <row r="112">
      <c r="U112" s="9"/>
    </row>
    <row r="113">
      <c r="U113" s="9"/>
    </row>
    <row r="114">
      <c r="U114" s="9"/>
    </row>
    <row r="115">
      <c r="U115" s="9"/>
    </row>
    <row r="116">
      <c r="U116" s="9"/>
    </row>
    <row r="117">
      <c r="U117" s="9"/>
    </row>
    <row r="118">
      <c r="U118" s="9"/>
    </row>
    <row r="119">
      <c r="U119" s="9"/>
    </row>
    <row r="120">
      <c r="U120" s="9"/>
    </row>
    <row r="121">
      <c r="U121" s="9"/>
    </row>
    <row r="122">
      <c r="U122" s="9"/>
    </row>
    <row r="123">
      <c r="U123" s="9"/>
    </row>
    <row r="124">
      <c r="U124" s="9"/>
    </row>
    <row r="125">
      <c r="U125" s="9"/>
    </row>
    <row r="126">
      <c r="U126" s="9"/>
    </row>
    <row r="127">
      <c r="U127" s="9"/>
    </row>
    <row r="128">
      <c r="U128" s="9"/>
    </row>
    <row r="129">
      <c r="U129" s="9"/>
    </row>
    <row r="130">
      <c r="U130" s="9"/>
    </row>
    <row r="131">
      <c r="U131" s="9"/>
    </row>
    <row r="132">
      <c r="U132" s="9"/>
    </row>
    <row r="133">
      <c r="U133" s="9"/>
    </row>
    <row r="134">
      <c r="U134" s="9"/>
    </row>
    <row r="135">
      <c r="U135" s="9"/>
    </row>
    <row r="136">
      <c r="U136" s="9"/>
    </row>
    <row r="137">
      <c r="U137" s="9"/>
    </row>
    <row r="138">
      <c r="U138" s="9"/>
    </row>
    <row r="139">
      <c r="U139" s="9"/>
    </row>
    <row r="140">
      <c r="U140" s="9"/>
    </row>
    <row r="141">
      <c r="U141" s="9"/>
    </row>
    <row r="142">
      <c r="U142" s="9"/>
    </row>
    <row r="143">
      <c r="U143" s="9"/>
    </row>
    <row r="144">
      <c r="U144" s="9"/>
    </row>
    <row r="145">
      <c r="U145" s="9"/>
    </row>
    <row r="146">
      <c r="U146" s="9"/>
    </row>
    <row r="147">
      <c r="U147" s="9"/>
    </row>
    <row r="148">
      <c r="U148" s="9"/>
    </row>
    <row r="149">
      <c r="U149" s="9"/>
    </row>
    <row r="150">
      <c r="U150" s="9"/>
    </row>
    <row r="151">
      <c r="U151" s="9"/>
    </row>
    <row r="152">
      <c r="U152" s="9"/>
    </row>
    <row r="153">
      <c r="U153" s="9"/>
    </row>
    <row r="154">
      <c r="U154" s="9"/>
    </row>
    <row r="155">
      <c r="U155" s="9"/>
    </row>
    <row r="156">
      <c r="U156" s="9"/>
    </row>
    <row r="157">
      <c r="U157" s="9"/>
    </row>
    <row r="158">
      <c r="U158" s="9"/>
    </row>
    <row r="159">
      <c r="U159" s="9"/>
    </row>
    <row r="160">
      <c r="U160" s="9"/>
    </row>
    <row r="161">
      <c r="U161" s="9"/>
    </row>
    <row r="162">
      <c r="U162" s="9"/>
    </row>
    <row r="163">
      <c r="U163" s="9"/>
    </row>
    <row r="164">
      <c r="U164" s="9"/>
    </row>
    <row r="165">
      <c r="U165" s="9"/>
    </row>
    <row r="166">
      <c r="U166" s="9"/>
    </row>
    <row r="167">
      <c r="U167" s="9"/>
    </row>
    <row r="168">
      <c r="U168" s="9"/>
    </row>
    <row r="169">
      <c r="U169" s="9"/>
    </row>
    <row r="170">
      <c r="U170" s="9"/>
    </row>
    <row r="171">
      <c r="U171" s="9"/>
    </row>
    <row r="172">
      <c r="U172" s="9"/>
    </row>
    <row r="173">
      <c r="U173" s="9"/>
    </row>
    <row r="174">
      <c r="U174" s="9"/>
    </row>
    <row r="175">
      <c r="U175" s="9"/>
    </row>
    <row r="176">
      <c r="U176" s="9"/>
    </row>
    <row r="177">
      <c r="U177" s="9"/>
    </row>
    <row r="178">
      <c r="U178" s="9"/>
    </row>
    <row r="179">
      <c r="U179" s="9"/>
    </row>
    <row r="180">
      <c r="U180" s="9"/>
    </row>
    <row r="181">
      <c r="U181" s="9"/>
    </row>
    <row r="182">
      <c r="U182" s="9"/>
    </row>
    <row r="183">
      <c r="U183" s="9"/>
    </row>
    <row r="184">
      <c r="U184" s="9"/>
    </row>
    <row r="185">
      <c r="U185" s="9"/>
    </row>
    <row r="186">
      <c r="U186" s="9"/>
    </row>
    <row r="187">
      <c r="U187" s="9"/>
    </row>
    <row r="188">
      <c r="U188" s="9"/>
    </row>
    <row r="189">
      <c r="U189" s="9"/>
    </row>
    <row r="190">
      <c r="U190" s="9"/>
    </row>
    <row r="191">
      <c r="U191" s="9"/>
    </row>
    <row r="192">
      <c r="U192" s="9"/>
    </row>
    <row r="193">
      <c r="U193" s="9"/>
    </row>
    <row r="194">
      <c r="U194" s="9"/>
    </row>
    <row r="195">
      <c r="U195" s="9"/>
    </row>
    <row r="196">
      <c r="U196" s="9"/>
    </row>
    <row r="197">
      <c r="U197" s="9"/>
    </row>
    <row r="198">
      <c r="U198" s="9"/>
    </row>
    <row r="199">
      <c r="U199" s="9"/>
    </row>
    <row r="200">
      <c r="U200" s="9"/>
    </row>
    <row r="201">
      <c r="U201" s="9"/>
    </row>
    <row r="202">
      <c r="U202" s="9"/>
    </row>
    <row r="203">
      <c r="U203" s="9"/>
    </row>
    <row r="204">
      <c r="U204" s="9"/>
    </row>
    <row r="205">
      <c r="U205" s="9"/>
    </row>
    <row r="206">
      <c r="U206" s="9"/>
    </row>
    <row r="207">
      <c r="U207" s="9"/>
    </row>
    <row r="208">
      <c r="U208" s="9"/>
    </row>
    <row r="209">
      <c r="U209" s="9"/>
    </row>
    <row r="210">
      <c r="U210" s="9"/>
    </row>
    <row r="211">
      <c r="U211" s="9"/>
    </row>
    <row r="212">
      <c r="U212" s="9"/>
    </row>
    <row r="213">
      <c r="U213" s="9"/>
    </row>
    <row r="214">
      <c r="U214" s="9"/>
    </row>
    <row r="215">
      <c r="U215" s="9"/>
    </row>
    <row r="216">
      <c r="U216" s="9"/>
    </row>
    <row r="217">
      <c r="U217" s="9"/>
    </row>
    <row r="218">
      <c r="U218" s="9"/>
    </row>
    <row r="219">
      <c r="U219" s="9"/>
    </row>
    <row r="220">
      <c r="U220" s="9"/>
    </row>
    <row r="221">
      <c r="U221" s="9"/>
    </row>
    <row r="222">
      <c r="U222" s="9"/>
    </row>
    <row r="223">
      <c r="U223" s="9"/>
    </row>
    <row r="224">
      <c r="U224" s="9"/>
    </row>
    <row r="225">
      <c r="U225" s="9"/>
    </row>
    <row r="226">
      <c r="U226" s="9"/>
    </row>
    <row r="227">
      <c r="U227" s="9"/>
    </row>
    <row r="228">
      <c r="U228" s="9"/>
    </row>
    <row r="229">
      <c r="U229" s="9"/>
    </row>
    <row r="230">
      <c r="U230" s="9"/>
    </row>
    <row r="231">
      <c r="U231" s="9"/>
    </row>
    <row r="232">
      <c r="U232" s="9"/>
    </row>
    <row r="233">
      <c r="U233" s="9"/>
    </row>
    <row r="234">
      <c r="U234" s="9"/>
    </row>
    <row r="235">
      <c r="U235" s="9"/>
    </row>
    <row r="236">
      <c r="U236" s="9"/>
    </row>
    <row r="237">
      <c r="U237" s="9"/>
    </row>
    <row r="238">
      <c r="U238" s="9"/>
    </row>
    <row r="239">
      <c r="U239" s="9"/>
    </row>
    <row r="240">
      <c r="U240" s="9"/>
    </row>
    <row r="241">
      <c r="U241" s="9"/>
    </row>
    <row r="242">
      <c r="U242" s="9"/>
    </row>
    <row r="243">
      <c r="U243" s="9"/>
    </row>
    <row r="244">
      <c r="U244" s="9"/>
    </row>
    <row r="245">
      <c r="U245" s="9"/>
    </row>
    <row r="246">
      <c r="U246" s="9"/>
    </row>
    <row r="247">
      <c r="U247" s="9"/>
    </row>
    <row r="248">
      <c r="U248" s="9"/>
    </row>
    <row r="249">
      <c r="U249" s="9"/>
    </row>
    <row r="250">
      <c r="U250" s="9"/>
    </row>
    <row r="251">
      <c r="U251" s="9"/>
    </row>
    <row r="252">
      <c r="U252" s="9"/>
    </row>
    <row r="253">
      <c r="U253" s="9"/>
    </row>
    <row r="254">
      <c r="U254" s="9"/>
    </row>
    <row r="255">
      <c r="U255" s="9"/>
    </row>
    <row r="256">
      <c r="U256" s="9"/>
    </row>
    <row r="257">
      <c r="U257" s="9"/>
    </row>
    <row r="258">
      <c r="U258" s="9"/>
    </row>
    <row r="259">
      <c r="U259" s="9"/>
    </row>
    <row r="260">
      <c r="U260" s="9"/>
    </row>
    <row r="261">
      <c r="U261" s="9"/>
    </row>
    <row r="262">
      <c r="U262" s="9"/>
    </row>
    <row r="263">
      <c r="U263" s="9"/>
    </row>
    <row r="264">
      <c r="U264" s="9"/>
    </row>
    <row r="265">
      <c r="U265" s="9"/>
    </row>
    <row r="266">
      <c r="U266" s="9"/>
    </row>
    <row r="267">
      <c r="U267" s="9"/>
    </row>
    <row r="268">
      <c r="U268" s="9"/>
    </row>
    <row r="269">
      <c r="U269" s="9"/>
    </row>
    <row r="270">
      <c r="U270" s="9"/>
    </row>
    <row r="271">
      <c r="U271" s="9"/>
    </row>
    <row r="272">
      <c r="U272" s="9"/>
    </row>
    <row r="273">
      <c r="U273" s="9"/>
    </row>
    <row r="274">
      <c r="U274" s="9"/>
    </row>
    <row r="275">
      <c r="U275" s="9"/>
    </row>
    <row r="276">
      <c r="U276" s="9"/>
    </row>
    <row r="277">
      <c r="U277" s="9"/>
    </row>
    <row r="278">
      <c r="U278" s="9"/>
    </row>
    <row r="279">
      <c r="U279" s="9"/>
    </row>
    <row r="280">
      <c r="U280" s="9"/>
    </row>
    <row r="281">
      <c r="U281" s="9"/>
    </row>
    <row r="282">
      <c r="U282" s="9"/>
    </row>
    <row r="283">
      <c r="U283" s="9"/>
    </row>
    <row r="284">
      <c r="U284" s="9"/>
    </row>
    <row r="285">
      <c r="U285" s="9"/>
    </row>
    <row r="286">
      <c r="U286" s="9"/>
    </row>
    <row r="287">
      <c r="U287" s="9"/>
    </row>
    <row r="288">
      <c r="U288" s="9"/>
    </row>
    <row r="289">
      <c r="U289" s="9"/>
    </row>
    <row r="290">
      <c r="U290" s="9"/>
    </row>
    <row r="291">
      <c r="U291" s="9"/>
    </row>
    <row r="292">
      <c r="U292" s="9"/>
    </row>
    <row r="293">
      <c r="U293" s="9"/>
    </row>
    <row r="294">
      <c r="U294" s="9"/>
    </row>
    <row r="295">
      <c r="U295" s="9"/>
    </row>
    <row r="296">
      <c r="U296" s="9"/>
    </row>
    <row r="297">
      <c r="U297" s="9"/>
    </row>
    <row r="298">
      <c r="U298" s="9"/>
    </row>
    <row r="299">
      <c r="U299" s="9"/>
    </row>
    <row r="300">
      <c r="U300" s="9"/>
    </row>
    <row r="301">
      <c r="U301" s="9"/>
    </row>
    <row r="302">
      <c r="U302" s="9"/>
    </row>
    <row r="303">
      <c r="U303" s="9"/>
    </row>
    <row r="304">
      <c r="U304" s="9"/>
    </row>
    <row r="305">
      <c r="U305" s="9"/>
    </row>
    <row r="306">
      <c r="U306" s="9"/>
    </row>
    <row r="307">
      <c r="U307" s="9"/>
    </row>
    <row r="308">
      <c r="U308" s="9"/>
    </row>
    <row r="309">
      <c r="U309" s="9"/>
    </row>
    <row r="310">
      <c r="U310" s="9"/>
    </row>
    <row r="311">
      <c r="U311" s="9"/>
    </row>
    <row r="312">
      <c r="U312" s="9"/>
    </row>
    <row r="313">
      <c r="U313" s="9"/>
    </row>
    <row r="314">
      <c r="U314" s="9"/>
    </row>
    <row r="315">
      <c r="U315" s="9"/>
    </row>
    <row r="316">
      <c r="U316" s="9"/>
    </row>
    <row r="317">
      <c r="U317" s="9"/>
    </row>
    <row r="318">
      <c r="U318" s="9"/>
    </row>
    <row r="319">
      <c r="U319" s="9"/>
    </row>
    <row r="320">
      <c r="U320" s="9"/>
    </row>
    <row r="321">
      <c r="U321" s="9"/>
    </row>
    <row r="322">
      <c r="U322" s="9"/>
    </row>
    <row r="323">
      <c r="U323" s="9"/>
    </row>
    <row r="324">
      <c r="U324" s="9"/>
    </row>
    <row r="325">
      <c r="U325" s="9"/>
    </row>
    <row r="326">
      <c r="U326" s="9"/>
    </row>
    <row r="327">
      <c r="U327" s="9"/>
    </row>
    <row r="328">
      <c r="U328" s="9"/>
    </row>
    <row r="329">
      <c r="U329" s="9"/>
    </row>
    <row r="330">
      <c r="U330" s="9"/>
    </row>
    <row r="331">
      <c r="U331" s="9"/>
    </row>
    <row r="332">
      <c r="U332" s="9"/>
    </row>
    <row r="333">
      <c r="U333" s="9"/>
    </row>
    <row r="334">
      <c r="U334" s="9"/>
    </row>
    <row r="335">
      <c r="U335" s="9"/>
    </row>
    <row r="336">
      <c r="U336" s="9"/>
    </row>
    <row r="337">
      <c r="U337" s="9"/>
    </row>
    <row r="338">
      <c r="U338" s="9"/>
    </row>
    <row r="339">
      <c r="U339" s="9"/>
    </row>
    <row r="340">
      <c r="U340" s="9"/>
    </row>
    <row r="341">
      <c r="U341" s="9"/>
    </row>
    <row r="342">
      <c r="U342" s="9"/>
    </row>
    <row r="343">
      <c r="U343" s="9"/>
    </row>
    <row r="344">
      <c r="U344" s="9"/>
    </row>
    <row r="345">
      <c r="U345" s="9"/>
    </row>
    <row r="346">
      <c r="U346" s="9"/>
    </row>
    <row r="347">
      <c r="U347" s="9"/>
    </row>
    <row r="348">
      <c r="U348" s="9"/>
    </row>
    <row r="349">
      <c r="U349" s="9"/>
    </row>
    <row r="350">
      <c r="U350" s="9"/>
    </row>
    <row r="351">
      <c r="U351" s="9"/>
    </row>
    <row r="352">
      <c r="U352" s="9"/>
    </row>
    <row r="353">
      <c r="U353" s="9"/>
    </row>
    <row r="354">
      <c r="U354" s="9"/>
    </row>
    <row r="355">
      <c r="U355" s="9"/>
    </row>
    <row r="356">
      <c r="U356" s="9"/>
    </row>
    <row r="357">
      <c r="U357" s="9"/>
    </row>
    <row r="358">
      <c r="U358" s="9"/>
    </row>
    <row r="359">
      <c r="U359" s="9"/>
    </row>
    <row r="360">
      <c r="U360" s="9"/>
    </row>
    <row r="361">
      <c r="U361" s="9"/>
    </row>
    <row r="362">
      <c r="U362" s="9"/>
    </row>
    <row r="363">
      <c r="U363" s="9"/>
    </row>
    <row r="364">
      <c r="U364" s="9"/>
    </row>
    <row r="365">
      <c r="U365" s="9"/>
    </row>
    <row r="366">
      <c r="U366" s="9"/>
    </row>
    <row r="367">
      <c r="U367" s="9"/>
    </row>
    <row r="368">
      <c r="U368" s="9"/>
    </row>
    <row r="369">
      <c r="U369" s="9"/>
    </row>
    <row r="370">
      <c r="U370" s="9"/>
    </row>
    <row r="371">
      <c r="U371" s="9"/>
    </row>
    <row r="372">
      <c r="U372" s="9"/>
    </row>
    <row r="373">
      <c r="U373" s="9"/>
    </row>
    <row r="374">
      <c r="U374" s="9"/>
    </row>
    <row r="375">
      <c r="U375" s="9"/>
    </row>
    <row r="376">
      <c r="U376" s="9"/>
    </row>
    <row r="377">
      <c r="U377" s="9"/>
    </row>
    <row r="378">
      <c r="U378" s="9"/>
    </row>
    <row r="379">
      <c r="U379" s="9"/>
    </row>
    <row r="380">
      <c r="U380" s="9"/>
    </row>
    <row r="381">
      <c r="U381" s="9"/>
    </row>
    <row r="382">
      <c r="U382" s="9"/>
    </row>
    <row r="383">
      <c r="U383" s="9"/>
    </row>
    <row r="384">
      <c r="U384" s="9"/>
    </row>
    <row r="385">
      <c r="U385" s="9"/>
    </row>
    <row r="386">
      <c r="U386" s="9"/>
    </row>
    <row r="387">
      <c r="U387" s="9"/>
    </row>
    <row r="388">
      <c r="U388" s="9"/>
    </row>
    <row r="389">
      <c r="U389" s="9"/>
    </row>
    <row r="390">
      <c r="U390" s="9"/>
    </row>
    <row r="391">
      <c r="U391" s="9"/>
    </row>
    <row r="392">
      <c r="U392" s="9"/>
    </row>
    <row r="393">
      <c r="U393" s="9"/>
    </row>
    <row r="394">
      <c r="U394" s="9"/>
    </row>
    <row r="395">
      <c r="U395" s="9"/>
    </row>
    <row r="396">
      <c r="U396" s="9"/>
    </row>
    <row r="397">
      <c r="U397" s="9"/>
    </row>
    <row r="398">
      <c r="U398" s="9"/>
    </row>
    <row r="399">
      <c r="U399" s="9"/>
    </row>
    <row r="400">
      <c r="U400" s="9"/>
    </row>
    <row r="401">
      <c r="U401" s="9"/>
    </row>
    <row r="402">
      <c r="U402" s="9"/>
    </row>
    <row r="403">
      <c r="U403" s="9"/>
    </row>
    <row r="404">
      <c r="U404" s="9"/>
    </row>
    <row r="405">
      <c r="U405" s="9"/>
    </row>
    <row r="406">
      <c r="U406" s="9"/>
    </row>
    <row r="407">
      <c r="U407" s="9"/>
    </row>
    <row r="408">
      <c r="U408" s="9"/>
    </row>
    <row r="409">
      <c r="U409" s="9"/>
    </row>
    <row r="410">
      <c r="U410" s="9"/>
    </row>
    <row r="411">
      <c r="U411" s="9"/>
    </row>
    <row r="412">
      <c r="U412" s="9"/>
    </row>
    <row r="413">
      <c r="U413" s="9"/>
    </row>
    <row r="414">
      <c r="U414" s="9"/>
    </row>
    <row r="415">
      <c r="U415" s="9"/>
    </row>
    <row r="416">
      <c r="U416" s="9"/>
    </row>
    <row r="417">
      <c r="U417" s="9"/>
    </row>
    <row r="418">
      <c r="U418" s="9"/>
    </row>
    <row r="419">
      <c r="U419" s="9"/>
    </row>
    <row r="420">
      <c r="U420" s="9"/>
    </row>
    <row r="421">
      <c r="U421" s="9"/>
    </row>
    <row r="422">
      <c r="U422" s="9"/>
    </row>
    <row r="423">
      <c r="U423" s="9"/>
    </row>
    <row r="424">
      <c r="U424" s="9"/>
    </row>
    <row r="425">
      <c r="U425" s="9"/>
    </row>
    <row r="426">
      <c r="U426" s="9"/>
    </row>
    <row r="427">
      <c r="U427" s="9"/>
    </row>
    <row r="428">
      <c r="U428" s="9"/>
    </row>
    <row r="429">
      <c r="U429" s="9"/>
    </row>
    <row r="430">
      <c r="U430" s="9"/>
    </row>
    <row r="431">
      <c r="U431" s="9"/>
    </row>
    <row r="432">
      <c r="U432" s="9"/>
    </row>
    <row r="433">
      <c r="U433" s="9"/>
    </row>
    <row r="434">
      <c r="U434" s="9"/>
    </row>
    <row r="435">
      <c r="U435" s="9"/>
    </row>
    <row r="436">
      <c r="U436" s="9"/>
    </row>
    <row r="437">
      <c r="U437" s="9"/>
    </row>
    <row r="438">
      <c r="U438" s="9"/>
    </row>
    <row r="439">
      <c r="U439" s="9"/>
    </row>
    <row r="440">
      <c r="U440" s="9"/>
    </row>
    <row r="441">
      <c r="U441" s="9"/>
    </row>
    <row r="442">
      <c r="U442" s="9"/>
    </row>
    <row r="443">
      <c r="U443" s="9"/>
    </row>
    <row r="444">
      <c r="U444" s="9"/>
    </row>
    <row r="445">
      <c r="U445" s="9"/>
    </row>
    <row r="446">
      <c r="U446" s="9"/>
    </row>
    <row r="447">
      <c r="U447" s="9"/>
    </row>
    <row r="448">
      <c r="U448" s="9"/>
    </row>
    <row r="449">
      <c r="U449" s="9"/>
    </row>
    <row r="450">
      <c r="U450" s="9"/>
    </row>
    <row r="451">
      <c r="U451" s="9"/>
    </row>
    <row r="452">
      <c r="U452" s="9"/>
    </row>
    <row r="453">
      <c r="U453" s="9"/>
    </row>
    <row r="454">
      <c r="U454" s="9"/>
    </row>
    <row r="455">
      <c r="U455" s="9"/>
    </row>
    <row r="456">
      <c r="U456" s="9"/>
    </row>
    <row r="457">
      <c r="U457" s="9"/>
    </row>
    <row r="458">
      <c r="U458" s="9"/>
    </row>
    <row r="459">
      <c r="U459" s="9"/>
    </row>
    <row r="460">
      <c r="U460" s="9"/>
    </row>
    <row r="461">
      <c r="U461" s="9"/>
    </row>
    <row r="462">
      <c r="U462" s="9"/>
    </row>
    <row r="463">
      <c r="U463" s="9"/>
    </row>
    <row r="464">
      <c r="U464" s="9"/>
    </row>
    <row r="465">
      <c r="U465" s="9"/>
    </row>
    <row r="466">
      <c r="U466" s="9"/>
    </row>
    <row r="467">
      <c r="U467" s="9"/>
    </row>
    <row r="468">
      <c r="U468" s="9"/>
    </row>
    <row r="469">
      <c r="U469" s="9"/>
    </row>
    <row r="470">
      <c r="U470" s="9"/>
    </row>
    <row r="471">
      <c r="U471" s="9"/>
    </row>
    <row r="472">
      <c r="U472" s="9"/>
    </row>
    <row r="473">
      <c r="U473" s="9"/>
    </row>
    <row r="474">
      <c r="U474" s="9"/>
    </row>
    <row r="475">
      <c r="U475" s="9"/>
    </row>
    <row r="476">
      <c r="U476" s="9"/>
    </row>
    <row r="477">
      <c r="U477" s="9"/>
    </row>
    <row r="478">
      <c r="U478" s="9"/>
    </row>
    <row r="479">
      <c r="U479" s="9"/>
    </row>
    <row r="480">
      <c r="U480" s="9"/>
    </row>
    <row r="481">
      <c r="U481" s="9"/>
    </row>
    <row r="482">
      <c r="U482" s="9"/>
    </row>
    <row r="483">
      <c r="U483" s="9"/>
    </row>
    <row r="484">
      <c r="U484" s="9"/>
    </row>
    <row r="485">
      <c r="U485" s="9"/>
    </row>
    <row r="486">
      <c r="U486" s="9"/>
    </row>
    <row r="487">
      <c r="U487" s="9"/>
    </row>
    <row r="488">
      <c r="U488" s="9"/>
    </row>
    <row r="489">
      <c r="U489" s="9"/>
    </row>
    <row r="490">
      <c r="U490" s="9"/>
    </row>
    <row r="491">
      <c r="U491" s="9"/>
    </row>
    <row r="492">
      <c r="U492" s="9"/>
    </row>
    <row r="493">
      <c r="U493" s="9"/>
    </row>
    <row r="494">
      <c r="U494" s="9"/>
    </row>
    <row r="495">
      <c r="U495" s="9"/>
    </row>
    <row r="496">
      <c r="U496" s="9"/>
    </row>
    <row r="497">
      <c r="U497" s="9"/>
    </row>
    <row r="498">
      <c r="U498" s="9"/>
    </row>
    <row r="499">
      <c r="U499" s="9"/>
    </row>
    <row r="500">
      <c r="U500" s="9"/>
    </row>
    <row r="501">
      <c r="U501" s="9"/>
    </row>
    <row r="502">
      <c r="U502" s="9"/>
    </row>
    <row r="503">
      <c r="U503" s="9"/>
    </row>
    <row r="504">
      <c r="U504" s="9"/>
    </row>
    <row r="505">
      <c r="U505" s="9"/>
    </row>
    <row r="506">
      <c r="U506" s="9"/>
    </row>
    <row r="507">
      <c r="U507" s="9"/>
    </row>
    <row r="508">
      <c r="U508" s="9"/>
    </row>
    <row r="509">
      <c r="U509" s="9"/>
    </row>
    <row r="510">
      <c r="U510" s="9"/>
    </row>
    <row r="511">
      <c r="U511" s="9"/>
    </row>
    <row r="512">
      <c r="U512" s="9"/>
    </row>
    <row r="513">
      <c r="U513" s="9"/>
    </row>
    <row r="514">
      <c r="U514" s="9"/>
    </row>
    <row r="515">
      <c r="U515" s="9"/>
    </row>
    <row r="516">
      <c r="U516" s="9"/>
    </row>
    <row r="517">
      <c r="U517" s="9"/>
    </row>
    <row r="518">
      <c r="U518" s="9"/>
    </row>
    <row r="519">
      <c r="U519" s="9"/>
    </row>
    <row r="520">
      <c r="U520" s="9"/>
    </row>
    <row r="521">
      <c r="U521" s="9"/>
    </row>
    <row r="522">
      <c r="U522" s="9"/>
    </row>
    <row r="523">
      <c r="U523" s="9"/>
    </row>
    <row r="524">
      <c r="U524" s="9"/>
    </row>
    <row r="525">
      <c r="U525" s="9"/>
    </row>
    <row r="526">
      <c r="U526" s="9"/>
    </row>
    <row r="527">
      <c r="U527" s="9"/>
    </row>
    <row r="528">
      <c r="U528" s="9"/>
    </row>
    <row r="529">
      <c r="U529" s="9"/>
    </row>
    <row r="530">
      <c r="U530" s="9"/>
    </row>
    <row r="531">
      <c r="U531" s="9"/>
    </row>
    <row r="532">
      <c r="U532" s="9"/>
    </row>
    <row r="533">
      <c r="U533" s="9"/>
    </row>
    <row r="534">
      <c r="U534" s="9"/>
    </row>
    <row r="535">
      <c r="U535" s="9"/>
    </row>
    <row r="536">
      <c r="U536" s="9"/>
    </row>
    <row r="537">
      <c r="U537" s="9"/>
    </row>
    <row r="538">
      <c r="U538" s="9"/>
    </row>
    <row r="539">
      <c r="U539" s="9"/>
    </row>
    <row r="540">
      <c r="U540" s="9"/>
    </row>
    <row r="541">
      <c r="U541" s="9"/>
    </row>
    <row r="542">
      <c r="U542" s="9"/>
    </row>
    <row r="543">
      <c r="U543" s="9"/>
    </row>
    <row r="544">
      <c r="U544" s="9"/>
    </row>
    <row r="545">
      <c r="U545" s="9"/>
    </row>
    <row r="546">
      <c r="U546" s="9"/>
    </row>
    <row r="547">
      <c r="U547" s="9"/>
    </row>
    <row r="548">
      <c r="U548" s="9"/>
    </row>
    <row r="549">
      <c r="U549" s="9"/>
    </row>
    <row r="550">
      <c r="U550" s="9"/>
    </row>
    <row r="551">
      <c r="U551" s="9"/>
    </row>
    <row r="552">
      <c r="U552" s="9"/>
    </row>
    <row r="553">
      <c r="U553" s="9"/>
    </row>
    <row r="554">
      <c r="U554" s="9"/>
    </row>
    <row r="555">
      <c r="U555" s="9"/>
    </row>
    <row r="556">
      <c r="U556" s="9"/>
    </row>
    <row r="557">
      <c r="U557" s="9"/>
    </row>
    <row r="558">
      <c r="U558" s="9"/>
    </row>
    <row r="559">
      <c r="U559" s="9"/>
    </row>
    <row r="560">
      <c r="U560" s="9"/>
    </row>
    <row r="561">
      <c r="U561" s="9"/>
    </row>
    <row r="562">
      <c r="U562" s="9"/>
    </row>
    <row r="563">
      <c r="U563" s="9"/>
    </row>
    <row r="564">
      <c r="U564" s="9"/>
    </row>
    <row r="565">
      <c r="U565" s="9"/>
    </row>
    <row r="566">
      <c r="U566" s="9"/>
    </row>
    <row r="567">
      <c r="U567" s="9"/>
    </row>
    <row r="568">
      <c r="U568" s="9"/>
    </row>
    <row r="569">
      <c r="U569" s="9"/>
    </row>
    <row r="570">
      <c r="U570" s="9"/>
    </row>
    <row r="571">
      <c r="U571" s="9"/>
    </row>
    <row r="572">
      <c r="U572" s="9"/>
    </row>
    <row r="573">
      <c r="U573" s="9"/>
    </row>
    <row r="574">
      <c r="U574" s="9"/>
    </row>
    <row r="575">
      <c r="U575" s="9"/>
    </row>
    <row r="576">
      <c r="U576" s="9"/>
    </row>
    <row r="577">
      <c r="U577" s="9"/>
    </row>
    <row r="578">
      <c r="U578" s="9"/>
    </row>
    <row r="579">
      <c r="U579" s="9"/>
    </row>
    <row r="580">
      <c r="U580" s="9"/>
    </row>
    <row r="581">
      <c r="U581" s="9"/>
    </row>
    <row r="582">
      <c r="U582" s="9"/>
    </row>
    <row r="583">
      <c r="U583" s="9"/>
    </row>
    <row r="584">
      <c r="U584" s="9"/>
    </row>
    <row r="585">
      <c r="U585" s="9"/>
    </row>
    <row r="586">
      <c r="U586" s="9"/>
    </row>
    <row r="587">
      <c r="U587" s="9"/>
    </row>
    <row r="588">
      <c r="U588" s="9"/>
    </row>
    <row r="589">
      <c r="U589" s="9"/>
    </row>
    <row r="590">
      <c r="U590" s="9"/>
    </row>
    <row r="591">
      <c r="U591" s="9"/>
    </row>
    <row r="592">
      <c r="U592" s="9"/>
    </row>
    <row r="593">
      <c r="U593" s="9"/>
    </row>
    <row r="594">
      <c r="U594" s="9"/>
    </row>
    <row r="595">
      <c r="U595" s="9"/>
    </row>
    <row r="596">
      <c r="U596" s="9"/>
    </row>
    <row r="597">
      <c r="U597" s="9"/>
    </row>
    <row r="598">
      <c r="U598" s="9"/>
    </row>
    <row r="599">
      <c r="U599" s="9"/>
    </row>
    <row r="600">
      <c r="U600" s="9"/>
    </row>
    <row r="601">
      <c r="U601" s="9"/>
    </row>
    <row r="602">
      <c r="U602" s="9"/>
    </row>
    <row r="603">
      <c r="U603" s="9"/>
    </row>
    <row r="604">
      <c r="U604" s="9"/>
    </row>
    <row r="605">
      <c r="U605" s="9"/>
    </row>
    <row r="606">
      <c r="U606" s="9"/>
    </row>
    <row r="607">
      <c r="U607" s="9"/>
    </row>
    <row r="608">
      <c r="U608" s="9"/>
    </row>
    <row r="609">
      <c r="U609" s="9"/>
    </row>
    <row r="610">
      <c r="U610" s="9"/>
    </row>
    <row r="611">
      <c r="U611" s="9"/>
    </row>
    <row r="612">
      <c r="U612" s="9"/>
    </row>
    <row r="613">
      <c r="U613" s="9"/>
    </row>
    <row r="614">
      <c r="U614" s="9"/>
    </row>
    <row r="615">
      <c r="U615" s="9"/>
    </row>
    <row r="616">
      <c r="U616" s="9"/>
    </row>
    <row r="617">
      <c r="U617" s="9"/>
    </row>
    <row r="618">
      <c r="U618" s="9"/>
    </row>
    <row r="619">
      <c r="U619" s="9"/>
    </row>
    <row r="620">
      <c r="U620" s="9"/>
    </row>
    <row r="621">
      <c r="U621" s="9"/>
    </row>
    <row r="622">
      <c r="U622" s="9"/>
    </row>
    <row r="623">
      <c r="U623" s="9"/>
    </row>
    <row r="624">
      <c r="U624" s="9"/>
    </row>
    <row r="625">
      <c r="U625" s="9"/>
    </row>
    <row r="626">
      <c r="U626" s="9"/>
    </row>
    <row r="627">
      <c r="U627" s="9"/>
    </row>
    <row r="628">
      <c r="U628" s="9"/>
    </row>
    <row r="629">
      <c r="U629" s="9"/>
    </row>
    <row r="630">
      <c r="U630" s="9"/>
    </row>
    <row r="631">
      <c r="U631" s="9"/>
    </row>
    <row r="632">
      <c r="U632" s="9"/>
    </row>
    <row r="633">
      <c r="U633" s="9"/>
    </row>
    <row r="634">
      <c r="U634" s="9"/>
    </row>
    <row r="635">
      <c r="U635" s="9"/>
    </row>
    <row r="636">
      <c r="U636" s="9"/>
    </row>
    <row r="637">
      <c r="U637" s="9"/>
    </row>
    <row r="638">
      <c r="U638" s="9"/>
    </row>
    <row r="639">
      <c r="U639" s="9"/>
    </row>
    <row r="640">
      <c r="U640" s="9"/>
    </row>
    <row r="641">
      <c r="U641" s="9"/>
    </row>
    <row r="642">
      <c r="U642" s="9"/>
    </row>
    <row r="643">
      <c r="U643" s="9"/>
    </row>
    <row r="644">
      <c r="U644" s="9"/>
    </row>
    <row r="645">
      <c r="U645" s="9"/>
    </row>
    <row r="646">
      <c r="U646" s="9"/>
    </row>
    <row r="647">
      <c r="U647" s="9"/>
    </row>
    <row r="648">
      <c r="U648" s="9"/>
    </row>
    <row r="649">
      <c r="U649" s="9"/>
    </row>
    <row r="650">
      <c r="U650" s="9"/>
    </row>
    <row r="651">
      <c r="U651" s="9"/>
    </row>
    <row r="652">
      <c r="U652" s="9"/>
    </row>
    <row r="653">
      <c r="U653" s="9"/>
    </row>
    <row r="654">
      <c r="U654" s="9"/>
    </row>
    <row r="655">
      <c r="U655" s="9"/>
    </row>
    <row r="656">
      <c r="U656" s="9"/>
    </row>
    <row r="657">
      <c r="U657" s="9"/>
    </row>
    <row r="658">
      <c r="U658" s="9"/>
    </row>
    <row r="659">
      <c r="U659" s="9"/>
    </row>
    <row r="660">
      <c r="U660" s="9"/>
    </row>
    <row r="661">
      <c r="U661" s="9"/>
    </row>
    <row r="662">
      <c r="U662" s="9"/>
    </row>
    <row r="663">
      <c r="U663" s="9"/>
    </row>
    <row r="664">
      <c r="U664" s="9"/>
    </row>
    <row r="665">
      <c r="U665" s="9"/>
    </row>
    <row r="666">
      <c r="U666" s="9"/>
    </row>
    <row r="667">
      <c r="U667" s="9"/>
    </row>
    <row r="668">
      <c r="U668" s="9"/>
    </row>
    <row r="669">
      <c r="U669" s="9"/>
    </row>
    <row r="670">
      <c r="U670" s="9"/>
    </row>
    <row r="671">
      <c r="U671" s="9"/>
    </row>
    <row r="672">
      <c r="U672" s="9"/>
    </row>
    <row r="673">
      <c r="U673" s="9"/>
    </row>
    <row r="674">
      <c r="U674" s="9"/>
    </row>
    <row r="675">
      <c r="U675" s="9"/>
    </row>
    <row r="676">
      <c r="U676" s="9"/>
    </row>
    <row r="677">
      <c r="U677" s="9"/>
    </row>
    <row r="678">
      <c r="U678" s="9"/>
    </row>
    <row r="679">
      <c r="U679" s="9"/>
    </row>
    <row r="680">
      <c r="U680" s="9"/>
    </row>
    <row r="681">
      <c r="U681" s="9"/>
    </row>
    <row r="682">
      <c r="U682" s="9"/>
    </row>
    <row r="683">
      <c r="U683" s="9"/>
    </row>
    <row r="684">
      <c r="U684" s="9"/>
    </row>
    <row r="685">
      <c r="U685" s="9"/>
    </row>
    <row r="686">
      <c r="U686" s="9"/>
    </row>
    <row r="687">
      <c r="U687" s="9"/>
    </row>
    <row r="688">
      <c r="U688" s="9"/>
    </row>
    <row r="689">
      <c r="U689" s="9"/>
    </row>
    <row r="690">
      <c r="U690" s="9"/>
    </row>
    <row r="691">
      <c r="U691" s="9"/>
    </row>
    <row r="692">
      <c r="U692" s="9"/>
    </row>
    <row r="693">
      <c r="U693" s="9"/>
    </row>
    <row r="694">
      <c r="U694" s="9"/>
    </row>
    <row r="695">
      <c r="U695" s="9"/>
    </row>
    <row r="696">
      <c r="U696" s="9"/>
    </row>
    <row r="697">
      <c r="U697" s="9"/>
    </row>
    <row r="698">
      <c r="U698" s="9"/>
    </row>
    <row r="699">
      <c r="U699" s="9"/>
    </row>
    <row r="700">
      <c r="U700" s="9"/>
    </row>
    <row r="701">
      <c r="U701" s="9"/>
    </row>
    <row r="702">
      <c r="U702" s="9"/>
    </row>
    <row r="703">
      <c r="U703" s="9"/>
    </row>
    <row r="704">
      <c r="U704" s="9"/>
    </row>
    <row r="705">
      <c r="U705" s="9"/>
    </row>
    <row r="706">
      <c r="U706" s="9"/>
    </row>
    <row r="707">
      <c r="U707" s="9"/>
    </row>
    <row r="708">
      <c r="U708" s="9"/>
    </row>
    <row r="709">
      <c r="U709" s="9"/>
    </row>
    <row r="710">
      <c r="U710" s="9"/>
    </row>
    <row r="711">
      <c r="U711" s="9"/>
    </row>
    <row r="712">
      <c r="U712" s="9"/>
    </row>
    <row r="713">
      <c r="U713" s="9"/>
    </row>
    <row r="714">
      <c r="U714" s="9"/>
    </row>
    <row r="715">
      <c r="U715" s="9"/>
    </row>
    <row r="716">
      <c r="U716" s="9"/>
    </row>
    <row r="717">
      <c r="U717" s="9"/>
    </row>
    <row r="718">
      <c r="U718" s="9"/>
    </row>
    <row r="719">
      <c r="U719" s="9"/>
    </row>
    <row r="720">
      <c r="U720" s="9"/>
    </row>
    <row r="721">
      <c r="U721" s="9"/>
    </row>
    <row r="722">
      <c r="U722" s="9"/>
    </row>
    <row r="723">
      <c r="U723" s="9"/>
    </row>
    <row r="724">
      <c r="U724" s="9"/>
    </row>
    <row r="725">
      <c r="U725" s="9"/>
    </row>
    <row r="726">
      <c r="U726" s="9"/>
    </row>
    <row r="727">
      <c r="U727" s="9"/>
    </row>
    <row r="728">
      <c r="U728" s="9"/>
    </row>
    <row r="729">
      <c r="U729" s="9"/>
    </row>
    <row r="730">
      <c r="U730" s="9"/>
    </row>
    <row r="731">
      <c r="U731" s="9"/>
    </row>
    <row r="732">
      <c r="U732" s="9"/>
    </row>
    <row r="733">
      <c r="U733" s="9"/>
    </row>
    <row r="734">
      <c r="U734" s="9"/>
    </row>
    <row r="735">
      <c r="U735" s="9"/>
    </row>
    <row r="736">
      <c r="U736" s="9"/>
    </row>
    <row r="737">
      <c r="U737" s="9"/>
    </row>
    <row r="738">
      <c r="U738" s="9"/>
    </row>
    <row r="739">
      <c r="U739" s="9"/>
    </row>
    <row r="740">
      <c r="U740" s="9"/>
    </row>
    <row r="741">
      <c r="U741" s="9"/>
    </row>
    <row r="742">
      <c r="U742" s="9"/>
    </row>
    <row r="743">
      <c r="U743" s="9"/>
    </row>
    <row r="744">
      <c r="U744" s="9"/>
    </row>
    <row r="745">
      <c r="U745" s="9"/>
    </row>
    <row r="746">
      <c r="U746" s="9"/>
    </row>
    <row r="747">
      <c r="U747" s="9"/>
    </row>
    <row r="748">
      <c r="U748" s="9"/>
    </row>
    <row r="749">
      <c r="U749" s="9"/>
    </row>
    <row r="750">
      <c r="U750" s="9"/>
    </row>
    <row r="751">
      <c r="U751" s="9"/>
    </row>
    <row r="752">
      <c r="U752" s="9"/>
    </row>
    <row r="753">
      <c r="U753" s="9"/>
    </row>
    <row r="754">
      <c r="U754" s="9"/>
    </row>
    <row r="755">
      <c r="U755" s="9"/>
    </row>
    <row r="756">
      <c r="U756" s="9"/>
    </row>
    <row r="757">
      <c r="U757" s="9"/>
    </row>
    <row r="758">
      <c r="U758" s="9"/>
    </row>
    <row r="759">
      <c r="U759" s="9"/>
    </row>
    <row r="760">
      <c r="U760" s="9"/>
    </row>
    <row r="761">
      <c r="U761" s="9"/>
    </row>
    <row r="762">
      <c r="U762" s="9"/>
    </row>
    <row r="763">
      <c r="U763" s="9"/>
    </row>
    <row r="764">
      <c r="U764" s="9"/>
    </row>
    <row r="765">
      <c r="U765" s="9"/>
    </row>
    <row r="766">
      <c r="U766" s="9"/>
    </row>
    <row r="767">
      <c r="U767" s="9"/>
    </row>
    <row r="768">
      <c r="U768" s="9"/>
    </row>
    <row r="769">
      <c r="U769" s="9"/>
    </row>
    <row r="770">
      <c r="U770" s="9"/>
    </row>
    <row r="771">
      <c r="U771" s="9"/>
    </row>
    <row r="772">
      <c r="U772" s="9"/>
    </row>
    <row r="773">
      <c r="U773" s="9"/>
    </row>
    <row r="774">
      <c r="U774" s="9"/>
    </row>
    <row r="775">
      <c r="U775" s="9"/>
    </row>
    <row r="776">
      <c r="U776" s="9"/>
    </row>
    <row r="777">
      <c r="U777" s="9"/>
    </row>
    <row r="778">
      <c r="U778" s="9"/>
    </row>
    <row r="779">
      <c r="U779" s="9"/>
    </row>
    <row r="780">
      <c r="U780" s="9"/>
    </row>
    <row r="781">
      <c r="U781" s="9"/>
    </row>
    <row r="782">
      <c r="U782" s="9"/>
    </row>
    <row r="783">
      <c r="U783" s="9"/>
    </row>
    <row r="784">
      <c r="U784" s="9"/>
    </row>
    <row r="785">
      <c r="U785" s="9"/>
    </row>
    <row r="786">
      <c r="U786" s="9"/>
    </row>
    <row r="787">
      <c r="U787" s="9"/>
    </row>
    <row r="788">
      <c r="U788" s="9"/>
    </row>
    <row r="789">
      <c r="U789" s="9"/>
    </row>
    <row r="790">
      <c r="U790" s="9"/>
    </row>
    <row r="791">
      <c r="U791" s="9"/>
    </row>
    <row r="792">
      <c r="U792" s="9"/>
    </row>
    <row r="793">
      <c r="U793" s="9"/>
    </row>
    <row r="794">
      <c r="U794" s="9"/>
    </row>
    <row r="795">
      <c r="U795" s="9"/>
    </row>
    <row r="796">
      <c r="U796" s="9"/>
    </row>
    <row r="797">
      <c r="U797" s="9"/>
    </row>
    <row r="798">
      <c r="U798" s="9"/>
    </row>
    <row r="799">
      <c r="U799" s="9"/>
    </row>
    <row r="800">
      <c r="U800" s="9"/>
    </row>
    <row r="801">
      <c r="U801" s="9"/>
    </row>
    <row r="802">
      <c r="U802" s="9"/>
    </row>
    <row r="803">
      <c r="U803" s="9"/>
    </row>
    <row r="804">
      <c r="U804" s="9"/>
    </row>
    <row r="805">
      <c r="U805" s="9"/>
    </row>
    <row r="806">
      <c r="U806" s="9"/>
    </row>
    <row r="807">
      <c r="U807" s="9"/>
    </row>
    <row r="808">
      <c r="U808" s="9"/>
    </row>
    <row r="809">
      <c r="U809" s="9"/>
    </row>
    <row r="810">
      <c r="U810" s="9"/>
    </row>
    <row r="811">
      <c r="U811" s="9"/>
    </row>
    <row r="812">
      <c r="U812" s="9"/>
    </row>
    <row r="813">
      <c r="U813" s="9"/>
    </row>
    <row r="814">
      <c r="U814" s="9"/>
    </row>
    <row r="815">
      <c r="U815" s="9"/>
    </row>
    <row r="816">
      <c r="U816" s="9"/>
    </row>
    <row r="817">
      <c r="U817" s="9"/>
    </row>
    <row r="818">
      <c r="U818" s="9"/>
    </row>
    <row r="819">
      <c r="U819" s="9"/>
    </row>
    <row r="820">
      <c r="U820" s="9"/>
    </row>
    <row r="821">
      <c r="U821" s="9"/>
    </row>
    <row r="822">
      <c r="U822" s="9"/>
    </row>
    <row r="823">
      <c r="U823" s="9"/>
    </row>
    <row r="824">
      <c r="U824" s="9"/>
    </row>
    <row r="825">
      <c r="U825" s="9"/>
    </row>
    <row r="826">
      <c r="U826" s="9"/>
    </row>
    <row r="827">
      <c r="U827" s="9"/>
    </row>
    <row r="828">
      <c r="U828" s="9"/>
    </row>
    <row r="829">
      <c r="U829" s="9"/>
    </row>
    <row r="830">
      <c r="U830" s="9"/>
    </row>
    <row r="831">
      <c r="U831" s="9"/>
    </row>
    <row r="832">
      <c r="U832" s="9"/>
    </row>
    <row r="833">
      <c r="U833" s="9"/>
    </row>
    <row r="834">
      <c r="U834" s="9"/>
    </row>
    <row r="835">
      <c r="U835" s="9"/>
    </row>
    <row r="836">
      <c r="U836" s="9"/>
    </row>
    <row r="837">
      <c r="U837" s="9"/>
    </row>
    <row r="838">
      <c r="U838" s="9"/>
    </row>
    <row r="839">
      <c r="U839" s="9"/>
    </row>
    <row r="840">
      <c r="U840" s="9"/>
    </row>
    <row r="841">
      <c r="U841" s="9"/>
    </row>
    <row r="842">
      <c r="U842" s="9"/>
    </row>
    <row r="843">
      <c r="U843" s="9"/>
    </row>
    <row r="844">
      <c r="U844" s="9"/>
    </row>
    <row r="845">
      <c r="U845" s="9"/>
    </row>
    <row r="846">
      <c r="U846" s="9"/>
    </row>
    <row r="847">
      <c r="U847" s="9"/>
    </row>
    <row r="848">
      <c r="U848" s="9"/>
    </row>
    <row r="849">
      <c r="U849" s="9"/>
    </row>
    <row r="850">
      <c r="U850" s="9"/>
    </row>
    <row r="851">
      <c r="U851" s="9"/>
    </row>
    <row r="852">
      <c r="U852" s="9"/>
    </row>
    <row r="853">
      <c r="U853" s="9"/>
    </row>
    <row r="854">
      <c r="U854" s="9"/>
    </row>
    <row r="855">
      <c r="U855" s="9"/>
    </row>
    <row r="856">
      <c r="U856" s="9"/>
    </row>
    <row r="857">
      <c r="U857" s="9"/>
    </row>
    <row r="858">
      <c r="U858" s="9"/>
    </row>
    <row r="859">
      <c r="U859" s="9"/>
    </row>
    <row r="860">
      <c r="U860" s="9"/>
    </row>
    <row r="861">
      <c r="U861" s="9"/>
    </row>
    <row r="862">
      <c r="U862" s="9"/>
    </row>
    <row r="863">
      <c r="U863" s="9"/>
    </row>
    <row r="864">
      <c r="U864" s="9"/>
    </row>
    <row r="865">
      <c r="U865" s="9"/>
    </row>
    <row r="866">
      <c r="U866" s="9"/>
    </row>
    <row r="867">
      <c r="U867" s="9"/>
    </row>
    <row r="868">
      <c r="U868" s="9"/>
    </row>
    <row r="869">
      <c r="U869" s="9"/>
    </row>
    <row r="870">
      <c r="U870" s="9"/>
    </row>
    <row r="871">
      <c r="U871" s="9"/>
    </row>
    <row r="872">
      <c r="U872" s="9"/>
    </row>
    <row r="873">
      <c r="U873" s="9"/>
    </row>
    <row r="874">
      <c r="U874" s="9"/>
    </row>
    <row r="875">
      <c r="U875" s="9"/>
    </row>
    <row r="876">
      <c r="U876" s="9"/>
    </row>
    <row r="877">
      <c r="U877" s="9"/>
    </row>
    <row r="878">
      <c r="U878" s="9"/>
    </row>
    <row r="879">
      <c r="U879" s="9"/>
    </row>
    <row r="880">
      <c r="U880" s="9"/>
    </row>
    <row r="881">
      <c r="U881" s="9"/>
    </row>
    <row r="882">
      <c r="U882" s="9"/>
    </row>
    <row r="883">
      <c r="U883" s="9"/>
    </row>
    <row r="884">
      <c r="U884" s="9"/>
    </row>
    <row r="885">
      <c r="U885" s="9"/>
    </row>
    <row r="886">
      <c r="U886" s="9"/>
    </row>
    <row r="887">
      <c r="U887" s="9"/>
    </row>
    <row r="888">
      <c r="U888" s="9"/>
    </row>
    <row r="889">
      <c r="U889" s="9"/>
    </row>
    <row r="890">
      <c r="U890" s="9"/>
    </row>
    <row r="891">
      <c r="U891" s="9"/>
    </row>
    <row r="892">
      <c r="U892" s="9"/>
    </row>
    <row r="893">
      <c r="U893" s="9"/>
    </row>
    <row r="894">
      <c r="U894" s="9"/>
    </row>
    <row r="895">
      <c r="U895" s="9"/>
    </row>
    <row r="896">
      <c r="U896" s="9"/>
    </row>
    <row r="897">
      <c r="U897" s="9"/>
    </row>
    <row r="898">
      <c r="U898" s="9"/>
    </row>
    <row r="899">
      <c r="U899" s="9"/>
    </row>
    <row r="900">
      <c r="U900" s="9"/>
    </row>
    <row r="901">
      <c r="U901" s="9"/>
    </row>
    <row r="902">
      <c r="U902" s="9"/>
    </row>
    <row r="903">
      <c r="U903" s="9"/>
    </row>
    <row r="904">
      <c r="U904" s="9"/>
    </row>
    <row r="905">
      <c r="U905" s="9"/>
    </row>
    <row r="906">
      <c r="U906" s="9"/>
    </row>
    <row r="907">
      <c r="U907" s="9"/>
    </row>
    <row r="908">
      <c r="U908" s="9"/>
    </row>
    <row r="909">
      <c r="U909" s="9"/>
    </row>
    <row r="910">
      <c r="U910" s="9"/>
    </row>
    <row r="911">
      <c r="U911" s="9"/>
    </row>
    <row r="912">
      <c r="U912" s="9"/>
    </row>
    <row r="913">
      <c r="U913" s="9"/>
    </row>
    <row r="914">
      <c r="U914" s="9"/>
    </row>
    <row r="915">
      <c r="U915" s="9"/>
    </row>
    <row r="916">
      <c r="U916" s="9"/>
    </row>
    <row r="917">
      <c r="U917" s="9"/>
    </row>
    <row r="918">
      <c r="U918" s="9"/>
    </row>
    <row r="919">
      <c r="U919" s="9"/>
    </row>
    <row r="920">
      <c r="U920" s="9"/>
    </row>
    <row r="921">
      <c r="U921" s="9"/>
    </row>
    <row r="922">
      <c r="U922" s="9"/>
    </row>
    <row r="923">
      <c r="U923" s="9"/>
    </row>
    <row r="924">
      <c r="U924" s="9"/>
    </row>
    <row r="925">
      <c r="U925" s="9"/>
    </row>
    <row r="926">
      <c r="U926" s="9"/>
    </row>
    <row r="927">
      <c r="U927" s="9"/>
    </row>
    <row r="928">
      <c r="U928" s="9"/>
    </row>
    <row r="929">
      <c r="U929" s="9"/>
    </row>
    <row r="930">
      <c r="U930" s="9"/>
    </row>
    <row r="931">
      <c r="U931" s="9"/>
    </row>
    <row r="932">
      <c r="U932" s="9"/>
    </row>
    <row r="933">
      <c r="U933" s="9"/>
    </row>
    <row r="934">
      <c r="U934" s="9"/>
    </row>
    <row r="935">
      <c r="U935" s="9"/>
    </row>
    <row r="936">
      <c r="U936" s="9"/>
    </row>
    <row r="937">
      <c r="U937" s="9"/>
    </row>
    <row r="938">
      <c r="U938" s="9"/>
    </row>
    <row r="939">
      <c r="U939" s="9"/>
    </row>
    <row r="940">
      <c r="U940" s="9"/>
    </row>
    <row r="941">
      <c r="U941" s="9"/>
    </row>
    <row r="942">
      <c r="U942" s="9"/>
    </row>
    <row r="943">
      <c r="U943" s="9"/>
    </row>
    <row r="944">
      <c r="U944" s="9"/>
    </row>
    <row r="945">
      <c r="U945" s="9"/>
    </row>
    <row r="946">
      <c r="U946" s="9"/>
    </row>
    <row r="947">
      <c r="U947" s="9"/>
    </row>
    <row r="948">
      <c r="U948" s="9"/>
    </row>
    <row r="949">
      <c r="U949" s="9"/>
    </row>
    <row r="950">
      <c r="U950" s="9"/>
    </row>
    <row r="951">
      <c r="U951" s="9"/>
    </row>
    <row r="952">
      <c r="U952" s="9"/>
    </row>
    <row r="953">
      <c r="U953" s="9"/>
    </row>
    <row r="954">
      <c r="U954" s="9"/>
    </row>
    <row r="955">
      <c r="U955" s="9"/>
    </row>
    <row r="956">
      <c r="U956" s="9"/>
    </row>
    <row r="957">
      <c r="U957" s="9"/>
    </row>
    <row r="958">
      <c r="U958" s="9"/>
    </row>
    <row r="959">
      <c r="U959" s="9"/>
    </row>
    <row r="960">
      <c r="U960" s="9"/>
    </row>
    <row r="961">
      <c r="U961" s="9"/>
    </row>
    <row r="962">
      <c r="U962" s="9"/>
    </row>
    <row r="963">
      <c r="U963" s="9"/>
    </row>
    <row r="964">
      <c r="U964" s="9"/>
    </row>
    <row r="965">
      <c r="U965" s="9"/>
    </row>
    <row r="966">
      <c r="U966" s="9"/>
    </row>
    <row r="967">
      <c r="U967" s="9"/>
    </row>
    <row r="968">
      <c r="U968" s="9"/>
    </row>
    <row r="969">
      <c r="U969" s="9"/>
    </row>
    <row r="970">
      <c r="U970" s="9"/>
    </row>
    <row r="971">
      <c r="U971" s="9"/>
    </row>
    <row r="972">
      <c r="U972" s="9"/>
    </row>
    <row r="973">
      <c r="U973" s="9"/>
    </row>
    <row r="974">
      <c r="U974" s="9"/>
    </row>
    <row r="975">
      <c r="U975" s="9"/>
    </row>
    <row r="976">
      <c r="U976" s="9"/>
    </row>
    <row r="977">
      <c r="U977" s="9"/>
    </row>
    <row r="978">
      <c r="U978" s="9"/>
    </row>
    <row r="979">
      <c r="U979" s="9"/>
    </row>
    <row r="980">
      <c r="U980" s="9"/>
    </row>
    <row r="981">
      <c r="U981" s="9"/>
    </row>
    <row r="982">
      <c r="U982" s="9"/>
    </row>
    <row r="983">
      <c r="U983" s="9"/>
    </row>
    <row r="984">
      <c r="U984" s="9"/>
    </row>
    <row r="985">
      <c r="U985" s="9"/>
    </row>
    <row r="986">
      <c r="U986" s="9"/>
    </row>
    <row r="987">
      <c r="U987" s="9"/>
    </row>
    <row r="988">
      <c r="U988" s="9"/>
    </row>
    <row r="989">
      <c r="U989" s="9"/>
    </row>
    <row r="990">
      <c r="U990" s="9"/>
    </row>
    <row r="991">
      <c r="U991" s="9"/>
    </row>
    <row r="992">
      <c r="U992" s="9"/>
    </row>
    <row r="993">
      <c r="U993" s="9"/>
    </row>
    <row r="994">
      <c r="U994" s="9"/>
    </row>
    <row r="995">
      <c r="U995" s="9"/>
    </row>
    <row r="996">
      <c r="U996" s="9"/>
    </row>
    <row r="997">
      <c r="U997" s="9"/>
    </row>
    <row r="998">
      <c r="U998" s="9"/>
    </row>
    <row r="999">
      <c r="U999" s="9"/>
    </row>
    <row r="1000">
      <c r="U1000" s="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13" width="8.38"/>
    <col customWidth="1" min="14" max="19" width="6.63"/>
  </cols>
  <sheetData>
    <row r="1">
      <c r="A1" s="81" t="s">
        <v>69</v>
      </c>
      <c r="B1" s="82" t="s">
        <v>66</v>
      </c>
      <c r="C1" s="82" t="s">
        <v>160</v>
      </c>
      <c r="D1" s="81" t="s">
        <v>161</v>
      </c>
      <c r="E1" s="81" t="s">
        <v>162</v>
      </c>
      <c r="F1" s="81" t="s">
        <v>163</v>
      </c>
      <c r="G1" s="81" t="s">
        <v>164</v>
      </c>
      <c r="H1" s="81" t="s">
        <v>165</v>
      </c>
      <c r="I1" s="81" t="s">
        <v>166</v>
      </c>
      <c r="J1" s="81" t="s">
        <v>167</v>
      </c>
      <c r="K1" s="81" t="s">
        <v>168</v>
      </c>
      <c r="L1" s="81" t="s">
        <v>169</v>
      </c>
      <c r="M1" s="81" t="s">
        <v>170</v>
      </c>
      <c r="N1" s="81" t="s">
        <v>171</v>
      </c>
      <c r="O1" s="81" t="s">
        <v>172</v>
      </c>
      <c r="P1" s="81" t="s">
        <v>173</v>
      </c>
      <c r="Q1" s="81" t="s">
        <v>174</v>
      </c>
      <c r="R1" s="81" t="s">
        <v>175</v>
      </c>
      <c r="S1" s="83" t="s">
        <v>4</v>
      </c>
      <c r="U1" s="9" t="s">
        <v>176</v>
      </c>
    </row>
    <row r="2">
      <c r="A2" s="84">
        <f>Comparacao!E3</f>
        <v>540</v>
      </c>
      <c r="B2" s="43" t="s">
        <v>77</v>
      </c>
      <c r="C2" s="43" t="s">
        <v>12</v>
      </c>
      <c r="D2" s="84">
        <v>5.0</v>
      </c>
      <c r="E2" s="84">
        <v>540.0</v>
      </c>
      <c r="F2" s="84">
        <v>540.0</v>
      </c>
      <c r="G2" s="84">
        <v>540.0</v>
      </c>
      <c r="H2" s="84">
        <v>540.0</v>
      </c>
      <c r="I2" s="84">
        <v>540.0</v>
      </c>
      <c r="J2" s="84">
        <v>540.0</v>
      </c>
      <c r="K2" s="84">
        <v>540.0</v>
      </c>
      <c r="L2" s="84">
        <v>0.062</v>
      </c>
      <c r="M2" s="84">
        <v>20.003</v>
      </c>
      <c r="N2" s="85">
        <f t="shared" ref="N2:N84" si="1">((E2-A2)/A2)*100</f>
        <v>0</v>
      </c>
      <c r="O2" s="85">
        <f t="shared" ref="O2:O84" si="2">((F2-A2)/A2)*100</f>
        <v>0</v>
      </c>
      <c r="P2" s="85">
        <f t="shared" ref="P2:P84" si="3">((G2-A2)/A2)*100</f>
        <v>0</v>
      </c>
      <c r="Q2" s="85">
        <f t="shared" ref="Q2:Q84" si="4">((H2-A2)/A2)*100</f>
        <v>0</v>
      </c>
      <c r="R2" s="85">
        <f t="shared" ref="R2:R84" si="5">((I2-A2)/A2)*100</f>
        <v>0</v>
      </c>
      <c r="S2" s="86">
        <f t="shared" ref="S2:S84" si="6">AVERAGE(N2:R2)</f>
        <v>0</v>
      </c>
      <c r="U2" s="9">
        <f t="shared" ref="U2:U84" si="7">(IF(((J2-A2)/A2)*100 &lt; 1,L2,"INF"))</f>
        <v>0.062</v>
      </c>
    </row>
    <row r="3">
      <c r="A3" s="84">
        <f>Comparacao!E4</f>
        <v>54</v>
      </c>
      <c r="B3" s="6" t="s">
        <v>78</v>
      </c>
      <c r="C3" s="6" t="s">
        <v>12</v>
      </c>
      <c r="D3" s="6">
        <v>5.0</v>
      </c>
      <c r="E3" s="6">
        <v>54.0</v>
      </c>
      <c r="F3" s="6">
        <v>54.0</v>
      </c>
      <c r="G3" s="6">
        <v>54.0</v>
      </c>
      <c r="H3" s="6">
        <v>54.0</v>
      </c>
      <c r="I3" s="6">
        <v>54.0</v>
      </c>
      <c r="J3" s="6">
        <v>54.0</v>
      </c>
      <c r="K3" s="6">
        <v>54.0</v>
      </c>
      <c r="L3" s="6">
        <v>0.005</v>
      </c>
      <c r="M3" s="6">
        <v>20.003</v>
      </c>
      <c r="N3" s="85">
        <f t="shared" si="1"/>
        <v>0</v>
      </c>
      <c r="O3" s="85">
        <f t="shared" si="2"/>
        <v>0</v>
      </c>
      <c r="P3" s="85">
        <f t="shared" si="3"/>
        <v>0</v>
      </c>
      <c r="Q3" s="85">
        <f t="shared" si="4"/>
        <v>0</v>
      </c>
      <c r="R3" s="85">
        <f t="shared" si="5"/>
        <v>0</v>
      </c>
      <c r="S3" s="86">
        <f t="shared" si="6"/>
        <v>0</v>
      </c>
      <c r="U3" s="9">
        <f t="shared" si="7"/>
        <v>0.005</v>
      </c>
    </row>
    <row r="4">
      <c r="A4" s="84">
        <f>Comparacao!E5</f>
        <v>816</v>
      </c>
      <c r="B4" s="6" t="s">
        <v>79</v>
      </c>
      <c r="C4" s="6" t="s">
        <v>12</v>
      </c>
      <c r="D4" s="6">
        <v>5.0</v>
      </c>
      <c r="E4" s="6">
        <v>816.0</v>
      </c>
      <c r="F4" s="6">
        <v>816.0</v>
      </c>
      <c r="G4" s="6">
        <v>816.0</v>
      </c>
      <c r="H4" s="6">
        <v>816.0</v>
      </c>
      <c r="I4" s="6">
        <v>816.0</v>
      </c>
      <c r="J4" s="6">
        <v>816.0</v>
      </c>
      <c r="K4" s="6">
        <v>816.0</v>
      </c>
      <c r="L4" s="6">
        <v>0.006</v>
      </c>
      <c r="M4" s="6">
        <v>20.001</v>
      </c>
      <c r="N4" s="85">
        <f t="shared" si="1"/>
        <v>0</v>
      </c>
      <c r="O4" s="85">
        <f t="shared" si="2"/>
        <v>0</v>
      </c>
      <c r="P4" s="85">
        <f t="shared" si="3"/>
        <v>0</v>
      </c>
      <c r="Q4" s="85">
        <f t="shared" si="4"/>
        <v>0</v>
      </c>
      <c r="R4" s="85">
        <f t="shared" si="5"/>
        <v>0</v>
      </c>
      <c r="S4" s="86">
        <f t="shared" si="6"/>
        <v>0</v>
      </c>
      <c r="U4" s="9">
        <f t="shared" si="7"/>
        <v>0.006</v>
      </c>
    </row>
    <row r="5">
      <c r="A5" s="84">
        <f>Comparacao!E6</f>
        <v>126</v>
      </c>
      <c r="B5" s="6" t="s">
        <v>80</v>
      </c>
      <c r="C5" s="6" t="s">
        <v>12</v>
      </c>
      <c r="D5" s="6">
        <v>5.0</v>
      </c>
      <c r="E5" s="6">
        <v>126.0</v>
      </c>
      <c r="F5" s="6">
        <v>126.0</v>
      </c>
      <c r="G5" s="6">
        <v>126.0</v>
      </c>
      <c r="H5" s="6">
        <v>126.0</v>
      </c>
      <c r="I5" s="6">
        <v>126.0</v>
      </c>
      <c r="J5" s="6">
        <v>126.0</v>
      </c>
      <c r="K5" s="6">
        <v>126.0</v>
      </c>
      <c r="L5" s="6">
        <v>0.014</v>
      </c>
      <c r="M5" s="6">
        <v>20.001</v>
      </c>
      <c r="N5" s="85">
        <f t="shared" si="1"/>
        <v>0</v>
      </c>
      <c r="O5" s="85">
        <f t="shared" si="2"/>
        <v>0</v>
      </c>
      <c r="P5" s="85">
        <f t="shared" si="3"/>
        <v>0</v>
      </c>
      <c r="Q5" s="85">
        <f t="shared" si="4"/>
        <v>0</v>
      </c>
      <c r="R5" s="85">
        <f t="shared" si="5"/>
        <v>0</v>
      </c>
      <c r="S5" s="86">
        <f t="shared" si="6"/>
        <v>0</v>
      </c>
      <c r="U5" s="9">
        <f t="shared" si="7"/>
        <v>0.014</v>
      </c>
    </row>
    <row r="6">
      <c r="A6" s="84">
        <f>Comparacao!E7</f>
        <v>372</v>
      </c>
      <c r="B6" s="6" t="s">
        <v>81</v>
      </c>
      <c r="C6" s="6" t="s">
        <v>12</v>
      </c>
      <c r="D6" s="6">
        <v>5.0</v>
      </c>
      <c r="E6" s="6">
        <v>372.0</v>
      </c>
      <c r="F6" s="6">
        <v>372.0</v>
      </c>
      <c r="G6" s="6">
        <v>372.0</v>
      </c>
      <c r="H6" s="6">
        <v>372.0</v>
      </c>
      <c r="I6" s="6">
        <v>372.0</v>
      </c>
      <c r="J6" s="6">
        <v>372.0</v>
      </c>
      <c r="K6" s="6">
        <v>372.0</v>
      </c>
      <c r="L6" s="6">
        <v>0.002</v>
      </c>
      <c r="M6" s="6">
        <v>20.003</v>
      </c>
      <c r="N6" s="85">
        <f t="shared" si="1"/>
        <v>0</v>
      </c>
      <c r="O6" s="85">
        <f t="shared" si="2"/>
        <v>0</v>
      </c>
      <c r="P6" s="85">
        <f t="shared" si="3"/>
        <v>0</v>
      </c>
      <c r="Q6" s="85">
        <f t="shared" si="4"/>
        <v>0</v>
      </c>
      <c r="R6" s="85">
        <f t="shared" si="5"/>
        <v>0</v>
      </c>
      <c r="S6" s="86">
        <f t="shared" si="6"/>
        <v>0</v>
      </c>
      <c r="U6" s="9">
        <f t="shared" si="7"/>
        <v>0.002</v>
      </c>
    </row>
    <row r="7">
      <c r="A7" s="84">
        <f>Comparacao!E8</f>
        <v>2148</v>
      </c>
      <c r="B7" s="6" t="s">
        <v>82</v>
      </c>
      <c r="C7" s="6" t="s">
        <v>12</v>
      </c>
      <c r="D7" s="6">
        <v>5.0</v>
      </c>
      <c r="E7" s="6">
        <v>2148.0</v>
      </c>
      <c r="F7" s="6">
        <v>2148.0</v>
      </c>
      <c r="G7" s="6">
        <v>2148.0</v>
      </c>
      <c r="H7" s="6">
        <v>2148.0</v>
      </c>
      <c r="I7" s="6">
        <v>2148.0</v>
      </c>
      <c r="J7" s="6">
        <v>2148.0</v>
      </c>
      <c r="K7" s="6">
        <v>2148.0</v>
      </c>
      <c r="L7" s="6">
        <v>0.578</v>
      </c>
      <c r="M7" s="6">
        <v>20.002</v>
      </c>
      <c r="N7" s="85">
        <f t="shared" si="1"/>
        <v>0</v>
      </c>
      <c r="O7" s="85">
        <f t="shared" si="2"/>
        <v>0</v>
      </c>
      <c r="P7" s="85">
        <f t="shared" si="3"/>
        <v>0</v>
      </c>
      <c r="Q7" s="85">
        <f t="shared" si="4"/>
        <v>0</v>
      </c>
      <c r="R7" s="85">
        <f t="shared" si="5"/>
        <v>0</v>
      </c>
      <c r="S7" s="86">
        <f t="shared" si="6"/>
        <v>0</v>
      </c>
      <c r="U7" s="9">
        <f t="shared" si="7"/>
        <v>0.578</v>
      </c>
    </row>
    <row r="8">
      <c r="A8" s="84">
        <f>Comparacao!E9</f>
        <v>1426</v>
      </c>
      <c r="B8" s="6" t="s">
        <v>83</v>
      </c>
      <c r="C8" s="6" t="s">
        <v>12</v>
      </c>
      <c r="D8" s="6">
        <v>5.0</v>
      </c>
      <c r="E8" s="6">
        <v>1426.0</v>
      </c>
      <c r="F8" s="6">
        <v>1426.0</v>
      </c>
      <c r="G8" s="6">
        <v>1426.0</v>
      </c>
      <c r="H8" s="6">
        <v>1426.0</v>
      </c>
      <c r="I8" s="6">
        <v>1426.0</v>
      </c>
      <c r="J8" s="6">
        <v>1426.0</v>
      </c>
      <c r="K8" s="6">
        <v>1426.0</v>
      </c>
      <c r="L8" s="6">
        <v>0.001</v>
      </c>
      <c r="M8" s="6">
        <v>20.001</v>
      </c>
      <c r="N8" s="85">
        <f t="shared" si="1"/>
        <v>0</v>
      </c>
      <c r="O8" s="85">
        <f t="shared" si="2"/>
        <v>0</v>
      </c>
      <c r="P8" s="85">
        <f t="shared" si="3"/>
        <v>0</v>
      </c>
      <c r="Q8" s="85">
        <f t="shared" si="4"/>
        <v>0</v>
      </c>
      <c r="R8" s="85">
        <f t="shared" si="5"/>
        <v>0</v>
      </c>
      <c r="S8" s="86">
        <f t="shared" si="6"/>
        <v>0</v>
      </c>
      <c r="U8" s="9">
        <f t="shared" si="7"/>
        <v>0.001</v>
      </c>
    </row>
    <row r="9">
      <c r="A9" s="84">
        <f>Comparacao!E10</f>
        <v>2458</v>
      </c>
      <c r="B9" s="6" t="s">
        <v>84</v>
      </c>
      <c r="C9" s="6" t="s">
        <v>12</v>
      </c>
      <c r="D9" s="6">
        <v>5.0</v>
      </c>
      <c r="E9" s="6">
        <v>2458.0</v>
      </c>
      <c r="F9" s="6">
        <v>2458.0</v>
      </c>
      <c r="G9" s="6">
        <v>2458.0</v>
      </c>
      <c r="H9" s="6">
        <v>2458.0</v>
      </c>
      <c r="I9" s="6">
        <v>2458.0</v>
      </c>
      <c r="J9" s="6">
        <v>2458.0</v>
      </c>
      <c r="K9" s="6">
        <v>2458.0</v>
      </c>
      <c r="L9" s="6">
        <v>0.005</v>
      </c>
      <c r="M9" s="6">
        <v>20.002</v>
      </c>
      <c r="N9" s="85">
        <f t="shared" si="1"/>
        <v>0</v>
      </c>
      <c r="O9" s="85">
        <f t="shared" si="2"/>
        <v>0</v>
      </c>
      <c r="P9" s="85">
        <f t="shared" si="3"/>
        <v>0</v>
      </c>
      <c r="Q9" s="85">
        <f t="shared" si="4"/>
        <v>0</v>
      </c>
      <c r="R9" s="85">
        <f t="shared" si="5"/>
        <v>0</v>
      </c>
      <c r="S9" s="86">
        <f t="shared" si="6"/>
        <v>0</v>
      </c>
      <c r="U9" s="9">
        <f t="shared" si="7"/>
        <v>0.005</v>
      </c>
    </row>
    <row r="10">
      <c r="A10" s="84">
        <f>Comparacao!E11</f>
        <v>1570</v>
      </c>
      <c r="B10" s="6" t="s">
        <v>85</v>
      </c>
      <c r="C10" s="6" t="s">
        <v>12</v>
      </c>
      <c r="D10" s="6">
        <v>5.0</v>
      </c>
      <c r="E10" s="6">
        <v>1570.0</v>
      </c>
      <c r="F10" s="6">
        <v>1570.0</v>
      </c>
      <c r="G10" s="6">
        <v>1570.0</v>
      </c>
      <c r="H10" s="6">
        <v>1570.0</v>
      </c>
      <c r="I10" s="6">
        <v>1570.0</v>
      </c>
      <c r="J10" s="6">
        <v>1570.0</v>
      </c>
      <c r="K10" s="6">
        <v>1570.0</v>
      </c>
      <c r="L10" s="6">
        <v>0.046</v>
      </c>
      <c r="M10" s="6">
        <v>20.003</v>
      </c>
      <c r="N10" s="85">
        <f t="shared" si="1"/>
        <v>0</v>
      </c>
      <c r="O10" s="85">
        <f t="shared" si="2"/>
        <v>0</v>
      </c>
      <c r="P10" s="85">
        <f t="shared" si="3"/>
        <v>0</v>
      </c>
      <c r="Q10" s="85">
        <f t="shared" si="4"/>
        <v>0</v>
      </c>
      <c r="R10" s="85">
        <f t="shared" si="5"/>
        <v>0</v>
      </c>
      <c r="S10" s="86">
        <f t="shared" si="6"/>
        <v>0</v>
      </c>
      <c r="U10" s="9">
        <f t="shared" si="7"/>
        <v>0.046</v>
      </c>
    </row>
    <row r="11">
      <c r="A11" s="84">
        <f>Comparacao!E12</f>
        <v>772</v>
      </c>
      <c r="B11" s="6" t="s">
        <v>86</v>
      </c>
      <c r="C11" s="6" t="s">
        <v>12</v>
      </c>
      <c r="D11" s="6">
        <v>5.0</v>
      </c>
      <c r="E11" s="6">
        <v>772.0</v>
      </c>
      <c r="F11" s="6">
        <v>772.0</v>
      </c>
      <c r="G11" s="6">
        <v>772.0</v>
      </c>
      <c r="H11" s="6">
        <v>772.0</v>
      </c>
      <c r="I11" s="6">
        <v>772.0</v>
      </c>
      <c r="J11" s="6">
        <v>772.0</v>
      </c>
      <c r="K11" s="6">
        <v>772.0</v>
      </c>
      <c r="L11" s="6">
        <v>1.307</v>
      </c>
      <c r="M11" s="6">
        <v>30.004</v>
      </c>
      <c r="N11" s="85">
        <f t="shared" si="1"/>
        <v>0</v>
      </c>
      <c r="O11" s="85">
        <f t="shared" si="2"/>
        <v>0</v>
      </c>
      <c r="P11" s="85">
        <f t="shared" si="3"/>
        <v>0</v>
      </c>
      <c r="Q11" s="85">
        <f t="shared" si="4"/>
        <v>0</v>
      </c>
      <c r="R11" s="85">
        <f t="shared" si="5"/>
        <v>0</v>
      </c>
      <c r="S11" s="86">
        <f t="shared" si="6"/>
        <v>0</v>
      </c>
      <c r="U11" s="9">
        <f t="shared" si="7"/>
        <v>1.307</v>
      </c>
    </row>
    <row r="12">
      <c r="A12" s="84">
        <f>Comparacao!E13</f>
        <v>136</v>
      </c>
      <c r="B12" s="6" t="s">
        <v>87</v>
      </c>
      <c r="C12" s="6" t="s">
        <v>12</v>
      </c>
      <c r="D12" s="6">
        <v>5.0</v>
      </c>
      <c r="E12" s="6">
        <v>136.0</v>
      </c>
      <c r="F12" s="6">
        <v>136.0</v>
      </c>
      <c r="G12" s="6">
        <v>136.0</v>
      </c>
      <c r="H12" s="6">
        <v>136.0</v>
      </c>
      <c r="I12" s="6">
        <v>136.0</v>
      </c>
      <c r="J12" s="6">
        <v>136.0</v>
      </c>
      <c r="K12" s="6">
        <v>136.0</v>
      </c>
      <c r="L12" s="6">
        <v>1.336</v>
      </c>
      <c r="M12" s="6">
        <v>30.005</v>
      </c>
      <c r="N12" s="85">
        <f t="shared" si="1"/>
        <v>0</v>
      </c>
      <c r="O12" s="85">
        <f t="shared" si="2"/>
        <v>0</v>
      </c>
      <c r="P12" s="85">
        <f t="shared" si="3"/>
        <v>0</v>
      </c>
      <c r="Q12" s="85">
        <f t="shared" si="4"/>
        <v>0</v>
      </c>
      <c r="R12" s="85">
        <f t="shared" si="5"/>
        <v>0</v>
      </c>
      <c r="S12" s="86">
        <f t="shared" si="6"/>
        <v>0</v>
      </c>
      <c r="U12" s="9">
        <f t="shared" si="7"/>
        <v>1.336</v>
      </c>
    </row>
    <row r="13">
      <c r="A13" s="84">
        <f>Comparacao!E14</f>
        <v>920</v>
      </c>
      <c r="B13" s="6" t="s">
        <v>88</v>
      </c>
      <c r="C13" s="6" t="s">
        <v>12</v>
      </c>
      <c r="D13" s="6">
        <v>5.0</v>
      </c>
      <c r="E13" s="6">
        <v>920.0</v>
      </c>
      <c r="F13" s="6">
        <v>920.0</v>
      </c>
      <c r="G13" s="6">
        <v>920.0</v>
      </c>
      <c r="H13" s="6">
        <v>920.0</v>
      </c>
      <c r="I13" s="6">
        <v>920.0</v>
      </c>
      <c r="J13" s="6">
        <v>920.0</v>
      </c>
      <c r="K13" s="6">
        <v>920.0</v>
      </c>
      <c r="L13" s="6">
        <v>0.744</v>
      </c>
      <c r="M13" s="6">
        <v>30.001</v>
      </c>
      <c r="N13" s="85">
        <f t="shared" si="1"/>
        <v>0</v>
      </c>
      <c r="O13" s="85">
        <f t="shared" si="2"/>
        <v>0</v>
      </c>
      <c r="P13" s="85">
        <f t="shared" si="3"/>
        <v>0</v>
      </c>
      <c r="Q13" s="85">
        <f t="shared" si="4"/>
        <v>0</v>
      </c>
      <c r="R13" s="85">
        <f t="shared" si="5"/>
        <v>0</v>
      </c>
      <c r="S13" s="86">
        <f t="shared" si="6"/>
        <v>0</v>
      </c>
      <c r="U13" s="9">
        <f t="shared" si="7"/>
        <v>0.744</v>
      </c>
    </row>
    <row r="14">
      <c r="A14" s="84">
        <f>Comparacao!E15</f>
        <v>52</v>
      </c>
      <c r="B14" s="6" t="s">
        <v>89</v>
      </c>
      <c r="C14" s="6" t="s">
        <v>12</v>
      </c>
      <c r="D14" s="6">
        <v>5.0</v>
      </c>
      <c r="E14" s="6">
        <v>52.0</v>
      </c>
      <c r="F14" s="6">
        <v>52.0</v>
      </c>
      <c r="G14" s="6">
        <v>52.0</v>
      </c>
      <c r="H14" s="6">
        <v>52.0</v>
      </c>
      <c r="I14" s="6">
        <v>52.0</v>
      </c>
      <c r="J14" s="6">
        <v>52.0</v>
      </c>
      <c r="K14" s="6">
        <v>52.0</v>
      </c>
      <c r="L14" s="6">
        <v>0.125</v>
      </c>
      <c r="M14" s="6">
        <v>30.004</v>
      </c>
      <c r="N14" s="85">
        <f t="shared" si="1"/>
        <v>0</v>
      </c>
      <c r="O14" s="85">
        <f t="shared" si="2"/>
        <v>0</v>
      </c>
      <c r="P14" s="85">
        <f t="shared" si="3"/>
        <v>0</v>
      </c>
      <c r="Q14" s="85">
        <f t="shared" si="4"/>
        <v>0</v>
      </c>
      <c r="R14" s="85">
        <f t="shared" si="5"/>
        <v>0</v>
      </c>
      <c r="S14" s="86">
        <f t="shared" si="6"/>
        <v>0</v>
      </c>
      <c r="U14" s="9">
        <f t="shared" si="7"/>
        <v>0.125</v>
      </c>
    </row>
    <row r="15">
      <c r="A15" s="84">
        <f>Comparacao!E16</f>
        <v>410</v>
      </c>
      <c r="B15" s="6" t="s">
        <v>90</v>
      </c>
      <c r="C15" s="6" t="s">
        <v>12</v>
      </c>
      <c r="D15" s="6">
        <v>5.0</v>
      </c>
      <c r="E15" s="6">
        <v>410.0</v>
      </c>
      <c r="F15" s="6">
        <v>410.0</v>
      </c>
      <c r="G15" s="6">
        <v>410.0</v>
      </c>
      <c r="H15" s="6">
        <v>410.0</v>
      </c>
      <c r="I15" s="6">
        <v>410.0</v>
      </c>
      <c r="J15" s="6">
        <v>410.0</v>
      </c>
      <c r="K15" s="6">
        <v>410.0</v>
      </c>
      <c r="L15" s="6">
        <v>0.311</v>
      </c>
      <c r="M15" s="6">
        <v>30.003</v>
      </c>
      <c r="N15" s="85">
        <f t="shared" si="1"/>
        <v>0</v>
      </c>
      <c r="O15" s="85">
        <f t="shared" si="2"/>
        <v>0</v>
      </c>
      <c r="P15" s="85">
        <f t="shared" si="3"/>
        <v>0</v>
      </c>
      <c r="Q15" s="85">
        <f t="shared" si="4"/>
        <v>0</v>
      </c>
      <c r="R15" s="85">
        <f t="shared" si="5"/>
        <v>0</v>
      </c>
      <c r="S15" s="86">
        <f t="shared" si="6"/>
        <v>0</v>
      </c>
      <c r="U15" s="9">
        <f t="shared" si="7"/>
        <v>0.311</v>
      </c>
    </row>
    <row r="16">
      <c r="A16" s="84">
        <f>Comparacao!E17</f>
        <v>3276</v>
      </c>
      <c r="B16" s="6" t="s">
        <v>91</v>
      </c>
      <c r="C16" s="6" t="s">
        <v>12</v>
      </c>
      <c r="D16" s="6">
        <v>5.0</v>
      </c>
      <c r="E16" s="6">
        <v>3276.0</v>
      </c>
      <c r="F16" s="6">
        <v>3276.0</v>
      </c>
      <c r="G16" s="6">
        <v>3276.0</v>
      </c>
      <c r="H16" s="6">
        <v>3276.0</v>
      </c>
      <c r="I16" s="6">
        <v>3276.0</v>
      </c>
      <c r="J16" s="6">
        <v>3276.0</v>
      </c>
      <c r="K16" s="6">
        <v>3276.0</v>
      </c>
      <c r="L16" s="6">
        <v>1.533</v>
      </c>
      <c r="M16" s="6">
        <v>30.004</v>
      </c>
      <c r="N16" s="85">
        <f t="shared" si="1"/>
        <v>0</v>
      </c>
      <c r="O16" s="85">
        <f t="shared" si="2"/>
        <v>0</v>
      </c>
      <c r="P16" s="85">
        <f t="shared" si="3"/>
        <v>0</v>
      </c>
      <c r="Q16" s="85">
        <f t="shared" si="4"/>
        <v>0</v>
      </c>
      <c r="R16" s="85">
        <f t="shared" si="5"/>
        <v>0</v>
      </c>
      <c r="S16" s="86">
        <f t="shared" si="6"/>
        <v>0</v>
      </c>
      <c r="U16" s="9">
        <f t="shared" si="7"/>
        <v>1.533</v>
      </c>
    </row>
    <row r="17">
      <c r="A17" s="84">
        <f>Comparacao!E18</f>
        <v>1404</v>
      </c>
      <c r="B17" s="6" t="s">
        <v>92</v>
      </c>
      <c r="C17" s="6" t="s">
        <v>12</v>
      </c>
      <c r="D17" s="6">
        <v>5.0</v>
      </c>
      <c r="E17" s="6">
        <v>1404.0</v>
      </c>
      <c r="F17" s="6">
        <v>1404.0</v>
      </c>
      <c r="G17" s="6">
        <v>1404.0</v>
      </c>
      <c r="H17" s="6">
        <v>1404.0</v>
      </c>
      <c r="I17" s="6">
        <v>1404.0</v>
      </c>
      <c r="J17" s="6">
        <v>1404.0</v>
      </c>
      <c r="K17" s="6">
        <v>1404.0</v>
      </c>
      <c r="L17" s="6">
        <v>1.116</v>
      </c>
      <c r="M17" s="6">
        <v>30.004</v>
      </c>
      <c r="N17" s="85">
        <f t="shared" si="1"/>
        <v>0</v>
      </c>
      <c r="O17" s="85">
        <f t="shared" si="2"/>
        <v>0</v>
      </c>
      <c r="P17" s="85">
        <f t="shared" si="3"/>
        <v>0</v>
      </c>
      <c r="Q17" s="85">
        <f t="shared" si="4"/>
        <v>0</v>
      </c>
      <c r="R17" s="85">
        <f t="shared" si="5"/>
        <v>0</v>
      </c>
      <c r="S17" s="86">
        <f t="shared" si="6"/>
        <v>0</v>
      </c>
      <c r="U17" s="9">
        <f t="shared" si="7"/>
        <v>1.116</v>
      </c>
    </row>
    <row r="18">
      <c r="A18" s="84">
        <f>Comparacao!E19</f>
        <v>2214</v>
      </c>
      <c r="B18" s="6" t="s">
        <v>93</v>
      </c>
      <c r="C18" s="6" t="s">
        <v>12</v>
      </c>
      <c r="D18" s="6">
        <v>5.0</v>
      </c>
      <c r="E18" s="6">
        <v>2214.0</v>
      </c>
      <c r="F18" s="6">
        <v>2214.0</v>
      </c>
      <c r="G18" s="6">
        <v>2214.0</v>
      </c>
      <c r="H18" s="6">
        <v>2214.0</v>
      </c>
      <c r="I18" s="6">
        <v>2214.0</v>
      </c>
      <c r="J18" s="6">
        <v>2214.0</v>
      </c>
      <c r="K18" s="6">
        <v>2214.0</v>
      </c>
      <c r="L18" s="6">
        <v>0.627</v>
      </c>
      <c r="M18" s="6">
        <v>30.003</v>
      </c>
      <c r="N18" s="85">
        <f t="shared" si="1"/>
        <v>0</v>
      </c>
      <c r="O18" s="85">
        <f t="shared" si="2"/>
        <v>0</v>
      </c>
      <c r="P18" s="85">
        <f t="shared" si="3"/>
        <v>0</v>
      </c>
      <c r="Q18" s="85">
        <f t="shared" si="4"/>
        <v>0</v>
      </c>
      <c r="R18" s="85">
        <f t="shared" si="5"/>
        <v>0</v>
      </c>
      <c r="S18" s="86">
        <f t="shared" si="6"/>
        <v>0</v>
      </c>
      <c r="U18" s="9">
        <f t="shared" si="7"/>
        <v>0.627</v>
      </c>
    </row>
    <row r="19">
      <c r="A19" s="84">
        <f>Comparacao!E20</f>
        <v>2150</v>
      </c>
      <c r="B19" s="6" t="s">
        <v>94</v>
      </c>
      <c r="C19" s="6" t="s">
        <v>12</v>
      </c>
      <c r="D19" s="6">
        <v>5.0</v>
      </c>
      <c r="E19" s="6">
        <v>2150.0</v>
      </c>
      <c r="F19" s="6">
        <v>2150.0</v>
      </c>
      <c r="G19" s="6">
        <v>2150.0</v>
      </c>
      <c r="H19" s="6">
        <v>2150.0</v>
      </c>
      <c r="I19" s="6">
        <v>2150.0</v>
      </c>
      <c r="J19" s="6">
        <v>2150.0</v>
      </c>
      <c r="K19" s="6">
        <v>2150.0</v>
      </c>
      <c r="L19" s="6">
        <v>1.635</v>
      </c>
      <c r="M19" s="6">
        <v>30.002</v>
      </c>
      <c r="N19" s="85">
        <f t="shared" si="1"/>
        <v>0</v>
      </c>
      <c r="O19" s="85">
        <f t="shared" si="2"/>
        <v>0</v>
      </c>
      <c r="P19" s="85">
        <f t="shared" si="3"/>
        <v>0</v>
      </c>
      <c r="Q19" s="85">
        <f t="shared" si="4"/>
        <v>0</v>
      </c>
      <c r="R19" s="85">
        <f t="shared" si="5"/>
        <v>0</v>
      </c>
      <c r="S19" s="86">
        <f t="shared" si="6"/>
        <v>0</v>
      </c>
      <c r="U19" s="9">
        <f t="shared" si="7"/>
        <v>1.635</v>
      </c>
    </row>
    <row r="20">
      <c r="A20" s="84">
        <f>Comparacao!E21</f>
        <v>2540</v>
      </c>
      <c r="B20" s="6" t="s">
        <v>95</v>
      </c>
      <c r="C20" s="6" t="s">
        <v>12</v>
      </c>
      <c r="D20" s="6">
        <v>5.0</v>
      </c>
      <c r="E20" s="6">
        <v>2540.0</v>
      </c>
      <c r="F20" s="6">
        <v>2540.0</v>
      </c>
      <c r="G20" s="6">
        <v>2540.0</v>
      </c>
      <c r="H20" s="6">
        <v>2540.0</v>
      </c>
      <c r="I20" s="6">
        <v>2540.0</v>
      </c>
      <c r="J20" s="6">
        <v>2540.0</v>
      </c>
      <c r="K20" s="6">
        <v>2540.0</v>
      </c>
      <c r="L20" s="6">
        <v>1.441</v>
      </c>
      <c r="M20" s="6">
        <v>30.004</v>
      </c>
      <c r="N20" s="85">
        <f t="shared" si="1"/>
        <v>0</v>
      </c>
      <c r="O20" s="85">
        <f t="shared" si="2"/>
        <v>0</v>
      </c>
      <c r="P20" s="85">
        <f t="shared" si="3"/>
        <v>0</v>
      </c>
      <c r="Q20" s="85">
        <f t="shared" si="4"/>
        <v>0</v>
      </c>
      <c r="R20" s="85">
        <f t="shared" si="5"/>
        <v>0</v>
      </c>
      <c r="S20" s="86">
        <f t="shared" si="6"/>
        <v>0</v>
      </c>
      <c r="U20" s="9">
        <f t="shared" si="7"/>
        <v>1.441</v>
      </c>
    </row>
    <row r="21">
      <c r="A21" s="84">
        <f>Comparacao!E22</f>
        <v>6178</v>
      </c>
      <c r="B21" s="6" t="s">
        <v>96</v>
      </c>
      <c r="C21" s="6" t="s">
        <v>12</v>
      </c>
      <c r="D21" s="6">
        <v>5.0</v>
      </c>
      <c r="E21" s="6">
        <v>6178.0</v>
      </c>
      <c r="F21" s="6">
        <v>6178.0</v>
      </c>
      <c r="G21" s="6">
        <v>6178.0</v>
      </c>
      <c r="H21" s="6">
        <v>6178.0</v>
      </c>
      <c r="I21" s="6">
        <v>6178.0</v>
      </c>
      <c r="J21" s="6">
        <v>6178.0</v>
      </c>
      <c r="K21" s="6">
        <v>6178.0</v>
      </c>
      <c r="L21" s="6">
        <v>0.532</v>
      </c>
      <c r="M21" s="6">
        <v>30.003</v>
      </c>
      <c r="N21" s="85">
        <f t="shared" si="1"/>
        <v>0</v>
      </c>
      <c r="O21" s="85">
        <f t="shared" si="2"/>
        <v>0</v>
      </c>
      <c r="P21" s="85">
        <f t="shared" si="3"/>
        <v>0</v>
      </c>
      <c r="Q21" s="85">
        <f t="shared" si="4"/>
        <v>0</v>
      </c>
      <c r="R21" s="85">
        <f t="shared" si="5"/>
        <v>0</v>
      </c>
      <c r="S21" s="86">
        <f t="shared" si="6"/>
        <v>0</v>
      </c>
      <c r="U21" s="9">
        <f t="shared" si="7"/>
        <v>0.532</v>
      </c>
    </row>
    <row r="22">
      <c r="A22" s="84">
        <f>Comparacao!E23</f>
        <v>4042</v>
      </c>
      <c r="B22" s="6" t="s">
        <v>97</v>
      </c>
      <c r="C22" s="6" t="s">
        <v>12</v>
      </c>
      <c r="D22" s="6">
        <v>5.0</v>
      </c>
      <c r="E22" s="6">
        <v>4042.0</v>
      </c>
      <c r="F22" s="6">
        <v>4042.0</v>
      </c>
      <c r="G22" s="6">
        <v>4042.0</v>
      </c>
      <c r="H22" s="6">
        <v>4042.0</v>
      </c>
      <c r="I22" s="6">
        <v>4042.0</v>
      </c>
      <c r="J22" s="6">
        <v>4042.0</v>
      </c>
      <c r="K22" s="6">
        <v>4042.0</v>
      </c>
      <c r="L22" s="6">
        <v>0.05</v>
      </c>
      <c r="M22" s="6">
        <v>30.002</v>
      </c>
      <c r="N22" s="85">
        <f t="shared" si="1"/>
        <v>0</v>
      </c>
      <c r="O22" s="85">
        <f t="shared" si="2"/>
        <v>0</v>
      </c>
      <c r="P22" s="85">
        <f t="shared" si="3"/>
        <v>0</v>
      </c>
      <c r="Q22" s="85">
        <f t="shared" si="4"/>
        <v>0</v>
      </c>
      <c r="R22" s="85">
        <f t="shared" si="5"/>
        <v>0</v>
      </c>
      <c r="S22" s="86">
        <f t="shared" si="6"/>
        <v>0</v>
      </c>
      <c r="U22" s="9">
        <f t="shared" si="7"/>
        <v>0.05</v>
      </c>
    </row>
    <row r="23">
      <c r="A23" s="84">
        <f>Comparacao!E24</f>
        <v>4126</v>
      </c>
      <c r="B23" s="6" t="s">
        <v>98</v>
      </c>
      <c r="C23" s="6" t="s">
        <v>12</v>
      </c>
      <c r="D23" s="6">
        <v>5.0</v>
      </c>
      <c r="E23" s="6">
        <v>4126.0</v>
      </c>
      <c r="F23" s="6">
        <v>4126.0</v>
      </c>
      <c r="G23" s="6">
        <v>4126.0</v>
      </c>
      <c r="H23" s="6">
        <v>4126.0</v>
      </c>
      <c r="I23" s="6">
        <v>4126.0</v>
      </c>
      <c r="J23" s="6">
        <v>4126.0</v>
      </c>
      <c r="K23" s="6">
        <v>4126.0</v>
      </c>
      <c r="L23" s="6">
        <v>0.474</v>
      </c>
      <c r="M23" s="6">
        <v>30.003</v>
      </c>
      <c r="N23" s="85">
        <f t="shared" si="1"/>
        <v>0</v>
      </c>
      <c r="O23" s="85">
        <f t="shared" si="2"/>
        <v>0</v>
      </c>
      <c r="P23" s="85">
        <f t="shared" si="3"/>
        <v>0</v>
      </c>
      <c r="Q23" s="85">
        <f t="shared" si="4"/>
        <v>0</v>
      </c>
      <c r="R23" s="85">
        <f t="shared" si="5"/>
        <v>0</v>
      </c>
      <c r="S23" s="86">
        <f t="shared" si="6"/>
        <v>0</v>
      </c>
      <c r="U23" s="9">
        <f t="shared" si="7"/>
        <v>0.474</v>
      </c>
    </row>
    <row r="24">
      <c r="A24" s="84">
        <f>Comparacao!E25</f>
        <v>3920</v>
      </c>
      <c r="B24" s="6" t="s">
        <v>99</v>
      </c>
      <c r="C24" s="6" t="s">
        <v>12</v>
      </c>
      <c r="D24" s="6">
        <v>5.0</v>
      </c>
      <c r="E24" s="6">
        <v>3920.0</v>
      </c>
      <c r="F24" s="6">
        <v>3920.0</v>
      </c>
      <c r="G24" s="6">
        <v>3920.0</v>
      </c>
      <c r="H24" s="6">
        <v>3920.0</v>
      </c>
      <c r="I24" s="6">
        <v>3920.0</v>
      </c>
      <c r="J24" s="6">
        <v>3920.0</v>
      </c>
      <c r="K24" s="6">
        <v>3920.0</v>
      </c>
      <c r="L24" s="6">
        <v>0.393</v>
      </c>
      <c r="M24" s="6">
        <v>30.006</v>
      </c>
      <c r="N24" s="85">
        <f t="shared" si="1"/>
        <v>0</v>
      </c>
      <c r="O24" s="85">
        <f t="shared" si="2"/>
        <v>0</v>
      </c>
      <c r="P24" s="85">
        <f t="shared" si="3"/>
        <v>0</v>
      </c>
      <c r="Q24" s="85">
        <f t="shared" si="4"/>
        <v>0</v>
      </c>
      <c r="R24" s="85">
        <f t="shared" si="5"/>
        <v>0</v>
      </c>
      <c r="S24" s="86">
        <f t="shared" si="6"/>
        <v>0</v>
      </c>
      <c r="U24" s="9">
        <f t="shared" si="7"/>
        <v>0.393</v>
      </c>
    </row>
    <row r="25">
      <c r="A25" s="84">
        <f>Comparacao!E26</f>
        <v>610</v>
      </c>
      <c r="B25" s="6" t="s">
        <v>100</v>
      </c>
      <c r="C25" s="6" t="s">
        <v>12</v>
      </c>
      <c r="D25" s="6">
        <v>5.0</v>
      </c>
      <c r="E25" s="6">
        <v>610.0</v>
      </c>
      <c r="F25" s="6">
        <v>610.0</v>
      </c>
      <c r="G25" s="6">
        <v>610.0</v>
      </c>
      <c r="H25" s="6">
        <v>610.0</v>
      </c>
      <c r="I25" s="6">
        <v>610.0</v>
      </c>
      <c r="J25" s="6">
        <v>610.0</v>
      </c>
      <c r="K25" s="6">
        <v>610.0</v>
      </c>
      <c r="L25" s="6">
        <v>0.455</v>
      </c>
      <c r="M25" s="6">
        <v>40.005</v>
      </c>
      <c r="N25" s="85">
        <f t="shared" si="1"/>
        <v>0</v>
      </c>
      <c r="O25" s="85">
        <f t="shared" si="2"/>
        <v>0</v>
      </c>
      <c r="P25" s="85">
        <f t="shared" si="3"/>
        <v>0</v>
      </c>
      <c r="Q25" s="85">
        <f t="shared" si="4"/>
        <v>0</v>
      </c>
      <c r="R25" s="85">
        <f t="shared" si="5"/>
        <v>0</v>
      </c>
      <c r="S25" s="86">
        <f t="shared" si="6"/>
        <v>0</v>
      </c>
      <c r="U25" s="9">
        <f t="shared" si="7"/>
        <v>0.455</v>
      </c>
    </row>
    <row r="26">
      <c r="A26" s="84">
        <f>Comparacao!E27</f>
        <v>136</v>
      </c>
      <c r="B26" s="6" t="s">
        <v>101</v>
      </c>
      <c r="C26" s="6" t="s">
        <v>12</v>
      </c>
      <c r="D26" s="6">
        <v>5.0</v>
      </c>
      <c r="E26" s="6">
        <v>136.0</v>
      </c>
      <c r="F26" s="6">
        <v>136.0</v>
      </c>
      <c r="G26" s="6">
        <v>136.0</v>
      </c>
      <c r="H26" s="6">
        <v>136.0</v>
      </c>
      <c r="I26" s="6">
        <v>136.0</v>
      </c>
      <c r="J26" s="6">
        <v>136.0</v>
      </c>
      <c r="K26" s="6">
        <v>136.0</v>
      </c>
      <c r="L26" s="6">
        <v>1.682</v>
      </c>
      <c r="M26" s="6">
        <v>40.001</v>
      </c>
      <c r="N26" s="85">
        <f t="shared" si="1"/>
        <v>0</v>
      </c>
      <c r="O26" s="85">
        <f t="shared" si="2"/>
        <v>0</v>
      </c>
      <c r="P26" s="85">
        <f t="shared" si="3"/>
        <v>0</v>
      </c>
      <c r="Q26" s="85">
        <f t="shared" si="4"/>
        <v>0</v>
      </c>
      <c r="R26" s="85">
        <f t="shared" si="5"/>
        <v>0</v>
      </c>
      <c r="S26" s="86">
        <f t="shared" si="6"/>
        <v>0</v>
      </c>
      <c r="U26" s="9">
        <f t="shared" si="7"/>
        <v>1.682</v>
      </c>
    </row>
    <row r="27">
      <c r="A27" s="84">
        <f>Comparacao!E28</f>
        <v>234</v>
      </c>
      <c r="B27" s="6" t="s">
        <v>102</v>
      </c>
      <c r="C27" s="6" t="s">
        <v>12</v>
      </c>
      <c r="D27" s="6">
        <v>5.0</v>
      </c>
      <c r="E27" s="6">
        <v>234.0</v>
      </c>
      <c r="F27" s="6">
        <v>234.0</v>
      </c>
      <c r="G27" s="6">
        <v>234.0</v>
      </c>
      <c r="H27" s="6">
        <v>234.0</v>
      </c>
      <c r="I27" s="6">
        <v>234.0</v>
      </c>
      <c r="J27" s="6">
        <v>234.0</v>
      </c>
      <c r="K27" s="6">
        <v>234.0</v>
      </c>
      <c r="L27" s="6">
        <v>1.214</v>
      </c>
      <c r="M27" s="6">
        <v>40.002</v>
      </c>
      <c r="N27" s="85">
        <f t="shared" si="1"/>
        <v>0</v>
      </c>
      <c r="O27" s="85">
        <f t="shared" si="2"/>
        <v>0</v>
      </c>
      <c r="P27" s="85">
        <f t="shared" si="3"/>
        <v>0</v>
      </c>
      <c r="Q27" s="85">
        <f t="shared" si="4"/>
        <v>0</v>
      </c>
      <c r="R27" s="85">
        <f t="shared" si="5"/>
        <v>0</v>
      </c>
      <c r="S27" s="86">
        <f t="shared" si="6"/>
        <v>0</v>
      </c>
      <c r="U27" s="9">
        <f t="shared" si="7"/>
        <v>1.214</v>
      </c>
    </row>
    <row r="28">
      <c r="A28" s="84">
        <f>Comparacao!E29</f>
        <v>232</v>
      </c>
      <c r="B28" s="6" t="s">
        <v>103</v>
      </c>
      <c r="C28" s="6" t="s">
        <v>12</v>
      </c>
      <c r="D28" s="6">
        <v>5.0</v>
      </c>
      <c r="E28" s="6">
        <v>232.0</v>
      </c>
      <c r="F28" s="6">
        <v>232.0</v>
      </c>
      <c r="G28" s="6">
        <v>232.0</v>
      </c>
      <c r="H28" s="6">
        <v>232.0</v>
      </c>
      <c r="I28" s="6">
        <v>232.0</v>
      </c>
      <c r="J28" s="6">
        <v>232.0</v>
      </c>
      <c r="K28" s="6">
        <v>232.0</v>
      </c>
      <c r="L28" s="6">
        <v>9.721</v>
      </c>
      <c r="M28" s="6">
        <v>40.001</v>
      </c>
      <c r="N28" s="85">
        <f t="shared" si="1"/>
        <v>0</v>
      </c>
      <c r="O28" s="85">
        <f t="shared" si="2"/>
        <v>0</v>
      </c>
      <c r="P28" s="85">
        <f t="shared" si="3"/>
        <v>0</v>
      </c>
      <c r="Q28" s="85">
        <f t="shared" si="4"/>
        <v>0</v>
      </c>
      <c r="R28" s="85">
        <f t="shared" si="5"/>
        <v>0</v>
      </c>
      <c r="S28" s="86">
        <f t="shared" si="6"/>
        <v>0</v>
      </c>
      <c r="U28" s="9">
        <f t="shared" si="7"/>
        <v>9.721</v>
      </c>
    </row>
    <row r="29">
      <c r="A29" s="84">
        <f>Comparacao!E30</f>
        <v>774</v>
      </c>
      <c r="B29" s="6" t="s">
        <v>104</v>
      </c>
      <c r="C29" s="6" t="s">
        <v>12</v>
      </c>
      <c r="D29" s="6">
        <v>5.0</v>
      </c>
      <c r="E29" s="6">
        <v>774.0</v>
      </c>
      <c r="F29" s="6">
        <v>774.0</v>
      </c>
      <c r="G29" s="6">
        <v>774.0</v>
      </c>
      <c r="H29" s="6">
        <v>774.0</v>
      </c>
      <c r="I29" s="6">
        <v>774.0</v>
      </c>
      <c r="J29" s="6">
        <v>774.0</v>
      </c>
      <c r="K29" s="6">
        <v>774.0</v>
      </c>
      <c r="L29" s="6">
        <v>1.174</v>
      </c>
      <c r="M29" s="6">
        <v>40.004</v>
      </c>
      <c r="N29" s="85">
        <f t="shared" si="1"/>
        <v>0</v>
      </c>
      <c r="O29" s="85">
        <f t="shared" si="2"/>
        <v>0</v>
      </c>
      <c r="P29" s="85">
        <f t="shared" si="3"/>
        <v>0</v>
      </c>
      <c r="Q29" s="85">
        <f t="shared" si="4"/>
        <v>0</v>
      </c>
      <c r="R29" s="85">
        <f t="shared" si="5"/>
        <v>0</v>
      </c>
      <c r="S29" s="86">
        <f t="shared" si="6"/>
        <v>0</v>
      </c>
      <c r="U29" s="9">
        <f t="shared" si="7"/>
        <v>1.174</v>
      </c>
    </row>
    <row r="30">
      <c r="A30" s="84">
        <f>Comparacao!E31</f>
        <v>4544</v>
      </c>
      <c r="B30" s="6" t="s">
        <v>105</v>
      </c>
      <c r="C30" s="6" t="s">
        <v>12</v>
      </c>
      <c r="D30" s="6">
        <v>5.0</v>
      </c>
      <c r="E30" s="6">
        <v>4544.0</v>
      </c>
      <c r="F30" s="6">
        <v>4544.0</v>
      </c>
      <c r="G30" s="6">
        <v>4544.0</v>
      </c>
      <c r="H30" s="6">
        <v>4544.0</v>
      </c>
      <c r="I30" s="6">
        <v>4544.0</v>
      </c>
      <c r="J30" s="6">
        <v>4544.0</v>
      </c>
      <c r="K30" s="6">
        <v>4544.0</v>
      </c>
      <c r="L30" s="6">
        <v>1.081</v>
      </c>
      <c r="M30" s="6">
        <v>40.003</v>
      </c>
      <c r="N30" s="85">
        <f t="shared" si="1"/>
        <v>0</v>
      </c>
      <c r="O30" s="85">
        <f t="shared" si="2"/>
        <v>0</v>
      </c>
      <c r="P30" s="85">
        <f t="shared" si="3"/>
        <v>0</v>
      </c>
      <c r="Q30" s="85">
        <f t="shared" si="4"/>
        <v>0</v>
      </c>
      <c r="R30" s="85">
        <f t="shared" si="5"/>
        <v>0</v>
      </c>
      <c r="S30" s="86">
        <f t="shared" si="6"/>
        <v>0</v>
      </c>
      <c r="U30" s="9">
        <f t="shared" si="7"/>
        <v>1.081</v>
      </c>
    </row>
    <row r="31">
      <c r="A31" s="84">
        <f>Comparacao!E32</f>
        <v>2068</v>
      </c>
      <c r="B31" s="6" t="s">
        <v>106</v>
      </c>
      <c r="C31" s="6" t="s">
        <v>12</v>
      </c>
      <c r="D31" s="6">
        <v>5.0</v>
      </c>
      <c r="E31" s="6">
        <v>2068.0</v>
      </c>
      <c r="F31" s="6">
        <v>2068.0</v>
      </c>
      <c r="G31" s="6">
        <v>2068.0</v>
      </c>
      <c r="H31" s="6">
        <v>2068.0</v>
      </c>
      <c r="I31" s="6">
        <v>2068.0</v>
      </c>
      <c r="J31" s="6">
        <v>2068.0</v>
      </c>
      <c r="K31" s="6">
        <v>2068.0</v>
      </c>
      <c r="L31" s="6">
        <v>1.88</v>
      </c>
      <c r="M31" s="6">
        <v>40.005</v>
      </c>
      <c r="N31" s="85">
        <f t="shared" si="1"/>
        <v>0</v>
      </c>
      <c r="O31" s="85">
        <f t="shared" si="2"/>
        <v>0</v>
      </c>
      <c r="P31" s="85">
        <f t="shared" si="3"/>
        <v>0</v>
      </c>
      <c r="Q31" s="85">
        <f t="shared" si="4"/>
        <v>0</v>
      </c>
      <c r="R31" s="85">
        <f t="shared" si="5"/>
        <v>0</v>
      </c>
      <c r="S31" s="86">
        <f t="shared" si="6"/>
        <v>0</v>
      </c>
      <c r="U31" s="9">
        <f t="shared" si="7"/>
        <v>1.88</v>
      </c>
    </row>
    <row r="32">
      <c r="A32" s="84">
        <f>Comparacao!E33</f>
        <v>2090</v>
      </c>
      <c r="B32" s="6" t="s">
        <v>107</v>
      </c>
      <c r="C32" s="6" t="s">
        <v>12</v>
      </c>
      <c r="D32" s="6">
        <v>5.0</v>
      </c>
      <c r="E32" s="6">
        <v>2090.0</v>
      </c>
      <c r="F32" s="6">
        <v>2090.0</v>
      </c>
      <c r="G32" s="6">
        <v>2090.0</v>
      </c>
      <c r="H32" s="6">
        <v>2090.0</v>
      </c>
      <c r="I32" s="6">
        <v>2090.0</v>
      </c>
      <c r="J32" s="6">
        <v>2090.0</v>
      </c>
      <c r="K32" s="6">
        <v>2090.0</v>
      </c>
      <c r="L32" s="6">
        <v>2.121</v>
      </c>
      <c r="M32" s="6">
        <v>40.003</v>
      </c>
      <c r="N32" s="85">
        <f t="shared" si="1"/>
        <v>0</v>
      </c>
      <c r="O32" s="85">
        <f t="shared" si="2"/>
        <v>0</v>
      </c>
      <c r="P32" s="85">
        <f t="shared" si="3"/>
        <v>0</v>
      </c>
      <c r="Q32" s="85">
        <f t="shared" si="4"/>
        <v>0</v>
      </c>
      <c r="R32" s="85">
        <f t="shared" si="5"/>
        <v>0</v>
      </c>
      <c r="S32" s="86">
        <f t="shared" si="6"/>
        <v>0</v>
      </c>
      <c r="U32" s="9">
        <f t="shared" si="7"/>
        <v>2.121</v>
      </c>
    </row>
    <row r="33">
      <c r="A33" s="84">
        <f>Comparacao!E34</f>
        <v>1650</v>
      </c>
      <c r="B33" s="6" t="s">
        <v>108</v>
      </c>
      <c r="C33" s="6" t="s">
        <v>12</v>
      </c>
      <c r="D33" s="6">
        <v>5.0</v>
      </c>
      <c r="E33" s="6">
        <v>1650.0</v>
      </c>
      <c r="F33" s="6">
        <v>1650.0</v>
      </c>
      <c r="G33" s="6">
        <v>1650.0</v>
      </c>
      <c r="H33" s="6">
        <v>1650.0</v>
      </c>
      <c r="I33" s="6">
        <v>1650.0</v>
      </c>
      <c r="J33" s="6">
        <v>1650.0</v>
      </c>
      <c r="K33" s="6">
        <v>1650.0</v>
      </c>
      <c r="L33" s="6">
        <v>2.323</v>
      </c>
      <c r="M33" s="6">
        <v>40.002</v>
      </c>
      <c r="N33" s="85">
        <f t="shared" si="1"/>
        <v>0</v>
      </c>
      <c r="O33" s="85">
        <f t="shared" si="2"/>
        <v>0</v>
      </c>
      <c r="P33" s="85">
        <f t="shared" si="3"/>
        <v>0</v>
      </c>
      <c r="Q33" s="85">
        <f t="shared" si="4"/>
        <v>0</v>
      </c>
      <c r="R33" s="85">
        <f t="shared" si="5"/>
        <v>0</v>
      </c>
      <c r="S33" s="86">
        <f t="shared" si="6"/>
        <v>0</v>
      </c>
      <c r="U33" s="9">
        <f t="shared" si="7"/>
        <v>2.323</v>
      </c>
    </row>
    <row r="34">
      <c r="A34" s="84">
        <f>Comparacao!E35</f>
        <v>4316</v>
      </c>
      <c r="B34" s="6" t="s">
        <v>109</v>
      </c>
      <c r="C34" s="6" t="s">
        <v>12</v>
      </c>
      <c r="D34" s="6">
        <v>5.0</v>
      </c>
      <c r="E34" s="6">
        <v>4316.0</v>
      </c>
      <c r="F34" s="6">
        <v>4316.0</v>
      </c>
      <c r="G34" s="6">
        <v>4316.0</v>
      </c>
      <c r="H34" s="6">
        <v>4316.0</v>
      </c>
      <c r="I34" s="6">
        <v>4316.0</v>
      </c>
      <c r="J34" s="6">
        <v>4316.0</v>
      </c>
      <c r="K34" s="6">
        <v>4316.0</v>
      </c>
      <c r="L34" s="6">
        <v>2.254</v>
      </c>
      <c r="M34" s="6">
        <v>40.005</v>
      </c>
      <c r="N34" s="85">
        <f t="shared" si="1"/>
        <v>0</v>
      </c>
      <c r="O34" s="85">
        <f t="shared" si="2"/>
        <v>0</v>
      </c>
      <c r="P34" s="85">
        <f t="shared" si="3"/>
        <v>0</v>
      </c>
      <c r="Q34" s="85">
        <f t="shared" si="4"/>
        <v>0</v>
      </c>
      <c r="R34" s="85">
        <f t="shared" si="5"/>
        <v>0</v>
      </c>
      <c r="S34" s="86">
        <f t="shared" si="6"/>
        <v>0</v>
      </c>
      <c r="U34" s="9">
        <f t="shared" si="7"/>
        <v>2.254</v>
      </c>
    </row>
    <row r="35">
      <c r="A35" s="84">
        <f>Comparacao!E36</f>
        <v>8646</v>
      </c>
      <c r="B35" s="6" t="s">
        <v>110</v>
      </c>
      <c r="C35" s="6" t="s">
        <v>12</v>
      </c>
      <c r="D35" s="6">
        <v>5.0</v>
      </c>
      <c r="E35" s="6">
        <v>8646.0</v>
      </c>
      <c r="F35" s="6">
        <v>8646.0</v>
      </c>
      <c r="G35" s="6">
        <v>8646.0</v>
      </c>
      <c r="H35" s="6">
        <v>8646.0</v>
      </c>
      <c r="I35" s="6">
        <v>8646.0</v>
      </c>
      <c r="J35" s="6">
        <v>8646.0</v>
      </c>
      <c r="K35" s="6">
        <v>8646.0</v>
      </c>
      <c r="L35" s="6">
        <v>2.479</v>
      </c>
      <c r="M35" s="6">
        <v>40.006</v>
      </c>
      <c r="N35" s="85">
        <f t="shared" si="1"/>
        <v>0</v>
      </c>
      <c r="O35" s="85">
        <f t="shared" si="2"/>
        <v>0</v>
      </c>
      <c r="P35" s="85">
        <f t="shared" si="3"/>
        <v>0</v>
      </c>
      <c r="Q35" s="85">
        <f t="shared" si="4"/>
        <v>0</v>
      </c>
      <c r="R35" s="85">
        <f t="shared" si="5"/>
        <v>0</v>
      </c>
      <c r="S35" s="86">
        <f t="shared" si="6"/>
        <v>0</v>
      </c>
      <c r="U35" s="9">
        <f t="shared" si="7"/>
        <v>2.479</v>
      </c>
    </row>
    <row r="36">
      <c r="A36" s="84">
        <f>Comparacao!E37</f>
        <v>4586</v>
      </c>
      <c r="B36" s="6" t="s">
        <v>111</v>
      </c>
      <c r="C36" s="6" t="s">
        <v>12</v>
      </c>
      <c r="D36" s="6">
        <v>5.0</v>
      </c>
      <c r="E36" s="6">
        <v>4586.0</v>
      </c>
      <c r="F36" s="6">
        <v>4586.0</v>
      </c>
      <c r="G36" s="6">
        <v>4586.0</v>
      </c>
      <c r="H36" s="6">
        <v>4586.0</v>
      </c>
      <c r="I36" s="6">
        <v>4586.0</v>
      </c>
      <c r="J36" s="6">
        <v>4586.0</v>
      </c>
      <c r="K36" s="6">
        <v>4586.0</v>
      </c>
      <c r="L36" s="6">
        <v>2.555</v>
      </c>
      <c r="M36" s="6">
        <v>40.002</v>
      </c>
      <c r="N36" s="85">
        <f t="shared" si="1"/>
        <v>0</v>
      </c>
      <c r="O36" s="85">
        <f t="shared" si="2"/>
        <v>0</v>
      </c>
      <c r="P36" s="85">
        <f t="shared" si="3"/>
        <v>0</v>
      </c>
      <c r="Q36" s="85">
        <f t="shared" si="4"/>
        <v>0</v>
      </c>
      <c r="R36" s="85">
        <f t="shared" si="5"/>
        <v>0</v>
      </c>
      <c r="S36" s="86">
        <f t="shared" si="6"/>
        <v>0</v>
      </c>
      <c r="U36" s="9">
        <f t="shared" si="7"/>
        <v>2.555</v>
      </c>
    </row>
    <row r="37">
      <c r="A37" s="84">
        <f>Comparacao!E38</f>
        <v>5396</v>
      </c>
      <c r="B37" s="6" t="s">
        <v>112</v>
      </c>
      <c r="C37" s="6" t="s">
        <v>12</v>
      </c>
      <c r="D37" s="6">
        <v>5.0</v>
      </c>
      <c r="E37" s="6">
        <v>5396.0</v>
      </c>
      <c r="F37" s="6">
        <v>5396.0</v>
      </c>
      <c r="G37" s="6">
        <v>5396.0</v>
      </c>
      <c r="H37" s="6">
        <v>5396.0</v>
      </c>
      <c r="I37" s="6">
        <v>5396.0</v>
      </c>
      <c r="J37" s="6">
        <v>5396.0</v>
      </c>
      <c r="K37" s="6">
        <v>5396.0</v>
      </c>
      <c r="L37" s="6">
        <v>2.604</v>
      </c>
      <c r="M37" s="6">
        <v>40.006</v>
      </c>
      <c r="N37" s="85">
        <f t="shared" si="1"/>
        <v>0</v>
      </c>
      <c r="O37" s="85">
        <f t="shared" si="2"/>
        <v>0</v>
      </c>
      <c r="P37" s="85">
        <f t="shared" si="3"/>
        <v>0</v>
      </c>
      <c r="Q37" s="85">
        <f t="shared" si="4"/>
        <v>0</v>
      </c>
      <c r="R37" s="85">
        <f t="shared" si="5"/>
        <v>0</v>
      </c>
      <c r="S37" s="86">
        <f t="shared" si="6"/>
        <v>0</v>
      </c>
      <c r="U37" s="9">
        <f t="shared" si="7"/>
        <v>2.604</v>
      </c>
    </row>
    <row r="38">
      <c r="A38" s="84">
        <f>Comparacao!E39</f>
        <v>4800</v>
      </c>
      <c r="B38" s="6" t="s">
        <v>113</v>
      </c>
      <c r="C38" s="6" t="s">
        <v>12</v>
      </c>
      <c r="D38" s="6">
        <v>5.0</v>
      </c>
      <c r="E38" s="6">
        <v>4800.0</v>
      </c>
      <c r="F38" s="6">
        <v>4800.0</v>
      </c>
      <c r="G38" s="6">
        <v>4800.0</v>
      </c>
      <c r="H38" s="6">
        <v>4800.0</v>
      </c>
      <c r="I38" s="6">
        <v>4800.0</v>
      </c>
      <c r="J38" s="6">
        <v>4800.0</v>
      </c>
      <c r="K38" s="6">
        <v>4800.0</v>
      </c>
      <c r="L38" s="6">
        <v>2.686</v>
      </c>
      <c r="M38" s="6">
        <v>40.005</v>
      </c>
      <c r="N38" s="85">
        <f t="shared" si="1"/>
        <v>0</v>
      </c>
      <c r="O38" s="85">
        <f t="shared" si="2"/>
        <v>0</v>
      </c>
      <c r="P38" s="85">
        <f t="shared" si="3"/>
        <v>0</v>
      </c>
      <c r="Q38" s="85">
        <f t="shared" si="4"/>
        <v>0</v>
      </c>
      <c r="R38" s="85">
        <f t="shared" si="5"/>
        <v>0</v>
      </c>
      <c r="S38" s="86">
        <f t="shared" si="6"/>
        <v>0</v>
      </c>
      <c r="U38" s="9">
        <f t="shared" si="7"/>
        <v>2.686</v>
      </c>
    </row>
    <row r="39">
      <c r="A39" s="84">
        <f>Comparacao!E40</f>
        <v>6272</v>
      </c>
      <c r="B39" s="6" t="s">
        <v>114</v>
      </c>
      <c r="C39" s="6" t="s">
        <v>12</v>
      </c>
      <c r="D39" s="6">
        <v>5.0</v>
      </c>
      <c r="E39" s="6">
        <v>6272.0</v>
      </c>
      <c r="F39" s="6">
        <v>6272.0</v>
      </c>
      <c r="G39" s="6">
        <v>6272.0</v>
      </c>
      <c r="H39" s="6">
        <v>6272.0</v>
      </c>
      <c r="I39" s="6">
        <v>6272.0</v>
      </c>
      <c r="J39" s="6">
        <v>6272.0</v>
      </c>
      <c r="K39" s="6">
        <v>6272.0</v>
      </c>
      <c r="L39" s="6">
        <v>2.399</v>
      </c>
      <c r="M39" s="6">
        <v>40.004</v>
      </c>
      <c r="N39" s="85">
        <f t="shared" si="1"/>
        <v>0</v>
      </c>
      <c r="O39" s="85">
        <f t="shared" si="2"/>
        <v>0</v>
      </c>
      <c r="P39" s="85">
        <f t="shared" si="3"/>
        <v>0</v>
      </c>
      <c r="Q39" s="85">
        <f t="shared" si="4"/>
        <v>0</v>
      </c>
      <c r="R39" s="85">
        <f t="shared" si="5"/>
        <v>0</v>
      </c>
      <c r="S39" s="86">
        <f t="shared" si="6"/>
        <v>0</v>
      </c>
      <c r="U39" s="9">
        <f t="shared" si="7"/>
        <v>2.399</v>
      </c>
    </row>
    <row r="40">
      <c r="A40" s="84">
        <f>Comparacao!E41</f>
        <v>19000</v>
      </c>
      <c r="B40" s="6" t="s">
        <v>115</v>
      </c>
      <c r="C40" s="6" t="s">
        <v>12</v>
      </c>
      <c r="D40" s="6">
        <v>5.0</v>
      </c>
      <c r="E40" s="6">
        <v>19000.0</v>
      </c>
      <c r="F40" s="6">
        <v>19000.0</v>
      </c>
      <c r="G40" s="6">
        <v>19000.0</v>
      </c>
      <c r="H40" s="6">
        <v>19000.0</v>
      </c>
      <c r="I40" s="6">
        <v>19000.0</v>
      </c>
      <c r="J40" s="6">
        <v>19000.0</v>
      </c>
      <c r="K40" s="6">
        <v>19000.0</v>
      </c>
      <c r="L40" s="6">
        <v>8.407</v>
      </c>
      <c r="M40" s="6">
        <v>100.022</v>
      </c>
      <c r="N40" s="85">
        <f t="shared" si="1"/>
        <v>0</v>
      </c>
      <c r="O40" s="85">
        <f t="shared" si="2"/>
        <v>0</v>
      </c>
      <c r="P40" s="85">
        <f t="shared" si="3"/>
        <v>0</v>
      </c>
      <c r="Q40" s="85">
        <f t="shared" si="4"/>
        <v>0</v>
      </c>
      <c r="R40" s="85">
        <f t="shared" si="5"/>
        <v>0</v>
      </c>
      <c r="S40" s="86">
        <f t="shared" si="6"/>
        <v>0</v>
      </c>
      <c r="U40" s="9">
        <f t="shared" si="7"/>
        <v>8.407</v>
      </c>
    </row>
    <row r="41">
      <c r="A41" s="84">
        <f>Comparacao!E42</f>
        <v>22686</v>
      </c>
      <c r="B41" s="6" t="s">
        <v>116</v>
      </c>
      <c r="C41" s="6" t="s">
        <v>12</v>
      </c>
      <c r="D41" s="6">
        <v>5.0</v>
      </c>
      <c r="E41" s="6">
        <v>22686.0</v>
      </c>
      <c r="F41" s="6">
        <v>22686.0</v>
      </c>
      <c r="G41" s="6">
        <v>22686.0</v>
      </c>
      <c r="H41" s="6">
        <v>22686.0</v>
      </c>
      <c r="I41" s="6">
        <v>22686.0</v>
      </c>
      <c r="J41" s="6">
        <v>22686.0</v>
      </c>
      <c r="K41" s="6">
        <v>22686.0</v>
      </c>
      <c r="L41" s="6">
        <v>8.348</v>
      </c>
      <c r="M41" s="6">
        <v>100.018</v>
      </c>
      <c r="N41" s="85">
        <f t="shared" si="1"/>
        <v>0</v>
      </c>
      <c r="O41" s="85">
        <f t="shared" si="2"/>
        <v>0</v>
      </c>
      <c r="P41" s="85">
        <f t="shared" si="3"/>
        <v>0</v>
      </c>
      <c r="Q41" s="85">
        <f t="shared" si="4"/>
        <v>0</v>
      </c>
      <c r="R41" s="85">
        <f t="shared" si="5"/>
        <v>0</v>
      </c>
      <c r="S41" s="86">
        <f t="shared" si="6"/>
        <v>0</v>
      </c>
      <c r="U41" s="9">
        <f t="shared" si="7"/>
        <v>8.348</v>
      </c>
    </row>
    <row r="42">
      <c r="A42" s="84">
        <f>Comparacao!E43</f>
        <v>14558</v>
      </c>
      <c r="B42" s="6" t="s">
        <v>117</v>
      </c>
      <c r="C42" s="6" t="s">
        <v>12</v>
      </c>
      <c r="D42" s="6">
        <v>5.0</v>
      </c>
      <c r="E42" s="6">
        <v>14558.0</v>
      </c>
      <c r="F42" s="6">
        <v>14558.0</v>
      </c>
      <c r="G42" s="6">
        <v>14558.0</v>
      </c>
      <c r="H42" s="6">
        <v>14558.0</v>
      </c>
      <c r="I42" s="6">
        <v>14558.0</v>
      </c>
      <c r="J42" s="6">
        <v>14558.0</v>
      </c>
      <c r="K42" s="6">
        <v>14558.0</v>
      </c>
      <c r="L42" s="6">
        <v>9.015</v>
      </c>
      <c r="M42" s="6">
        <v>100.017</v>
      </c>
      <c r="N42" s="85">
        <f t="shared" si="1"/>
        <v>0</v>
      </c>
      <c r="O42" s="85">
        <f t="shared" si="2"/>
        <v>0</v>
      </c>
      <c r="P42" s="85">
        <f t="shared" si="3"/>
        <v>0</v>
      </c>
      <c r="Q42" s="85">
        <f t="shared" si="4"/>
        <v>0</v>
      </c>
      <c r="R42" s="85">
        <f t="shared" si="5"/>
        <v>0</v>
      </c>
      <c r="S42" s="86">
        <f t="shared" si="6"/>
        <v>0</v>
      </c>
      <c r="U42" s="9">
        <f t="shared" si="7"/>
        <v>9.015</v>
      </c>
    </row>
    <row r="43">
      <c r="A43" s="88">
        <f>Comparacao!E44</f>
        <v>19700</v>
      </c>
      <c r="B43" s="6" t="s">
        <v>118</v>
      </c>
      <c r="C43" s="6" t="s">
        <v>12</v>
      </c>
      <c r="D43" s="6">
        <v>5.0</v>
      </c>
      <c r="E43" s="6">
        <v>19700.0</v>
      </c>
      <c r="F43" s="6">
        <v>19700.0</v>
      </c>
      <c r="G43" s="6">
        <v>19700.0</v>
      </c>
      <c r="H43" s="6">
        <v>19700.0</v>
      </c>
      <c r="I43" s="6">
        <v>19700.0</v>
      </c>
      <c r="J43" s="6">
        <v>19700.0</v>
      </c>
      <c r="K43" s="6">
        <v>19700.0</v>
      </c>
      <c r="L43" s="6">
        <v>10.568</v>
      </c>
      <c r="M43" s="6">
        <v>100.019</v>
      </c>
      <c r="N43" s="85">
        <f t="shared" si="1"/>
        <v>0</v>
      </c>
      <c r="O43" s="85">
        <f t="shared" si="2"/>
        <v>0</v>
      </c>
      <c r="P43" s="85">
        <f t="shared" si="3"/>
        <v>0</v>
      </c>
      <c r="Q43" s="85">
        <f t="shared" si="4"/>
        <v>0</v>
      </c>
      <c r="R43" s="85">
        <f t="shared" si="5"/>
        <v>0</v>
      </c>
      <c r="S43" s="86">
        <f t="shared" si="6"/>
        <v>0</v>
      </c>
      <c r="U43" s="9">
        <f t="shared" si="7"/>
        <v>10.568</v>
      </c>
    </row>
    <row r="44">
      <c r="A44" s="88">
        <f>Comparacao!E45</f>
        <v>22746</v>
      </c>
      <c r="B44" s="6" t="s">
        <v>119</v>
      </c>
      <c r="C44" s="6" t="s">
        <v>12</v>
      </c>
      <c r="D44" s="6">
        <v>5.0</v>
      </c>
      <c r="E44" s="6">
        <v>22746.0</v>
      </c>
      <c r="F44" s="6">
        <v>22746.0</v>
      </c>
      <c r="G44" s="6">
        <v>22746.0</v>
      </c>
      <c r="H44" s="6">
        <v>22746.0</v>
      </c>
      <c r="I44" s="6">
        <v>22746.0</v>
      </c>
      <c r="J44" s="6">
        <v>22746.0</v>
      </c>
      <c r="K44" s="6">
        <v>22746.0</v>
      </c>
      <c r="L44" s="6">
        <v>9.207</v>
      </c>
      <c r="M44" s="6">
        <v>100.018</v>
      </c>
      <c r="N44" s="85">
        <f t="shared" si="1"/>
        <v>0</v>
      </c>
      <c r="O44" s="85">
        <f t="shared" si="2"/>
        <v>0</v>
      </c>
      <c r="P44" s="85">
        <f t="shared" si="3"/>
        <v>0</v>
      </c>
      <c r="Q44" s="85">
        <f t="shared" si="4"/>
        <v>0</v>
      </c>
      <c r="R44" s="85">
        <f t="shared" si="5"/>
        <v>0</v>
      </c>
      <c r="S44" s="86">
        <f t="shared" si="6"/>
        <v>0</v>
      </c>
      <c r="U44" s="9">
        <f t="shared" si="7"/>
        <v>9.207</v>
      </c>
    </row>
    <row r="45">
      <c r="A45" s="88">
        <f>Comparacao!E46</f>
        <v>36412</v>
      </c>
      <c r="B45" s="6" t="s">
        <v>120</v>
      </c>
      <c r="C45" s="6" t="s">
        <v>12</v>
      </c>
      <c r="D45" s="6">
        <v>5.0</v>
      </c>
      <c r="E45" s="6">
        <v>36412.0</v>
      </c>
      <c r="F45" s="6">
        <v>36448.0</v>
      </c>
      <c r="G45" s="6">
        <v>36412.0</v>
      </c>
      <c r="H45" s="6">
        <v>36412.0</v>
      </c>
      <c r="I45" s="6">
        <v>36532.0</v>
      </c>
      <c r="J45" s="6">
        <v>36412.0</v>
      </c>
      <c r="K45" s="6">
        <v>36443.2</v>
      </c>
      <c r="L45" s="6">
        <v>34.913</v>
      </c>
      <c r="M45" s="6">
        <v>100.016</v>
      </c>
      <c r="N45" s="85">
        <f t="shared" si="1"/>
        <v>0</v>
      </c>
      <c r="O45" s="85">
        <f t="shared" si="2"/>
        <v>0.09886850489</v>
      </c>
      <c r="P45" s="85">
        <f t="shared" si="3"/>
        <v>0</v>
      </c>
      <c r="Q45" s="85">
        <f t="shared" si="4"/>
        <v>0</v>
      </c>
      <c r="R45" s="85">
        <f t="shared" si="5"/>
        <v>0.329561683</v>
      </c>
      <c r="S45" s="86">
        <f t="shared" si="6"/>
        <v>0.08568603757</v>
      </c>
      <c r="U45" s="9">
        <f t="shared" si="7"/>
        <v>34.913</v>
      </c>
    </row>
    <row r="46">
      <c r="A46" s="88">
        <f>Comparacao!E47</f>
        <v>38608</v>
      </c>
      <c r="B46" s="6" t="s">
        <v>121</v>
      </c>
      <c r="C46" s="6" t="s">
        <v>12</v>
      </c>
      <c r="D46" s="6">
        <v>5.0</v>
      </c>
      <c r="E46" s="6">
        <v>38608.0</v>
      </c>
      <c r="F46" s="6">
        <v>38608.0</v>
      </c>
      <c r="G46" s="6">
        <v>38608.0</v>
      </c>
      <c r="H46" s="6">
        <v>38608.0</v>
      </c>
      <c r="I46" s="6">
        <v>38608.0</v>
      </c>
      <c r="J46" s="6">
        <v>38608.0</v>
      </c>
      <c r="K46" s="6">
        <v>38608.0</v>
      </c>
      <c r="L46" s="6">
        <v>11.114</v>
      </c>
      <c r="M46" s="6">
        <v>100.01</v>
      </c>
      <c r="N46" s="85">
        <f t="shared" si="1"/>
        <v>0</v>
      </c>
      <c r="O46" s="85">
        <f t="shared" si="2"/>
        <v>0</v>
      </c>
      <c r="P46" s="85">
        <f t="shared" si="3"/>
        <v>0</v>
      </c>
      <c r="Q46" s="85">
        <f t="shared" si="4"/>
        <v>0</v>
      </c>
      <c r="R46" s="85">
        <f t="shared" si="5"/>
        <v>0</v>
      </c>
      <c r="S46" s="86">
        <f t="shared" si="6"/>
        <v>0</v>
      </c>
      <c r="U46" s="9">
        <f t="shared" si="7"/>
        <v>11.114</v>
      </c>
    </row>
    <row r="47">
      <c r="A47" s="88">
        <f>Comparacao!E48</f>
        <v>32686</v>
      </c>
      <c r="B47" s="6" t="s">
        <v>122</v>
      </c>
      <c r="C47" s="6" t="s">
        <v>12</v>
      </c>
      <c r="D47" s="6">
        <v>5.0</v>
      </c>
      <c r="E47" s="6">
        <v>32686.0</v>
      </c>
      <c r="F47" s="6">
        <v>32686.0</v>
      </c>
      <c r="G47" s="6">
        <v>32686.0</v>
      </c>
      <c r="H47" s="6">
        <v>32686.0</v>
      </c>
      <c r="I47" s="6">
        <v>32686.0</v>
      </c>
      <c r="J47" s="6">
        <v>32686.0</v>
      </c>
      <c r="K47" s="6">
        <v>32686.0</v>
      </c>
      <c r="L47" s="6">
        <v>14.89</v>
      </c>
      <c r="M47" s="6">
        <v>100.02</v>
      </c>
      <c r="N47" s="85">
        <f t="shared" si="1"/>
        <v>0</v>
      </c>
      <c r="O47" s="85">
        <f t="shared" si="2"/>
        <v>0</v>
      </c>
      <c r="P47" s="85">
        <f t="shared" si="3"/>
        <v>0</v>
      </c>
      <c r="Q47" s="85">
        <f t="shared" si="4"/>
        <v>0</v>
      </c>
      <c r="R47" s="85">
        <f t="shared" si="5"/>
        <v>0</v>
      </c>
      <c r="S47" s="86">
        <f t="shared" si="6"/>
        <v>0</v>
      </c>
      <c r="U47" s="9">
        <f t="shared" si="7"/>
        <v>14.89</v>
      </c>
    </row>
    <row r="48">
      <c r="A48" s="88">
        <f>Comparacao!E49</f>
        <v>35322</v>
      </c>
      <c r="B48" s="6" t="s">
        <v>123</v>
      </c>
      <c r="C48" s="6" t="s">
        <v>12</v>
      </c>
      <c r="D48" s="6">
        <v>5.0</v>
      </c>
      <c r="E48" s="6">
        <v>35322.0</v>
      </c>
      <c r="F48" s="6">
        <v>35322.0</v>
      </c>
      <c r="G48" s="6">
        <v>35322.0</v>
      </c>
      <c r="H48" s="6">
        <v>35322.0</v>
      </c>
      <c r="I48" s="6">
        <v>35322.0</v>
      </c>
      <c r="J48" s="6">
        <v>35322.0</v>
      </c>
      <c r="K48" s="6">
        <v>35322.0</v>
      </c>
      <c r="L48" s="6">
        <v>10.958</v>
      </c>
      <c r="M48" s="6">
        <v>100.029</v>
      </c>
      <c r="N48" s="85">
        <f t="shared" si="1"/>
        <v>0</v>
      </c>
      <c r="O48" s="85">
        <f t="shared" si="2"/>
        <v>0</v>
      </c>
      <c r="P48" s="85">
        <f t="shared" si="3"/>
        <v>0</v>
      </c>
      <c r="Q48" s="85">
        <f t="shared" si="4"/>
        <v>0</v>
      </c>
      <c r="R48" s="85">
        <f t="shared" si="5"/>
        <v>0</v>
      </c>
      <c r="S48" s="86">
        <f t="shared" si="6"/>
        <v>0</v>
      </c>
      <c r="U48" s="9">
        <f t="shared" si="7"/>
        <v>10.958</v>
      </c>
    </row>
    <row r="49">
      <c r="A49" s="88">
        <f>Comparacao!E50</f>
        <v>36690</v>
      </c>
      <c r="B49" s="6" t="s">
        <v>124</v>
      </c>
      <c r="C49" s="6" t="s">
        <v>12</v>
      </c>
      <c r="D49" s="6">
        <v>5.0</v>
      </c>
      <c r="E49" s="6">
        <v>36690.0</v>
      </c>
      <c r="F49" s="6">
        <v>36690.0</v>
      </c>
      <c r="G49" s="6">
        <v>36690.0</v>
      </c>
      <c r="H49" s="6">
        <v>36690.0</v>
      </c>
      <c r="I49" s="6">
        <v>36690.0</v>
      </c>
      <c r="J49" s="6">
        <v>36690.0</v>
      </c>
      <c r="K49" s="6">
        <v>36690.0</v>
      </c>
      <c r="L49" s="6">
        <v>16.166</v>
      </c>
      <c r="M49" s="6">
        <v>100.015</v>
      </c>
      <c r="N49" s="85">
        <f t="shared" si="1"/>
        <v>0</v>
      </c>
      <c r="O49" s="85">
        <f t="shared" si="2"/>
        <v>0</v>
      </c>
      <c r="P49" s="85">
        <f t="shared" si="3"/>
        <v>0</v>
      </c>
      <c r="Q49" s="85">
        <f t="shared" si="4"/>
        <v>0</v>
      </c>
      <c r="R49" s="85">
        <f t="shared" si="5"/>
        <v>0</v>
      </c>
      <c r="S49" s="86">
        <f t="shared" si="6"/>
        <v>0</v>
      </c>
      <c r="U49" s="9">
        <f t="shared" si="7"/>
        <v>16.166</v>
      </c>
    </row>
    <row r="50">
      <c r="A50" s="88">
        <f>Comparacao!E51</f>
        <v>60922</v>
      </c>
      <c r="B50" s="6" t="s">
        <v>125</v>
      </c>
      <c r="C50" s="6" t="s">
        <v>12</v>
      </c>
      <c r="D50" s="6">
        <v>5.0</v>
      </c>
      <c r="E50" s="6">
        <v>60922.0</v>
      </c>
      <c r="F50" s="6">
        <v>60922.0</v>
      </c>
      <c r="G50" s="6">
        <v>60922.0</v>
      </c>
      <c r="H50" s="6">
        <v>60922.0</v>
      </c>
      <c r="I50" s="6">
        <v>60922.0</v>
      </c>
      <c r="J50" s="6">
        <v>60922.0</v>
      </c>
      <c r="K50" s="6">
        <v>60922.0</v>
      </c>
      <c r="L50" s="6">
        <v>23.791</v>
      </c>
      <c r="M50" s="6">
        <v>100.017</v>
      </c>
      <c r="N50" s="85">
        <f t="shared" si="1"/>
        <v>0</v>
      </c>
      <c r="O50" s="85">
        <f t="shared" si="2"/>
        <v>0</v>
      </c>
      <c r="P50" s="85">
        <f t="shared" si="3"/>
        <v>0</v>
      </c>
      <c r="Q50" s="85">
        <f t="shared" si="4"/>
        <v>0</v>
      </c>
      <c r="R50" s="85">
        <f t="shared" si="5"/>
        <v>0</v>
      </c>
      <c r="S50" s="86">
        <f t="shared" si="6"/>
        <v>0</v>
      </c>
      <c r="U50" s="9">
        <f t="shared" si="7"/>
        <v>23.791</v>
      </c>
    </row>
    <row r="51">
      <c r="A51" s="88">
        <f>Comparacao!E52</f>
        <v>62022</v>
      </c>
      <c r="B51" s="6" t="s">
        <v>126</v>
      </c>
      <c r="C51" s="6" t="s">
        <v>12</v>
      </c>
      <c r="D51" s="6">
        <v>5.0</v>
      </c>
      <c r="E51" s="6">
        <v>62022.0</v>
      </c>
      <c r="F51" s="6">
        <v>62022.0</v>
      </c>
      <c r="G51" s="6">
        <v>62022.0</v>
      </c>
      <c r="H51" s="6">
        <v>62022.0</v>
      </c>
      <c r="I51" s="6">
        <v>62022.0</v>
      </c>
      <c r="J51" s="6">
        <v>62022.0</v>
      </c>
      <c r="K51" s="6">
        <v>62022.0</v>
      </c>
      <c r="L51" s="6">
        <v>22.329</v>
      </c>
      <c r="M51" s="6">
        <v>100.025</v>
      </c>
      <c r="N51" s="85">
        <f t="shared" si="1"/>
        <v>0</v>
      </c>
      <c r="O51" s="85">
        <f t="shared" si="2"/>
        <v>0</v>
      </c>
      <c r="P51" s="85">
        <f t="shared" si="3"/>
        <v>0</v>
      </c>
      <c r="Q51" s="85">
        <f t="shared" si="4"/>
        <v>0</v>
      </c>
      <c r="R51" s="85">
        <f t="shared" si="5"/>
        <v>0</v>
      </c>
      <c r="S51" s="86">
        <f t="shared" si="6"/>
        <v>0</v>
      </c>
      <c r="U51" s="9">
        <f t="shared" si="7"/>
        <v>22.329</v>
      </c>
    </row>
    <row r="52">
      <c r="A52" s="88">
        <f>Comparacao!E53</f>
        <v>54596</v>
      </c>
      <c r="B52" s="6" t="s">
        <v>127</v>
      </c>
      <c r="C52" s="6" t="s">
        <v>12</v>
      </c>
      <c r="D52" s="6">
        <v>5.0</v>
      </c>
      <c r="E52" s="6">
        <v>54596.0</v>
      </c>
      <c r="F52" s="6">
        <v>54596.0</v>
      </c>
      <c r="G52" s="6">
        <v>54596.0</v>
      </c>
      <c r="H52" s="6">
        <v>54596.0</v>
      </c>
      <c r="I52" s="6">
        <v>54596.0</v>
      </c>
      <c r="J52" s="6">
        <v>54596.0</v>
      </c>
      <c r="K52" s="6">
        <v>54596.0</v>
      </c>
      <c r="L52" s="6">
        <v>21.762</v>
      </c>
      <c r="M52" s="6">
        <v>100.027</v>
      </c>
      <c r="N52" s="85">
        <f t="shared" si="1"/>
        <v>0</v>
      </c>
      <c r="O52" s="85">
        <f t="shared" si="2"/>
        <v>0</v>
      </c>
      <c r="P52" s="85">
        <f t="shared" si="3"/>
        <v>0</v>
      </c>
      <c r="Q52" s="85">
        <f t="shared" si="4"/>
        <v>0</v>
      </c>
      <c r="R52" s="85">
        <f t="shared" si="5"/>
        <v>0</v>
      </c>
      <c r="S52" s="86">
        <f t="shared" si="6"/>
        <v>0</v>
      </c>
      <c r="U52" s="9">
        <f t="shared" si="7"/>
        <v>21.762</v>
      </c>
    </row>
    <row r="53">
      <c r="A53" s="88">
        <f>Comparacao!E54</f>
        <v>57894</v>
      </c>
      <c r="B53" s="6" t="s">
        <v>128</v>
      </c>
      <c r="C53" s="6" t="s">
        <v>12</v>
      </c>
      <c r="D53" s="6">
        <v>5.0</v>
      </c>
      <c r="E53" s="6">
        <v>57894.0</v>
      </c>
      <c r="F53" s="6">
        <v>57894.0</v>
      </c>
      <c r="G53" s="6">
        <v>57894.0</v>
      </c>
      <c r="H53" s="6">
        <v>57894.0</v>
      </c>
      <c r="I53" s="6">
        <v>57894.0</v>
      </c>
      <c r="J53" s="6">
        <v>57894.0</v>
      </c>
      <c r="K53" s="6">
        <v>57894.0</v>
      </c>
      <c r="L53" s="6">
        <v>20.487</v>
      </c>
      <c r="M53" s="6">
        <v>100.028</v>
      </c>
      <c r="N53" s="85">
        <f t="shared" si="1"/>
        <v>0</v>
      </c>
      <c r="O53" s="85">
        <f t="shared" si="2"/>
        <v>0</v>
      </c>
      <c r="P53" s="85">
        <f t="shared" si="3"/>
        <v>0</v>
      </c>
      <c r="Q53" s="85">
        <f t="shared" si="4"/>
        <v>0</v>
      </c>
      <c r="R53" s="85">
        <f t="shared" si="5"/>
        <v>0</v>
      </c>
      <c r="S53" s="86">
        <f t="shared" si="6"/>
        <v>0</v>
      </c>
      <c r="U53" s="9">
        <f t="shared" si="7"/>
        <v>20.487</v>
      </c>
    </row>
    <row r="54">
      <c r="A54" s="88">
        <f>Comparacao!E55</f>
        <v>61080</v>
      </c>
      <c r="B54" s="6" t="s">
        <v>129</v>
      </c>
      <c r="C54" s="6" t="s">
        <v>12</v>
      </c>
      <c r="D54" s="6">
        <v>5.0</v>
      </c>
      <c r="E54" s="6">
        <v>61080.0</v>
      </c>
      <c r="F54" s="6">
        <v>61080.0</v>
      </c>
      <c r="G54" s="6">
        <v>61080.0</v>
      </c>
      <c r="H54" s="6">
        <v>61080.0</v>
      </c>
      <c r="I54" s="6">
        <v>61080.0</v>
      </c>
      <c r="J54" s="6">
        <v>61080.0</v>
      </c>
      <c r="K54" s="6">
        <v>61080.0</v>
      </c>
      <c r="L54" s="6">
        <v>23.525</v>
      </c>
      <c r="M54" s="6">
        <v>100.027</v>
      </c>
      <c r="N54" s="85">
        <f t="shared" si="1"/>
        <v>0</v>
      </c>
      <c r="O54" s="85">
        <f t="shared" si="2"/>
        <v>0</v>
      </c>
      <c r="P54" s="85">
        <f t="shared" si="3"/>
        <v>0</v>
      </c>
      <c r="Q54" s="85">
        <f t="shared" si="4"/>
        <v>0</v>
      </c>
      <c r="R54" s="85">
        <f t="shared" si="5"/>
        <v>0</v>
      </c>
      <c r="S54" s="86">
        <f t="shared" si="6"/>
        <v>0</v>
      </c>
      <c r="U54" s="9">
        <f t="shared" si="7"/>
        <v>23.525</v>
      </c>
    </row>
    <row r="55">
      <c r="A55" s="88">
        <f>Comparacao!E56</f>
        <v>81558</v>
      </c>
      <c r="B55" s="6" t="s">
        <v>130</v>
      </c>
      <c r="C55" s="6" t="s">
        <v>12</v>
      </c>
      <c r="D55" s="6">
        <v>5.0</v>
      </c>
      <c r="E55" s="6">
        <v>81558.0</v>
      </c>
      <c r="F55" s="6">
        <v>81558.0</v>
      </c>
      <c r="G55" s="6">
        <v>81558.0</v>
      </c>
      <c r="H55" s="6">
        <v>81558.0</v>
      </c>
      <c r="I55" s="6">
        <v>81558.0</v>
      </c>
      <c r="J55" s="6">
        <v>81558.0</v>
      </c>
      <c r="K55" s="6">
        <v>81558.0</v>
      </c>
      <c r="L55" s="6">
        <v>65.086</v>
      </c>
      <c r="M55" s="6">
        <v>200.078</v>
      </c>
      <c r="N55" s="85">
        <f t="shared" si="1"/>
        <v>0</v>
      </c>
      <c r="O55" s="85">
        <f t="shared" si="2"/>
        <v>0</v>
      </c>
      <c r="P55" s="85">
        <f t="shared" si="3"/>
        <v>0</v>
      </c>
      <c r="Q55" s="85">
        <f t="shared" si="4"/>
        <v>0</v>
      </c>
      <c r="R55" s="85">
        <f t="shared" si="5"/>
        <v>0</v>
      </c>
      <c r="S55" s="86">
        <f t="shared" si="6"/>
        <v>0</v>
      </c>
      <c r="U55" s="9">
        <f t="shared" si="7"/>
        <v>65.086</v>
      </c>
    </row>
    <row r="56">
      <c r="A56" s="88">
        <f>Comparacao!E57</f>
        <v>89492</v>
      </c>
      <c r="B56" s="6" t="s">
        <v>131</v>
      </c>
      <c r="C56" s="6" t="s">
        <v>12</v>
      </c>
      <c r="D56" s="6">
        <v>5.0</v>
      </c>
      <c r="E56" s="6">
        <v>89492.0</v>
      </c>
      <c r="F56" s="6">
        <v>89492.0</v>
      </c>
      <c r="G56" s="6">
        <v>89492.0</v>
      </c>
      <c r="H56" s="6">
        <v>89492.0</v>
      </c>
      <c r="I56" s="6">
        <v>89796.0</v>
      </c>
      <c r="J56" s="6">
        <v>89492.0</v>
      </c>
      <c r="K56" s="6">
        <v>89552.8</v>
      </c>
      <c r="L56" s="6">
        <v>58.833</v>
      </c>
      <c r="M56" s="6">
        <v>200.13</v>
      </c>
      <c r="N56" s="85">
        <f t="shared" si="1"/>
        <v>0</v>
      </c>
      <c r="O56" s="85">
        <f t="shared" si="2"/>
        <v>0</v>
      </c>
      <c r="P56" s="85">
        <f t="shared" si="3"/>
        <v>0</v>
      </c>
      <c r="Q56" s="85">
        <f t="shared" si="4"/>
        <v>0</v>
      </c>
      <c r="R56" s="85">
        <f t="shared" si="5"/>
        <v>0.3396951683</v>
      </c>
      <c r="S56" s="86">
        <f t="shared" si="6"/>
        <v>0.06793903366</v>
      </c>
      <c r="U56" s="9">
        <f t="shared" si="7"/>
        <v>58.833</v>
      </c>
    </row>
    <row r="57">
      <c r="A57" s="88">
        <f>Comparacao!E58</f>
        <v>79232</v>
      </c>
      <c r="B57" s="6" t="s">
        <v>132</v>
      </c>
      <c r="C57" s="6" t="s">
        <v>12</v>
      </c>
      <c r="D57" s="6">
        <v>5.0</v>
      </c>
      <c r="E57" s="6">
        <v>79232.0</v>
      </c>
      <c r="F57" s="6">
        <v>79232.0</v>
      </c>
      <c r="G57" s="6">
        <v>79232.0</v>
      </c>
      <c r="H57" s="6">
        <v>79232.0</v>
      </c>
      <c r="I57" s="6">
        <v>79232.0</v>
      </c>
      <c r="J57" s="6">
        <v>79232.0</v>
      </c>
      <c r="K57" s="6">
        <v>79232.0</v>
      </c>
      <c r="L57" s="6">
        <v>51.013</v>
      </c>
      <c r="M57" s="6">
        <v>200.113</v>
      </c>
      <c r="N57" s="85">
        <f t="shared" si="1"/>
        <v>0</v>
      </c>
      <c r="O57" s="85">
        <f t="shared" si="2"/>
        <v>0</v>
      </c>
      <c r="P57" s="85">
        <f t="shared" si="3"/>
        <v>0</v>
      </c>
      <c r="Q57" s="85">
        <f t="shared" si="4"/>
        <v>0</v>
      </c>
      <c r="R57" s="85">
        <f t="shared" si="5"/>
        <v>0</v>
      </c>
      <c r="S57" s="86">
        <f t="shared" si="6"/>
        <v>0</v>
      </c>
      <c r="U57" s="9">
        <f t="shared" si="7"/>
        <v>51.013</v>
      </c>
    </row>
    <row r="58">
      <c r="A58" s="88">
        <f>Comparacao!E59</f>
        <v>78324</v>
      </c>
      <c r="B58" s="6" t="s">
        <v>133</v>
      </c>
      <c r="C58" s="6" t="s">
        <v>12</v>
      </c>
      <c r="D58" s="6">
        <v>5.0</v>
      </c>
      <c r="E58" s="6">
        <v>78324.0</v>
      </c>
      <c r="F58" s="6">
        <v>78324.0</v>
      </c>
      <c r="G58" s="6">
        <v>78324.0</v>
      </c>
      <c r="H58" s="6">
        <v>78324.0</v>
      </c>
      <c r="I58" s="6">
        <v>78324.0</v>
      </c>
      <c r="J58" s="6">
        <v>78324.0</v>
      </c>
      <c r="K58" s="6">
        <v>78324.0</v>
      </c>
      <c r="L58" s="6">
        <v>56.369</v>
      </c>
      <c r="M58" s="6">
        <v>200.111</v>
      </c>
      <c r="N58" s="85">
        <f t="shared" si="1"/>
        <v>0</v>
      </c>
      <c r="O58" s="85">
        <f t="shared" si="2"/>
        <v>0</v>
      </c>
      <c r="P58" s="85">
        <f t="shared" si="3"/>
        <v>0</v>
      </c>
      <c r="Q58" s="85">
        <f t="shared" si="4"/>
        <v>0</v>
      </c>
      <c r="R58" s="85">
        <f t="shared" si="5"/>
        <v>0</v>
      </c>
      <c r="S58" s="86">
        <f t="shared" si="6"/>
        <v>0</v>
      </c>
      <c r="U58" s="9">
        <f t="shared" si="7"/>
        <v>56.369</v>
      </c>
    </row>
    <row r="59">
      <c r="A59" s="88">
        <f>Comparacao!E60</f>
        <v>95680</v>
      </c>
      <c r="B59" s="6" t="s">
        <v>134</v>
      </c>
      <c r="C59" s="6" t="s">
        <v>12</v>
      </c>
      <c r="D59" s="6">
        <v>5.0</v>
      </c>
      <c r="E59" s="6">
        <v>95734.0</v>
      </c>
      <c r="F59" s="6">
        <v>95776.0</v>
      </c>
      <c r="G59" s="6">
        <v>95724.0</v>
      </c>
      <c r="H59" s="6">
        <v>96986.0</v>
      </c>
      <c r="I59" s="6">
        <v>96570.0</v>
      </c>
      <c r="J59" s="6">
        <v>95724.0</v>
      </c>
      <c r="K59" s="6">
        <v>96158.0</v>
      </c>
      <c r="L59" s="6">
        <v>77.252</v>
      </c>
      <c r="M59" s="6">
        <v>200.128</v>
      </c>
      <c r="N59" s="85">
        <f t="shared" si="1"/>
        <v>0.05643812709</v>
      </c>
      <c r="O59" s="85">
        <f t="shared" si="2"/>
        <v>0.1003344482</v>
      </c>
      <c r="P59" s="85">
        <f t="shared" si="3"/>
        <v>0.04598662207</v>
      </c>
      <c r="Q59" s="85">
        <f t="shared" si="4"/>
        <v>1.364966555</v>
      </c>
      <c r="R59" s="85">
        <f t="shared" si="5"/>
        <v>0.9301839465</v>
      </c>
      <c r="S59" s="86">
        <f t="shared" si="6"/>
        <v>0.4995819398</v>
      </c>
      <c r="U59" s="9">
        <f t="shared" si="7"/>
        <v>77.252</v>
      </c>
    </row>
    <row r="60">
      <c r="A60" s="88">
        <f>Comparacao!E61</f>
        <v>133168</v>
      </c>
      <c r="B60" s="6" t="s">
        <v>135</v>
      </c>
      <c r="C60" s="6" t="s">
        <v>12</v>
      </c>
      <c r="D60" s="6">
        <v>5.0</v>
      </c>
      <c r="E60" s="6">
        <v>133744.0</v>
      </c>
      <c r="F60" s="6">
        <v>133168.0</v>
      </c>
      <c r="G60" s="6">
        <v>133168.0</v>
      </c>
      <c r="H60" s="6">
        <v>133338.0</v>
      </c>
      <c r="I60" s="6">
        <v>133658.0</v>
      </c>
      <c r="J60" s="6">
        <v>133168.0</v>
      </c>
      <c r="K60" s="6">
        <v>133415.2</v>
      </c>
      <c r="L60" s="6">
        <v>82.947</v>
      </c>
      <c r="M60" s="6">
        <v>200.083</v>
      </c>
      <c r="N60" s="85">
        <f t="shared" si="1"/>
        <v>0.4325363451</v>
      </c>
      <c r="O60" s="85">
        <f t="shared" si="2"/>
        <v>0</v>
      </c>
      <c r="P60" s="85">
        <f t="shared" si="3"/>
        <v>0</v>
      </c>
      <c r="Q60" s="85">
        <f t="shared" si="4"/>
        <v>0.1276582963</v>
      </c>
      <c r="R60" s="85">
        <f t="shared" si="5"/>
        <v>0.3679562658</v>
      </c>
      <c r="S60" s="86">
        <f t="shared" si="6"/>
        <v>0.1856301814</v>
      </c>
      <c r="U60" s="9">
        <f t="shared" si="7"/>
        <v>82.947</v>
      </c>
    </row>
    <row r="61">
      <c r="A61" s="88">
        <f>Comparacao!E62</f>
        <v>133778</v>
      </c>
      <c r="B61" s="6" t="s">
        <v>136</v>
      </c>
      <c r="C61" s="6" t="s">
        <v>12</v>
      </c>
      <c r="D61" s="6">
        <v>5.0</v>
      </c>
      <c r="E61" s="6">
        <v>133778.0</v>
      </c>
      <c r="F61" s="6">
        <v>133778.0</v>
      </c>
      <c r="G61" s="6">
        <v>133778.0</v>
      </c>
      <c r="H61" s="6">
        <v>133778.0</v>
      </c>
      <c r="I61" s="6">
        <v>133778.0</v>
      </c>
      <c r="J61" s="6">
        <v>133778.0</v>
      </c>
      <c r="K61" s="6">
        <v>133778.0</v>
      </c>
      <c r="L61" s="6">
        <v>58.065</v>
      </c>
      <c r="M61" s="6">
        <v>200.076</v>
      </c>
      <c r="N61" s="85">
        <f t="shared" si="1"/>
        <v>0</v>
      </c>
      <c r="O61" s="85">
        <f t="shared" si="2"/>
        <v>0</v>
      </c>
      <c r="P61" s="85">
        <f t="shared" si="3"/>
        <v>0</v>
      </c>
      <c r="Q61" s="85">
        <f t="shared" si="4"/>
        <v>0</v>
      </c>
      <c r="R61" s="85">
        <f t="shared" si="5"/>
        <v>0</v>
      </c>
      <c r="S61" s="86">
        <f t="shared" si="6"/>
        <v>0</v>
      </c>
      <c r="U61" s="9">
        <f t="shared" si="7"/>
        <v>58.065</v>
      </c>
    </row>
    <row r="62">
      <c r="A62" s="88">
        <f>Comparacao!E63</f>
        <v>136782</v>
      </c>
      <c r="B62" s="6" t="s">
        <v>137</v>
      </c>
      <c r="C62" s="6" t="s">
        <v>12</v>
      </c>
      <c r="D62" s="6">
        <v>5.0</v>
      </c>
      <c r="E62" s="6">
        <v>136846.0</v>
      </c>
      <c r="F62" s="6">
        <v>136782.0</v>
      </c>
      <c r="G62" s="6">
        <v>136846.0</v>
      </c>
      <c r="H62" s="6">
        <v>137116.0</v>
      </c>
      <c r="I62" s="6">
        <v>137088.0</v>
      </c>
      <c r="J62" s="6">
        <v>136782.0</v>
      </c>
      <c r="K62" s="6">
        <v>136935.6</v>
      </c>
      <c r="L62" s="6">
        <v>94.057</v>
      </c>
      <c r="M62" s="6">
        <v>200.083</v>
      </c>
      <c r="N62" s="85">
        <f t="shared" si="1"/>
        <v>0.04678978228</v>
      </c>
      <c r="O62" s="85">
        <f t="shared" si="2"/>
        <v>0</v>
      </c>
      <c r="P62" s="85">
        <f t="shared" si="3"/>
        <v>0.04678978228</v>
      </c>
      <c r="Q62" s="85">
        <f t="shared" si="4"/>
        <v>0.2441841763</v>
      </c>
      <c r="R62" s="85">
        <f t="shared" si="5"/>
        <v>0.2237136465</v>
      </c>
      <c r="S62" s="86">
        <f t="shared" si="6"/>
        <v>0.1122954775</v>
      </c>
      <c r="U62" s="9">
        <f t="shared" si="7"/>
        <v>94.057</v>
      </c>
    </row>
    <row r="63">
      <c r="A63" s="88">
        <f>Comparacao!E64</f>
        <v>128246</v>
      </c>
      <c r="B63" s="6" t="s">
        <v>138</v>
      </c>
      <c r="C63" s="6" t="s">
        <v>12</v>
      </c>
      <c r="D63" s="6">
        <v>5.0</v>
      </c>
      <c r="E63" s="6">
        <v>128344.0</v>
      </c>
      <c r="F63" s="6">
        <v>128344.0</v>
      </c>
      <c r="G63" s="6">
        <v>128308.0</v>
      </c>
      <c r="H63" s="6">
        <v>128286.0</v>
      </c>
      <c r="I63" s="6">
        <v>128286.0</v>
      </c>
      <c r="J63" s="6">
        <v>128286.0</v>
      </c>
      <c r="K63" s="6">
        <v>128313.6</v>
      </c>
      <c r="L63" s="6">
        <v>71.834</v>
      </c>
      <c r="M63" s="6">
        <v>200.067</v>
      </c>
      <c r="N63" s="85">
        <f t="shared" si="1"/>
        <v>0.07641563869</v>
      </c>
      <c r="O63" s="85">
        <f t="shared" si="2"/>
        <v>0.07641563869</v>
      </c>
      <c r="P63" s="85">
        <f t="shared" si="3"/>
        <v>0.04834458775</v>
      </c>
      <c r="Q63" s="85">
        <f t="shared" si="4"/>
        <v>0.03119005661</v>
      </c>
      <c r="R63" s="85">
        <f t="shared" si="5"/>
        <v>0.03119005661</v>
      </c>
      <c r="S63" s="86">
        <f t="shared" si="6"/>
        <v>0.05271119567</v>
      </c>
      <c r="U63" s="9">
        <f t="shared" si="7"/>
        <v>71.834</v>
      </c>
    </row>
    <row r="64">
      <c r="A64" s="88">
        <f>Comparacao!E65</f>
        <v>147844</v>
      </c>
      <c r="B64" s="6" t="s">
        <v>139</v>
      </c>
      <c r="C64" s="6" t="s">
        <v>12</v>
      </c>
      <c r="D64" s="6">
        <v>5.0</v>
      </c>
      <c r="E64" s="6">
        <v>147844.0</v>
      </c>
      <c r="F64" s="6">
        <v>147844.0</v>
      </c>
      <c r="G64" s="6">
        <v>147844.0</v>
      </c>
      <c r="H64" s="6">
        <v>147844.0</v>
      </c>
      <c r="I64" s="6">
        <v>147892.0</v>
      </c>
      <c r="J64" s="6">
        <v>147844.0</v>
      </c>
      <c r="K64" s="6">
        <v>147853.6</v>
      </c>
      <c r="L64" s="6">
        <v>102.227</v>
      </c>
      <c r="M64" s="6">
        <v>200.051</v>
      </c>
      <c r="N64" s="85">
        <f t="shared" si="1"/>
        <v>0</v>
      </c>
      <c r="O64" s="85">
        <f t="shared" si="2"/>
        <v>0</v>
      </c>
      <c r="P64" s="85">
        <f t="shared" si="3"/>
        <v>0</v>
      </c>
      <c r="Q64" s="85">
        <f t="shared" si="4"/>
        <v>0</v>
      </c>
      <c r="R64" s="85">
        <f t="shared" si="5"/>
        <v>0.03246665404</v>
      </c>
      <c r="S64" s="86">
        <f t="shared" si="6"/>
        <v>0.006493330808</v>
      </c>
      <c r="U64" s="9">
        <f t="shared" si="7"/>
        <v>102.227</v>
      </c>
    </row>
    <row r="65">
      <c r="A65" s="88">
        <f>Comparacao!E66</f>
        <v>215388</v>
      </c>
      <c r="B65" s="6" t="s">
        <v>140</v>
      </c>
      <c r="C65" s="6" t="s">
        <v>12</v>
      </c>
      <c r="D65" s="6">
        <v>5.0</v>
      </c>
      <c r="E65" s="6">
        <v>215388.0</v>
      </c>
      <c r="F65" s="6">
        <v>215630.0</v>
      </c>
      <c r="G65" s="6">
        <v>215578.0</v>
      </c>
      <c r="H65" s="6">
        <v>215630.0</v>
      </c>
      <c r="I65" s="6">
        <v>215552.0</v>
      </c>
      <c r="J65" s="6">
        <v>215388.0</v>
      </c>
      <c r="K65" s="6">
        <v>215555.6</v>
      </c>
      <c r="L65" s="6">
        <v>143.901</v>
      </c>
      <c r="M65" s="6">
        <v>200.079</v>
      </c>
      <c r="N65" s="85">
        <f t="shared" si="1"/>
        <v>0</v>
      </c>
      <c r="O65" s="85">
        <f t="shared" si="2"/>
        <v>0.1123553773</v>
      </c>
      <c r="P65" s="85">
        <f t="shared" si="3"/>
        <v>0.08821289951</v>
      </c>
      <c r="Q65" s="85">
        <f t="shared" si="4"/>
        <v>0.1123553773</v>
      </c>
      <c r="R65" s="85">
        <f t="shared" si="5"/>
        <v>0.07614166063</v>
      </c>
      <c r="S65" s="86">
        <f t="shared" si="6"/>
        <v>0.07781306294</v>
      </c>
      <c r="U65" s="9">
        <f t="shared" si="7"/>
        <v>143.901</v>
      </c>
    </row>
    <row r="66">
      <c r="A66" s="88">
        <f>Comparacao!E67</f>
        <v>212798</v>
      </c>
      <c r="B66" s="6" t="s">
        <v>141</v>
      </c>
      <c r="C66" s="6" t="s">
        <v>12</v>
      </c>
      <c r="D66" s="6">
        <v>5.0</v>
      </c>
      <c r="E66" s="6">
        <v>213002.0</v>
      </c>
      <c r="F66" s="6">
        <v>212818.0</v>
      </c>
      <c r="G66" s="6">
        <v>212964.0</v>
      </c>
      <c r="H66" s="6">
        <v>213058.0</v>
      </c>
      <c r="I66" s="6">
        <v>213174.0</v>
      </c>
      <c r="J66" s="6">
        <v>212818.0</v>
      </c>
      <c r="K66" s="6">
        <v>213003.2</v>
      </c>
      <c r="L66" s="6">
        <v>131.412</v>
      </c>
      <c r="M66" s="6">
        <v>200.044</v>
      </c>
      <c r="N66" s="85">
        <f t="shared" si="1"/>
        <v>0.09586556265</v>
      </c>
      <c r="O66" s="85">
        <f t="shared" si="2"/>
        <v>0.009398584573</v>
      </c>
      <c r="P66" s="85">
        <f t="shared" si="3"/>
        <v>0.07800825196</v>
      </c>
      <c r="Q66" s="85">
        <f t="shared" si="4"/>
        <v>0.1221815995</v>
      </c>
      <c r="R66" s="85">
        <f t="shared" si="5"/>
        <v>0.17669339</v>
      </c>
      <c r="S66" s="86">
        <f t="shared" si="6"/>
        <v>0.09642947772</v>
      </c>
      <c r="U66" s="9">
        <f t="shared" si="7"/>
        <v>131.412</v>
      </c>
    </row>
    <row r="67">
      <c r="A67" s="88">
        <f>Comparacao!E68</f>
        <v>214462</v>
      </c>
      <c r="B67" s="6" t="s">
        <v>142</v>
      </c>
      <c r="C67" s="6" t="s">
        <v>12</v>
      </c>
      <c r="D67" s="6">
        <v>5.0</v>
      </c>
      <c r="E67" s="6">
        <v>214828.0</v>
      </c>
      <c r="F67" s="6">
        <v>214508.0</v>
      </c>
      <c r="G67" s="6">
        <v>214462.0</v>
      </c>
      <c r="H67" s="6">
        <v>215208.0</v>
      </c>
      <c r="I67" s="6">
        <v>215078.0</v>
      </c>
      <c r="J67" s="6">
        <v>214462.0</v>
      </c>
      <c r="K67" s="6">
        <v>214816.8</v>
      </c>
      <c r="L67" s="6">
        <v>137.644</v>
      </c>
      <c r="M67" s="6">
        <v>200.036</v>
      </c>
      <c r="N67" s="85">
        <f t="shared" si="1"/>
        <v>0.170659604</v>
      </c>
      <c r="O67" s="85">
        <f t="shared" si="2"/>
        <v>0.02144902127</v>
      </c>
      <c r="P67" s="85">
        <f t="shared" si="3"/>
        <v>0</v>
      </c>
      <c r="Q67" s="85">
        <f t="shared" si="4"/>
        <v>0.3478471711</v>
      </c>
      <c r="R67" s="85">
        <f t="shared" si="5"/>
        <v>0.2872303718</v>
      </c>
      <c r="S67" s="86">
        <f t="shared" si="6"/>
        <v>0.1654372336</v>
      </c>
      <c r="U67" s="9">
        <f t="shared" si="7"/>
        <v>137.644</v>
      </c>
    </row>
    <row r="68">
      <c r="A68" s="88">
        <f>Comparacao!E69</f>
        <v>206488</v>
      </c>
      <c r="B68" s="6" t="s">
        <v>143</v>
      </c>
      <c r="C68" s="6" t="s">
        <v>12</v>
      </c>
      <c r="D68" s="6">
        <v>5.0</v>
      </c>
      <c r="E68" s="6">
        <v>206528.0</v>
      </c>
      <c r="F68" s="6">
        <v>206514.0</v>
      </c>
      <c r="G68" s="6">
        <v>206636.0</v>
      </c>
      <c r="H68" s="6">
        <v>206674.0</v>
      </c>
      <c r="I68" s="6">
        <v>206610.0</v>
      </c>
      <c r="J68" s="6">
        <v>206514.0</v>
      </c>
      <c r="K68" s="6">
        <v>206592.4</v>
      </c>
      <c r="L68" s="6">
        <v>101.3</v>
      </c>
      <c r="M68" s="6">
        <v>200.033</v>
      </c>
      <c r="N68" s="85">
        <f t="shared" si="1"/>
        <v>0.01937158576</v>
      </c>
      <c r="O68" s="85">
        <f t="shared" si="2"/>
        <v>0.01259153074</v>
      </c>
      <c r="P68" s="85">
        <f t="shared" si="3"/>
        <v>0.0716748673</v>
      </c>
      <c r="Q68" s="85">
        <f t="shared" si="4"/>
        <v>0.09007787377</v>
      </c>
      <c r="R68" s="85">
        <f t="shared" si="5"/>
        <v>0.05908333656</v>
      </c>
      <c r="S68" s="86">
        <f t="shared" si="6"/>
        <v>0.05055983883</v>
      </c>
      <c r="U68" s="9">
        <f t="shared" si="7"/>
        <v>101.3</v>
      </c>
    </row>
    <row r="69">
      <c r="A69" s="88">
        <f>Comparacao!E70</f>
        <v>230044</v>
      </c>
      <c r="B69" s="6" t="s">
        <v>144</v>
      </c>
      <c r="C69" s="6" t="s">
        <v>12</v>
      </c>
      <c r="D69" s="6">
        <v>5.0</v>
      </c>
      <c r="E69" s="6">
        <v>230258.0</v>
      </c>
      <c r="F69" s="6">
        <v>230082.0</v>
      </c>
      <c r="G69" s="6">
        <v>230630.0</v>
      </c>
      <c r="H69" s="6">
        <v>230512.0</v>
      </c>
      <c r="I69" s="6">
        <v>230218.0</v>
      </c>
      <c r="J69" s="6">
        <v>230082.0</v>
      </c>
      <c r="K69" s="6">
        <v>230340.0</v>
      </c>
      <c r="L69" s="6">
        <v>132.347</v>
      </c>
      <c r="M69" s="6">
        <v>200.066</v>
      </c>
      <c r="N69" s="85">
        <f t="shared" si="1"/>
        <v>0.09302568204</v>
      </c>
      <c r="O69" s="85">
        <f t="shared" si="2"/>
        <v>0.01651857905</v>
      </c>
      <c r="P69" s="85">
        <f t="shared" si="3"/>
        <v>0.254733877</v>
      </c>
      <c r="Q69" s="85">
        <f t="shared" si="4"/>
        <v>0.203439342</v>
      </c>
      <c r="R69" s="85">
        <f t="shared" si="5"/>
        <v>0.07563770409</v>
      </c>
      <c r="S69" s="86">
        <f t="shared" si="6"/>
        <v>0.1286710368</v>
      </c>
      <c r="U69" s="9">
        <f t="shared" si="7"/>
        <v>132.347</v>
      </c>
    </row>
    <row r="70">
      <c r="A70" s="88">
        <f>Comparacao!E71</f>
        <v>369048</v>
      </c>
      <c r="B70" s="6" t="s">
        <v>145</v>
      </c>
      <c r="C70" s="6" t="s">
        <v>12</v>
      </c>
      <c r="D70" s="6">
        <v>5.0</v>
      </c>
      <c r="E70" s="6">
        <v>370494.0</v>
      </c>
      <c r="F70" s="6">
        <v>369048.0</v>
      </c>
      <c r="G70" s="6">
        <v>369048.0</v>
      </c>
      <c r="H70" s="6">
        <v>369048.0</v>
      </c>
      <c r="I70" s="6">
        <v>369048.0</v>
      </c>
      <c r="J70" s="6">
        <v>369048.0</v>
      </c>
      <c r="K70" s="6">
        <v>369337.2</v>
      </c>
      <c r="L70" s="6">
        <v>208.349</v>
      </c>
      <c r="M70" s="6">
        <v>400.202</v>
      </c>
      <c r="N70" s="85">
        <f t="shared" si="1"/>
        <v>0.3918189504</v>
      </c>
      <c r="O70" s="85">
        <f t="shared" si="2"/>
        <v>0</v>
      </c>
      <c r="P70" s="85">
        <f t="shared" si="3"/>
        <v>0</v>
      </c>
      <c r="Q70" s="85">
        <f t="shared" si="4"/>
        <v>0</v>
      </c>
      <c r="R70" s="85">
        <f t="shared" si="5"/>
        <v>0</v>
      </c>
      <c r="S70" s="86">
        <f t="shared" si="6"/>
        <v>0.07836379008</v>
      </c>
      <c r="U70" s="9">
        <f t="shared" si="7"/>
        <v>208.349</v>
      </c>
    </row>
    <row r="71">
      <c r="A71" s="88">
        <f>Comparacao!E72</f>
        <v>366394</v>
      </c>
      <c r="B71" s="6" t="s">
        <v>146</v>
      </c>
      <c r="C71" s="6" t="s">
        <v>12</v>
      </c>
      <c r="D71" s="6">
        <v>5.0</v>
      </c>
      <c r="E71" s="6">
        <v>375678.0</v>
      </c>
      <c r="F71" s="6">
        <v>367122.0</v>
      </c>
      <c r="G71" s="6">
        <v>366572.0</v>
      </c>
      <c r="H71" s="6">
        <v>366394.0</v>
      </c>
      <c r="I71" s="6">
        <v>372168.0</v>
      </c>
      <c r="J71" s="6">
        <v>366394.0</v>
      </c>
      <c r="K71" s="6">
        <v>369586.8</v>
      </c>
      <c r="L71" s="6">
        <v>281.327</v>
      </c>
      <c r="M71" s="6">
        <v>400.49</v>
      </c>
      <c r="N71" s="85">
        <f t="shared" si="1"/>
        <v>2.533884288</v>
      </c>
      <c r="O71" s="85">
        <f t="shared" si="2"/>
        <v>0.19869321</v>
      </c>
      <c r="P71" s="85">
        <f t="shared" si="3"/>
        <v>0.04858158158</v>
      </c>
      <c r="Q71" s="85">
        <f t="shared" si="4"/>
        <v>0</v>
      </c>
      <c r="R71" s="85">
        <f t="shared" si="5"/>
        <v>1.575899169</v>
      </c>
      <c r="S71" s="86">
        <f t="shared" si="6"/>
        <v>0.8714116498</v>
      </c>
      <c r="U71" s="9">
        <f t="shared" si="7"/>
        <v>281.327</v>
      </c>
    </row>
    <row r="72">
      <c r="A72" s="88">
        <f>Comparacao!E73</f>
        <v>352588</v>
      </c>
      <c r="B72" s="6" t="s">
        <v>147</v>
      </c>
      <c r="C72" s="6" t="s">
        <v>12</v>
      </c>
      <c r="D72" s="6">
        <v>5.0</v>
      </c>
      <c r="E72" s="6">
        <v>354470.0</v>
      </c>
      <c r="F72" s="6">
        <v>352588.0</v>
      </c>
      <c r="G72" s="6">
        <v>352588.0</v>
      </c>
      <c r="H72" s="6">
        <v>359532.0</v>
      </c>
      <c r="I72" s="6">
        <v>354470.0</v>
      </c>
      <c r="J72" s="6">
        <v>352588.0</v>
      </c>
      <c r="K72" s="6">
        <v>354729.6</v>
      </c>
      <c r="L72" s="6">
        <v>191.546</v>
      </c>
      <c r="M72" s="6">
        <v>400.544</v>
      </c>
      <c r="N72" s="85">
        <f t="shared" si="1"/>
        <v>0.5337674566</v>
      </c>
      <c r="O72" s="85">
        <f t="shared" si="2"/>
        <v>0</v>
      </c>
      <c r="P72" s="85">
        <f t="shared" si="3"/>
        <v>0</v>
      </c>
      <c r="Q72" s="85">
        <f t="shared" si="4"/>
        <v>1.969437417</v>
      </c>
      <c r="R72" s="85">
        <f t="shared" si="5"/>
        <v>0.5337674566</v>
      </c>
      <c r="S72" s="86">
        <f t="shared" si="6"/>
        <v>0.6073944661</v>
      </c>
      <c r="U72" s="9">
        <f t="shared" si="7"/>
        <v>191.546</v>
      </c>
    </row>
    <row r="73">
      <c r="A73" s="88">
        <f>Comparacao!E74</f>
        <v>331888</v>
      </c>
      <c r="B73" s="6" t="s">
        <v>148</v>
      </c>
      <c r="C73" s="6" t="s">
        <v>12</v>
      </c>
      <c r="D73" s="6">
        <v>5.0</v>
      </c>
      <c r="E73" s="6">
        <v>335944.0</v>
      </c>
      <c r="F73" s="6">
        <v>336300.0</v>
      </c>
      <c r="G73" s="6">
        <v>331888.0</v>
      </c>
      <c r="H73" s="6">
        <v>331888.0</v>
      </c>
      <c r="I73" s="6">
        <v>335906.0</v>
      </c>
      <c r="J73" s="6">
        <v>331888.0</v>
      </c>
      <c r="K73" s="6">
        <v>334385.2</v>
      </c>
      <c r="L73" s="6">
        <v>166.664</v>
      </c>
      <c r="M73" s="6">
        <v>400.205</v>
      </c>
      <c r="N73" s="85">
        <f t="shared" si="1"/>
        <v>1.222099021</v>
      </c>
      <c r="O73" s="85">
        <f t="shared" si="2"/>
        <v>1.329364123</v>
      </c>
      <c r="P73" s="85">
        <f t="shared" si="3"/>
        <v>0</v>
      </c>
      <c r="Q73" s="85">
        <f t="shared" si="4"/>
        <v>0</v>
      </c>
      <c r="R73" s="85">
        <f t="shared" si="5"/>
        <v>1.210649376</v>
      </c>
      <c r="S73" s="86">
        <f t="shared" si="6"/>
        <v>0.752422504</v>
      </c>
      <c r="U73" s="9">
        <f t="shared" si="7"/>
        <v>166.664</v>
      </c>
    </row>
    <row r="74">
      <c r="A74" s="88">
        <f>Comparacao!E75</f>
        <v>360560</v>
      </c>
      <c r="B74" s="6" t="s">
        <v>149</v>
      </c>
      <c r="C74" s="6" t="s">
        <v>12</v>
      </c>
      <c r="D74" s="6">
        <v>5.0</v>
      </c>
      <c r="E74" s="6">
        <v>360880.0</v>
      </c>
      <c r="F74" s="6">
        <v>360560.0</v>
      </c>
      <c r="G74" s="6">
        <v>366998.0</v>
      </c>
      <c r="H74" s="6">
        <v>367510.0</v>
      </c>
      <c r="I74" s="6">
        <v>366164.0</v>
      </c>
      <c r="J74" s="6">
        <v>360560.0</v>
      </c>
      <c r="K74" s="6">
        <v>364422.4</v>
      </c>
      <c r="L74" s="6">
        <v>200.099</v>
      </c>
      <c r="M74" s="6">
        <v>400.287</v>
      </c>
      <c r="N74" s="85">
        <f t="shared" si="1"/>
        <v>0.08875083204</v>
      </c>
      <c r="O74" s="85">
        <f t="shared" si="2"/>
        <v>0</v>
      </c>
      <c r="P74" s="85">
        <f t="shared" si="3"/>
        <v>1.785555802</v>
      </c>
      <c r="Q74" s="85">
        <f t="shared" si="4"/>
        <v>1.927557133</v>
      </c>
      <c r="R74" s="85">
        <f t="shared" si="5"/>
        <v>1.554248946</v>
      </c>
      <c r="S74" s="86">
        <f t="shared" si="6"/>
        <v>1.071222543</v>
      </c>
      <c r="U74" s="9">
        <f t="shared" si="7"/>
        <v>200.099</v>
      </c>
    </row>
    <row r="75">
      <c r="A75" s="88">
        <f>Comparacao!E76</f>
        <v>546794</v>
      </c>
      <c r="B75" s="6" t="s">
        <v>150</v>
      </c>
      <c r="C75" s="6" t="s">
        <v>12</v>
      </c>
      <c r="D75" s="6">
        <v>5.0</v>
      </c>
      <c r="E75" s="6">
        <v>547826.0</v>
      </c>
      <c r="F75" s="6">
        <v>547376.0</v>
      </c>
      <c r="G75" s="6">
        <v>546976.0</v>
      </c>
      <c r="H75" s="6">
        <v>547940.0</v>
      </c>
      <c r="I75" s="6">
        <v>548278.0</v>
      </c>
      <c r="J75" s="6">
        <v>546976.0</v>
      </c>
      <c r="K75" s="6">
        <v>547679.2</v>
      </c>
      <c r="L75" s="6">
        <v>316.15</v>
      </c>
      <c r="M75" s="6">
        <v>400.586</v>
      </c>
      <c r="N75" s="85">
        <f t="shared" si="1"/>
        <v>0.188736526</v>
      </c>
      <c r="O75" s="85">
        <f t="shared" si="2"/>
        <v>0.1064386222</v>
      </c>
      <c r="P75" s="85">
        <f t="shared" si="3"/>
        <v>0.03328492997</v>
      </c>
      <c r="Q75" s="85">
        <f t="shared" si="4"/>
        <v>0.2095853283</v>
      </c>
      <c r="R75" s="85">
        <f t="shared" si="5"/>
        <v>0.2714001982</v>
      </c>
      <c r="S75" s="86">
        <f t="shared" si="6"/>
        <v>0.1618891209</v>
      </c>
      <c r="U75" s="9">
        <f t="shared" si="7"/>
        <v>316.15</v>
      </c>
    </row>
    <row r="76">
      <c r="A76" s="88">
        <f>Comparacao!E77</f>
        <v>529104</v>
      </c>
      <c r="B76" s="6" t="s">
        <v>151</v>
      </c>
      <c r="C76" s="6" t="s">
        <v>12</v>
      </c>
      <c r="D76" s="6">
        <v>5.0</v>
      </c>
      <c r="E76" s="6">
        <v>530760.0</v>
      </c>
      <c r="F76" s="6">
        <v>531628.0</v>
      </c>
      <c r="G76" s="6">
        <v>534466.0</v>
      </c>
      <c r="H76" s="6">
        <v>530008.0</v>
      </c>
      <c r="I76" s="6">
        <v>532558.0</v>
      </c>
      <c r="J76" s="6">
        <v>530008.0</v>
      </c>
      <c r="K76" s="6">
        <v>531884.0</v>
      </c>
      <c r="L76" s="6">
        <v>307.546</v>
      </c>
      <c r="M76" s="6">
        <v>400.799</v>
      </c>
      <c r="N76" s="85">
        <f t="shared" si="1"/>
        <v>0.3129819468</v>
      </c>
      <c r="O76" s="85">
        <f t="shared" si="2"/>
        <v>0.4770328707</v>
      </c>
      <c r="P76" s="85">
        <f t="shared" si="3"/>
        <v>1.013411352</v>
      </c>
      <c r="Q76" s="85">
        <f t="shared" si="4"/>
        <v>0.1708548792</v>
      </c>
      <c r="R76" s="85">
        <f t="shared" si="5"/>
        <v>0.6528017176</v>
      </c>
      <c r="S76" s="86">
        <f t="shared" si="6"/>
        <v>0.5254165533</v>
      </c>
      <c r="U76" s="9">
        <f t="shared" si="7"/>
        <v>307.546</v>
      </c>
    </row>
    <row r="77">
      <c r="A77" s="88">
        <f>Comparacao!E78</f>
        <v>525178</v>
      </c>
      <c r="B77" s="6" t="s">
        <v>152</v>
      </c>
      <c r="C77" s="6" t="s">
        <v>12</v>
      </c>
      <c r="D77" s="6">
        <v>5.0</v>
      </c>
      <c r="E77" s="6">
        <v>526334.0</v>
      </c>
      <c r="F77" s="6">
        <v>527274.0</v>
      </c>
      <c r="G77" s="6">
        <v>527642.0</v>
      </c>
      <c r="H77" s="6">
        <v>530184.0</v>
      </c>
      <c r="I77" s="6">
        <v>527840.0</v>
      </c>
      <c r="J77" s="6">
        <v>526334.0</v>
      </c>
      <c r="K77" s="6">
        <v>527854.8</v>
      </c>
      <c r="L77" s="6">
        <v>294.678</v>
      </c>
      <c r="M77" s="6">
        <v>400.713</v>
      </c>
      <c r="N77" s="85">
        <f t="shared" si="1"/>
        <v>0.2201158464</v>
      </c>
      <c r="O77" s="85">
        <f t="shared" si="2"/>
        <v>0.3991027804</v>
      </c>
      <c r="P77" s="85">
        <f t="shared" si="3"/>
        <v>0.4691742609</v>
      </c>
      <c r="Q77" s="85">
        <f t="shared" si="4"/>
        <v>0.9532006291</v>
      </c>
      <c r="R77" s="85">
        <f t="shared" si="5"/>
        <v>0.506875764</v>
      </c>
      <c r="S77" s="86">
        <f t="shared" si="6"/>
        <v>0.5096938562</v>
      </c>
      <c r="U77" s="9">
        <f t="shared" si="7"/>
        <v>294.678</v>
      </c>
    </row>
    <row r="78">
      <c r="A78" s="88">
        <f>Comparacao!E79</f>
        <v>481880</v>
      </c>
      <c r="B78" s="6" t="s">
        <v>153</v>
      </c>
      <c r="C78" s="6" t="s">
        <v>12</v>
      </c>
      <c r="D78" s="6">
        <v>5.0</v>
      </c>
      <c r="E78" s="6">
        <v>482280.0</v>
      </c>
      <c r="F78" s="6">
        <v>485726.0</v>
      </c>
      <c r="G78" s="6">
        <v>486310.0</v>
      </c>
      <c r="H78" s="6">
        <v>484222.0</v>
      </c>
      <c r="I78" s="6">
        <v>482664.0</v>
      </c>
      <c r="J78" s="6">
        <v>482280.0</v>
      </c>
      <c r="K78" s="6">
        <v>484240.4</v>
      </c>
      <c r="L78" s="6">
        <v>345.251</v>
      </c>
      <c r="M78" s="6">
        <v>400.462</v>
      </c>
      <c r="N78" s="85">
        <f t="shared" si="1"/>
        <v>0.08300821781</v>
      </c>
      <c r="O78" s="85">
        <f t="shared" si="2"/>
        <v>0.7981240143</v>
      </c>
      <c r="P78" s="85">
        <f t="shared" si="3"/>
        <v>0.9193160123</v>
      </c>
      <c r="Q78" s="85">
        <f t="shared" si="4"/>
        <v>0.4860131153</v>
      </c>
      <c r="R78" s="85">
        <f t="shared" si="5"/>
        <v>0.1626961069</v>
      </c>
      <c r="S78" s="86">
        <f t="shared" si="6"/>
        <v>0.4898314933</v>
      </c>
      <c r="U78" s="9">
        <f t="shared" si="7"/>
        <v>345.251</v>
      </c>
    </row>
    <row r="79">
      <c r="A79" s="88">
        <f>Comparacao!E80</f>
        <v>549338</v>
      </c>
      <c r="B79" s="6" t="s">
        <v>154</v>
      </c>
      <c r="C79" s="6" t="s">
        <v>12</v>
      </c>
      <c r="D79" s="6">
        <v>5.0</v>
      </c>
      <c r="E79" s="6">
        <v>551822.0</v>
      </c>
      <c r="F79" s="6">
        <v>552030.0</v>
      </c>
      <c r="G79" s="6">
        <v>553422.0</v>
      </c>
      <c r="H79" s="6">
        <v>549338.0</v>
      </c>
      <c r="I79" s="6">
        <v>555374.0</v>
      </c>
      <c r="J79" s="6">
        <v>549338.0</v>
      </c>
      <c r="K79" s="6">
        <v>552397.2</v>
      </c>
      <c r="L79" s="6">
        <v>312.924</v>
      </c>
      <c r="M79" s="6">
        <v>400.287</v>
      </c>
      <c r="N79" s="85">
        <f t="shared" si="1"/>
        <v>0.4521806247</v>
      </c>
      <c r="O79" s="85">
        <f t="shared" si="2"/>
        <v>0.4900443807</v>
      </c>
      <c r="P79" s="85">
        <f t="shared" si="3"/>
        <v>0.7434402863</v>
      </c>
      <c r="Q79" s="85">
        <f t="shared" si="4"/>
        <v>0</v>
      </c>
      <c r="R79" s="85">
        <f t="shared" si="5"/>
        <v>1.098777073</v>
      </c>
      <c r="S79" s="86">
        <f t="shared" si="6"/>
        <v>0.556888473</v>
      </c>
      <c r="U79" s="9">
        <f t="shared" si="7"/>
        <v>312.924</v>
      </c>
    </row>
    <row r="80">
      <c r="A80" s="88">
        <f>Comparacao!E81</f>
        <v>830724</v>
      </c>
      <c r="B80" s="6" t="s">
        <v>155</v>
      </c>
      <c r="C80" s="6" t="s">
        <v>12</v>
      </c>
      <c r="D80" s="6">
        <v>5.0</v>
      </c>
      <c r="E80" s="6">
        <v>838440.0</v>
      </c>
      <c r="F80" s="6">
        <v>835698.0</v>
      </c>
      <c r="G80" s="6">
        <v>832716.0</v>
      </c>
      <c r="H80" s="6">
        <v>839268.0</v>
      </c>
      <c r="I80" s="6">
        <v>838456.0</v>
      </c>
      <c r="J80" s="6">
        <v>832716.0</v>
      </c>
      <c r="K80" s="6">
        <v>836915.6</v>
      </c>
      <c r="L80" s="6">
        <v>395.611</v>
      </c>
      <c r="M80" s="6">
        <v>400.639</v>
      </c>
      <c r="N80" s="85">
        <f t="shared" si="1"/>
        <v>0.9288283473</v>
      </c>
      <c r="O80" s="85">
        <f t="shared" si="2"/>
        <v>0.5987548211</v>
      </c>
      <c r="P80" s="85">
        <f t="shared" si="3"/>
        <v>0.2397908331</v>
      </c>
      <c r="Q80" s="85">
        <f t="shared" si="4"/>
        <v>1.028500441</v>
      </c>
      <c r="R80" s="85">
        <f t="shared" si="5"/>
        <v>0.9307543781</v>
      </c>
      <c r="S80" s="86">
        <f t="shared" si="6"/>
        <v>0.745325764</v>
      </c>
      <c r="U80" s="9">
        <f t="shared" si="7"/>
        <v>395.611</v>
      </c>
    </row>
    <row r="81">
      <c r="A81" s="88">
        <f>Comparacao!E82</f>
        <v>829834</v>
      </c>
      <c r="B81" s="6" t="s">
        <v>156</v>
      </c>
      <c r="C81" s="6" t="s">
        <v>12</v>
      </c>
      <c r="D81" s="6">
        <v>5.0</v>
      </c>
      <c r="E81" s="6">
        <v>835190.0</v>
      </c>
      <c r="F81" s="6">
        <v>843402.0</v>
      </c>
      <c r="G81" s="6">
        <v>840470.0</v>
      </c>
      <c r="H81" s="6">
        <v>838112.0</v>
      </c>
      <c r="I81" s="6">
        <v>836808.0</v>
      </c>
      <c r="J81" s="6">
        <v>835190.0</v>
      </c>
      <c r="K81" s="6">
        <v>838796.4</v>
      </c>
      <c r="L81" s="6">
        <v>384.852</v>
      </c>
      <c r="M81" s="6">
        <v>400.675</v>
      </c>
      <c r="N81" s="85">
        <f t="shared" si="1"/>
        <v>0.6454302909</v>
      </c>
      <c r="O81" s="85">
        <f t="shared" si="2"/>
        <v>1.6350258</v>
      </c>
      <c r="P81" s="85">
        <f t="shared" si="3"/>
        <v>1.281702124</v>
      </c>
      <c r="Q81" s="85">
        <f t="shared" si="4"/>
        <v>0.9975489074</v>
      </c>
      <c r="R81" s="85">
        <f t="shared" si="5"/>
        <v>0.8404090457</v>
      </c>
      <c r="S81" s="86">
        <f t="shared" si="6"/>
        <v>1.080023234</v>
      </c>
      <c r="U81" s="9">
        <f t="shared" si="7"/>
        <v>384.852</v>
      </c>
    </row>
    <row r="82">
      <c r="A82" s="88">
        <f>Comparacao!E83</f>
        <v>811232</v>
      </c>
      <c r="B82" s="6" t="s">
        <v>157</v>
      </c>
      <c r="C82" s="6" t="s">
        <v>12</v>
      </c>
      <c r="D82" s="6">
        <v>5.0</v>
      </c>
      <c r="E82" s="6">
        <v>815722.0</v>
      </c>
      <c r="F82" s="6">
        <v>814884.0</v>
      </c>
      <c r="G82" s="6">
        <v>813380.0</v>
      </c>
      <c r="H82" s="6">
        <v>813966.0</v>
      </c>
      <c r="I82" s="6">
        <v>811232.0</v>
      </c>
      <c r="J82" s="6">
        <v>811232.0</v>
      </c>
      <c r="K82" s="6">
        <v>813836.8</v>
      </c>
      <c r="L82" s="6">
        <v>343.192</v>
      </c>
      <c r="M82" s="6">
        <v>400.392</v>
      </c>
      <c r="N82" s="85">
        <f t="shared" si="1"/>
        <v>0.5534791527</v>
      </c>
      <c r="O82" s="85">
        <f t="shared" si="2"/>
        <v>0.4501794801</v>
      </c>
      <c r="P82" s="85">
        <f t="shared" si="3"/>
        <v>0.2647824543</v>
      </c>
      <c r="Q82" s="85">
        <f t="shared" si="4"/>
        <v>0.3370182636</v>
      </c>
      <c r="R82" s="85">
        <f t="shared" si="5"/>
        <v>0</v>
      </c>
      <c r="S82" s="86">
        <f t="shared" si="6"/>
        <v>0.3210918701</v>
      </c>
      <c r="U82" s="9">
        <f t="shared" si="7"/>
        <v>343.192</v>
      </c>
    </row>
    <row r="83">
      <c r="A83" s="88">
        <f>Comparacao!E84</f>
        <v>767718</v>
      </c>
      <c r="B83" s="6" t="s">
        <v>158</v>
      </c>
      <c r="C83" s="6" t="s">
        <v>12</v>
      </c>
      <c r="D83" s="6">
        <v>5.0</v>
      </c>
      <c r="E83" s="6">
        <v>771654.0</v>
      </c>
      <c r="F83" s="6">
        <v>767718.0</v>
      </c>
      <c r="G83" s="6">
        <v>773020.0</v>
      </c>
      <c r="H83" s="6">
        <v>770484.0</v>
      </c>
      <c r="I83" s="6">
        <v>767924.0</v>
      </c>
      <c r="J83" s="6">
        <v>767718.0</v>
      </c>
      <c r="K83" s="6">
        <v>770160.0</v>
      </c>
      <c r="L83" s="6">
        <v>367.343</v>
      </c>
      <c r="M83" s="6">
        <v>400.131</v>
      </c>
      <c r="N83" s="85">
        <f t="shared" si="1"/>
        <v>0.5126882527</v>
      </c>
      <c r="O83" s="85">
        <f t="shared" si="2"/>
        <v>0</v>
      </c>
      <c r="P83" s="85">
        <f t="shared" si="3"/>
        <v>0.6906181697</v>
      </c>
      <c r="Q83" s="85">
        <f t="shared" si="4"/>
        <v>0.3602885434</v>
      </c>
      <c r="R83" s="85">
        <f t="shared" si="5"/>
        <v>0.02683276932</v>
      </c>
      <c r="S83" s="86">
        <f t="shared" si="6"/>
        <v>0.318085547</v>
      </c>
      <c r="U83" s="9">
        <f t="shared" si="7"/>
        <v>367.343</v>
      </c>
    </row>
    <row r="84">
      <c r="A84" s="88">
        <f>Comparacao!E85</f>
        <v>835870</v>
      </c>
      <c r="B84" s="6" t="s">
        <v>159</v>
      </c>
      <c r="C84" s="6" t="s">
        <v>12</v>
      </c>
      <c r="D84" s="6">
        <v>5.0</v>
      </c>
      <c r="E84" s="6">
        <v>835870.0</v>
      </c>
      <c r="F84" s="6">
        <v>839098.0</v>
      </c>
      <c r="G84" s="6">
        <v>843082.0</v>
      </c>
      <c r="H84" s="6">
        <v>838524.0</v>
      </c>
      <c r="I84" s="6">
        <v>839034.0</v>
      </c>
      <c r="J84" s="6">
        <v>835870.0</v>
      </c>
      <c r="K84" s="6">
        <v>839121.6</v>
      </c>
      <c r="L84" s="6">
        <v>288.18</v>
      </c>
      <c r="M84" s="6">
        <v>400.254</v>
      </c>
      <c r="N84" s="85">
        <f t="shared" si="1"/>
        <v>0</v>
      </c>
      <c r="O84" s="85">
        <f t="shared" si="2"/>
        <v>0.3861844545</v>
      </c>
      <c r="P84" s="85">
        <f t="shared" si="3"/>
        <v>0.8628135954</v>
      </c>
      <c r="Q84" s="85">
        <f t="shared" si="4"/>
        <v>0.3175134889</v>
      </c>
      <c r="R84" s="85">
        <f t="shared" si="5"/>
        <v>0.3785277615</v>
      </c>
      <c r="S84" s="86">
        <f t="shared" si="6"/>
        <v>0.3890078601</v>
      </c>
      <c r="U84" s="9">
        <f t="shared" si="7"/>
        <v>288.18</v>
      </c>
    </row>
    <row r="85">
      <c r="A85" s="8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85"/>
      <c r="O85" s="85"/>
      <c r="P85" s="85"/>
      <c r="Q85" s="85"/>
      <c r="R85" s="85"/>
      <c r="S85" s="86"/>
      <c r="U85" s="9"/>
    </row>
    <row r="86">
      <c r="U86" s="9"/>
    </row>
    <row r="87">
      <c r="U87" s="9"/>
    </row>
    <row r="88">
      <c r="U88" s="9"/>
    </row>
    <row r="89">
      <c r="U89" s="9"/>
    </row>
    <row r="90">
      <c r="U90" s="9"/>
    </row>
    <row r="91">
      <c r="U91" s="9"/>
    </row>
    <row r="92">
      <c r="U92" s="9"/>
    </row>
    <row r="93">
      <c r="U93" s="9"/>
    </row>
    <row r="94">
      <c r="U94" s="9"/>
    </row>
    <row r="95">
      <c r="U95" s="9"/>
    </row>
    <row r="96">
      <c r="U96" s="9"/>
    </row>
    <row r="97">
      <c r="U97" s="9"/>
    </row>
    <row r="98">
      <c r="U98" s="9"/>
    </row>
    <row r="99">
      <c r="U99" s="9"/>
    </row>
    <row r="100">
      <c r="U100" s="9"/>
    </row>
    <row r="101">
      <c r="U101" s="9"/>
    </row>
    <row r="102">
      <c r="U102" s="9"/>
    </row>
    <row r="103">
      <c r="U103" s="9"/>
    </row>
    <row r="104">
      <c r="U104" s="9"/>
    </row>
    <row r="105">
      <c r="U105" s="9"/>
    </row>
    <row r="106">
      <c r="U106" s="9"/>
    </row>
    <row r="107">
      <c r="U107" s="9"/>
    </row>
    <row r="108">
      <c r="U108" s="9"/>
    </row>
    <row r="109">
      <c r="U109" s="9"/>
    </row>
    <row r="110">
      <c r="U110" s="9"/>
    </row>
    <row r="111">
      <c r="U111" s="9"/>
    </row>
    <row r="112">
      <c r="U112" s="9"/>
    </row>
    <row r="113">
      <c r="U113" s="9"/>
    </row>
    <row r="114">
      <c r="U114" s="9"/>
    </row>
    <row r="115">
      <c r="U115" s="9"/>
    </row>
    <row r="116">
      <c r="U116" s="9"/>
    </row>
    <row r="117">
      <c r="U117" s="9"/>
    </row>
    <row r="118">
      <c r="U118" s="9"/>
    </row>
    <row r="119">
      <c r="U119" s="9"/>
    </row>
    <row r="120">
      <c r="U120" s="9"/>
    </row>
    <row r="121">
      <c r="U121" s="9"/>
    </row>
    <row r="122">
      <c r="U122" s="9"/>
    </row>
    <row r="123">
      <c r="U123" s="9"/>
    </row>
    <row r="124">
      <c r="U124" s="9"/>
    </row>
    <row r="125">
      <c r="U125" s="9"/>
    </row>
    <row r="126">
      <c r="U126" s="9"/>
    </row>
    <row r="127">
      <c r="U127" s="9"/>
    </row>
    <row r="128">
      <c r="U128" s="9"/>
    </row>
    <row r="129">
      <c r="U129" s="9"/>
    </row>
    <row r="130">
      <c r="U130" s="9"/>
    </row>
    <row r="131">
      <c r="U131" s="9"/>
    </row>
    <row r="132">
      <c r="U132" s="9"/>
    </row>
    <row r="133">
      <c r="U133" s="9"/>
    </row>
    <row r="134">
      <c r="U134" s="9"/>
    </row>
    <row r="135">
      <c r="U135" s="9"/>
    </row>
    <row r="136">
      <c r="U136" s="9"/>
    </row>
    <row r="137">
      <c r="U137" s="9"/>
    </row>
    <row r="138">
      <c r="U138" s="9"/>
    </row>
    <row r="139">
      <c r="U139" s="9"/>
    </row>
    <row r="140">
      <c r="U140" s="9"/>
    </row>
    <row r="141">
      <c r="U141" s="9"/>
    </row>
    <row r="142">
      <c r="U142" s="9"/>
    </row>
    <row r="143">
      <c r="U143" s="9"/>
    </row>
    <row r="144">
      <c r="U144" s="9"/>
    </row>
    <row r="145">
      <c r="U145" s="9"/>
    </row>
    <row r="146">
      <c r="U146" s="9"/>
    </row>
    <row r="147">
      <c r="U147" s="9"/>
    </row>
    <row r="148">
      <c r="U148" s="9"/>
    </row>
    <row r="149">
      <c r="U149" s="9"/>
    </row>
    <row r="150">
      <c r="U150" s="9"/>
    </row>
    <row r="151">
      <c r="U151" s="9"/>
    </row>
    <row r="152">
      <c r="U152" s="9"/>
    </row>
    <row r="153">
      <c r="U153" s="9"/>
    </row>
    <row r="154">
      <c r="U154" s="9"/>
    </row>
    <row r="155">
      <c r="U155" s="9"/>
    </row>
    <row r="156">
      <c r="U156" s="9"/>
    </row>
    <row r="157">
      <c r="U157" s="9"/>
    </row>
    <row r="158">
      <c r="U158" s="9"/>
    </row>
    <row r="159">
      <c r="U159" s="9"/>
    </row>
    <row r="160">
      <c r="U160" s="9"/>
    </row>
    <row r="161">
      <c r="U161" s="9"/>
    </row>
    <row r="162">
      <c r="U162" s="9"/>
    </row>
    <row r="163">
      <c r="U163" s="9"/>
    </row>
    <row r="164">
      <c r="U164" s="9"/>
    </row>
    <row r="165">
      <c r="U165" s="9"/>
    </row>
    <row r="166">
      <c r="U166" s="9"/>
    </row>
    <row r="167">
      <c r="U167" s="9"/>
    </row>
    <row r="168">
      <c r="U168" s="9"/>
    </row>
    <row r="169">
      <c r="U169" s="9"/>
    </row>
    <row r="170">
      <c r="U170" s="9"/>
    </row>
    <row r="171">
      <c r="U171" s="9"/>
    </row>
    <row r="172">
      <c r="U172" s="9"/>
    </row>
    <row r="173">
      <c r="U173" s="9"/>
    </row>
    <row r="174">
      <c r="U174" s="9"/>
    </row>
    <row r="175">
      <c r="U175" s="9"/>
    </row>
    <row r="176">
      <c r="U176" s="9"/>
    </row>
    <row r="177">
      <c r="U177" s="9"/>
    </row>
    <row r="178">
      <c r="U178" s="9"/>
    </row>
    <row r="179">
      <c r="U179" s="9"/>
    </row>
    <row r="180">
      <c r="U180" s="9"/>
    </row>
    <row r="181">
      <c r="U181" s="9"/>
    </row>
    <row r="182">
      <c r="U182" s="9"/>
    </row>
    <row r="183">
      <c r="U183" s="9"/>
    </row>
    <row r="184">
      <c r="U184" s="9"/>
    </row>
    <row r="185">
      <c r="U185" s="9"/>
    </row>
    <row r="186">
      <c r="U186" s="9"/>
    </row>
    <row r="187">
      <c r="U187" s="9"/>
    </row>
    <row r="188">
      <c r="U188" s="9"/>
    </row>
    <row r="189">
      <c r="U189" s="9"/>
    </row>
    <row r="190">
      <c r="U190" s="9"/>
    </row>
    <row r="191">
      <c r="U191" s="9"/>
    </row>
    <row r="192">
      <c r="U192" s="9"/>
    </row>
    <row r="193">
      <c r="U193" s="9"/>
    </row>
    <row r="194">
      <c r="U194" s="9"/>
    </row>
    <row r="195">
      <c r="U195" s="9"/>
    </row>
    <row r="196">
      <c r="U196" s="9"/>
    </row>
    <row r="197">
      <c r="U197" s="9"/>
    </row>
    <row r="198">
      <c r="U198" s="9"/>
    </row>
    <row r="199">
      <c r="U199" s="9"/>
    </row>
    <row r="200">
      <c r="U200" s="9"/>
    </row>
    <row r="201">
      <c r="U201" s="9"/>
    </row>
    <row r="202">
      <c r="U202" s="9"/>
    </row>
    <row r="203">
      <c r="U203" s="9"/>
    </row>
    <row r="204">
      <c r="U204" s="9"/>
    </row>
    <row r="205">
      <c r="U205" s="9"/>
    </row>
    <row r="206">
      <c r="U206" s="9"/>
    </row>
    <row r="207">
      <c r="U207" s="9"/>
    </row>
    <row r="208">
      <c r="U208" s="9"/>
    </row>
    <row r="209">
      <c r="U209" s="9"/>
    </row>
    <row r="210">
      <c r="U210" s="9"/>
    </row>
    <row r="211">
      <c r="U211" s="9"/>
    </row>
    <row r="212">
      <c r="U212" s="9"/>
    </row>
    <row r="213">
      <c r="U213" s="9"/>
    </row>
    <row r="214">
      <c r="U214" s="9"/>
    </row>
    <row r="215">
      <c r="U215" s="9"/>
    </row>
    <row r="216">
      <c r="U216" s="9"/>
    </row>
    <row r="217">
      <c r="U217" s="9"/>
    </row>
    <row r="218">
      <c r="U218" s="9"/>
    </row>
    <row r="219">
      <c r="U219" s="9"/>
    </row>
    <row r="220">
      <c r="U220" s="9"/>
    </row>
    <row r="221">
      <c r="U221" s="9"/>
    </row>
    <row r="222">
      <c r="U222" s="9"/>
    </row>
    <row r="223">
      <c r="U223" s="9"/>
    </row>
    <row r="224">
      <c r="U224" s="9"/>
    </row>
    <row r="225">
      <c r="U225" s="9"/>
    </row>
    <row r="226">
      <c r="U226" s="9"/>
    </row>
    <row r="227">
      <c r="U227" s="9"/>
    </row>
    <row r="228">
      <c r="U228" s="9"/>
    </row>
    <row r="229">
      <c r="U229" s="9"/>
    </row>
    <row r="230">
      <c r="U230" s="9"/>
    </row>
    <row r="231">
      <c r="U231" s="9"/>
    </row>
    <row r="232">
      <c r="U232" s="9"/>
    </row>
    <row r="233">
      <c r="U233" s="9"/>
    </row>
    <row r="234">
      <c r="U234" s="9"/>
    </row>
    <row r="235">
      <c r="U235" s="9"/>
    </row>
    <row r="236">
      <c r="U236" s="9"/>
    </row>
    <row r="237">
      <c r="U237" s="9"/>
    </row>
    <row r="238">
      <c r="U238" s="9"/>
    </row>
    <row r="239">
      <c r="U239" s="9"/>
    </row>
    <row r="240">
      <c r="U240" s="9"/>
    </row>
    <row r="241">
      <c r="U241" s="9"/>
    </row>
    <row r="242">
      <c r="U242" s="9"/>
    </row>
    <row r="243">
      <c r="U243" s="9"/>
    </row>
    <row r="244">
      <c r="U244" s="9"/>
    </row>
    <row r="245">
      <c r="U245" s="9"/>
    </row>
    <row r="246">
      <c r="U246" s="9"/>
    </row>
    <row r="247">
      <c r="U247" s="9"/>
    </row>
    <row r="248">
      <c r="U248" s="9"/>
    </row>
    <row r="249">
      <c r="U249" s="9"/>
    </row>
    <row r="250">
      <c r="U250" s="9"/>
    </row>
    <row r="251">
      <c r="U251" s="9"/>
    </row>
    <row r="252">
      <c r="U252" s="9"/>
    </row>
    <row r="253">
      <c r="U253" s="9"/>
    </row>
    <row r="254">
      <c r="U254" s="9"/>
    </row>
    <row r="255">
      <c r="U255" s="9"/>
    </row>
    <row r="256">
      <c r="U256" s="9"/>
    </row>
    <row r="257">
      <c r="U257" s="9"/>
    </row>
    <row r="258">
      <c r="U258" s="9"/>
    </row>
    <row r="259">
      <c r="U259" s="9"/>
    </row>
    <row r="260">
      <c r="U260" s="9"/>
    </row>
    <row r="261">
      <c r="U261" s="9"/>
    </row>
    <row r="262">
      <c r="U262" s="9"/>
    </row>
    <row r="263">
      <c r="U263" s="9"/>
    </row>
    <row r="264">
      <c r="U264" s="9"/>
    </row>
    <row r="265">
      <c r="U265" s="9"/>
    </row>
    <row r="266">
      <c r="U266" s="9"/>
    </row>
    <row r="267">
      <c r="U267" s="9"/>
    </row>
    <row r="268">
      <c r="U268" s="9"/>
    </row>
    <row r="269">
      <c r="U269" s="9"/>
    </row>
    <row r="270">
      <c r="U270" s="9"/>
    </row>
    <row r="271">
      <c r="U271" s="9"/>
    </row>
    <row r="272">
      <c r="U272" s="9"/>
    </row>
    <row r="273">
      <c r="U273" s="9"/>
    </row>
    <row r="274">
      <c r="U274" s="9"/>
    </row>
    <row r="275">
      <c r="U275" s="9"/>
    </row>
    <row r="276">
      <c r="U276" s="9"/>
    </row>
    <row r="277">
      <c r="U277" s="9"/>
    </row>
    <row r="278">
      <c r="U278" s="9"/>
    </row>
    <row r="279">
      <c r="U279" s="9"/>
    </row>
    <row r="280">
      <c r="U280" s="9"/>
    </row>
    <row r="281">
      <c r="U281" s="9"/>
    </row>
    <row r="282">
      <c r="U282" s="9"/>
    </row>
    <row r="283">
      <c r="U283" s="9"/>
    </row>
    <row r="284">
      <c r="U284" s="9"/>
    </row>
    <row r="285">
      <c r="U285" s="9"/>
    </row>
    <row r="286">
      <c r="U286" s="9"/>
    </row>
    <row r="287">
      <c r="U287" s="9"/>
    </row>
    <row r="288">
      <c r="U288" s="9"/>
    </row>
    <row r="289">
      <c r="U289" s="9"/>
    </row>
    <row r="290">
      <c r="U290" s="9"/>
    </row>
    <row r="291">
      <c r="U291" s="9"/>
    </row>
    <row r="292">
      <c r="U292" s="9"/>
    </row>
    <row r="293">
      <c r="U293" s="9"/>
    </row>
    <row r="294">
      <c r="U294" s="9"/>
    </row>
    <row r="295">
      <c r="U295" s="9"/>
    </row>
    <row r="296">
      <c r="U296" s="9"/>
    </row>
    <row r="297">
      <c r="U297" s="9"/>
    </row>
    <row r="298">
      <c r="U298" s="9"/>
    </row>
    <row r="299">
      <c r="U299" s="9"/>
    </row>
    <row r="300">
      <c r="U300" s="9"/>
    </row>
    <row r="301">
      <c r="U301" s="9"/>
    </row>
    <row r="302">
      <c r="U302" s="9"/>
    </row>
    <row r="303">
      <c r="U303" s="9"/>
    </row>
    <row r="304">
      <c r="U304" s="9"/>
    </row>
    <row r="305">
      <c r="U305" s="9"/>
    </row>
    <row r="306">
      <c r="U306" s="9"/>
    </row>
    <row r="307">
      <c r="U307" s="9"/>
    </row>
    <row r="308">
      <c r="U308" s="9"/>
    </row>
    <row r="309">
      <c r="U309" s="9"/>
    </row>
    <row r="310">
      <c r="U310" s="9"/>
    </row>
    <row r="311">
      <c r="U311" s="9"/>
    </row>
    <row r="312">
      <c r="U312" s="9"/>
    </row>
    <row r="313">
      <c r="U313" s="9"/>
    </row>
    <row r="314">
      <c r="U314" s="9"/>
    </row>
    <row r="315">
      <c r="U315" s="9"/>
    </row>
    <row r="316">
      <c r="U316" s="9"/>
    </row>
    <row r="317">
      <c r="U317" s="9"/>
    </row>
    <row r="318">
      <c r="U318" s="9"/>
    </row>
    <row r="319">
      <c r="U319" s="9"/>
    </row>
    <row r="320">
      <c r="U320" s="9"/>
    </row>
    <row r="321">
      <c r="U321" s="9"/>
    </row>
    <row r="322">
      <c r="U322" s="9"/>
    </row>
    <row r="323">
      <c r="U323" s="9"/>
    </row>
    <row r="324">
      <c r="U324" s="9"/>
    </row>
    <row r="325">
      <c r="U325" s="9"/>
    </row>
    <row r="326">
      <c r="U326" s="9"/>
    </row>
    <row r="327">
      <c r="U327" s="9"/>
    </row>
    <row r="328">
      <c r="U328" s="9"/>
    </row>
    <row r="329">
      <c r="U329" s="9"/>
    </row>
    <row r="330">
      <c r="U330" s="9"/>
    </row>
    <row r="331">
      <c r="U331" s="9"/>
    </row>
    <row r="332">
      <c r="U332" s="9"/>
    </row>
    <row r="333">
      <c r="U333" s="9"/>
    </row>
    <row r="334">
      <c r="U334" s="9"/>
    </row>
    <row r="335">
      <c r="U335" s="9"/>
    </row>
    <row r="336">
      <c r="U336" s="9"/>
    </row>
    <row r="337">
      <c r="U337" s="9"/>
    </row>
    <row r="338">
      <c r="U338" s="9"/>
    </row>
    <row r="339">
      <c r="U339" s="9"/>
    </row>
    <row r="340">
      <c r="U340" s="9"/>
    </row>
    <row r="341">
      <c r="U341" s="9"/>
    </row>
    <row r="342">
      <c r="U342" s="9"/>
    </row>
    <row r="343">
      <c r="U343" s="9"/>
    </row>
    <row r="344">
      <c r="U344" s="9"/>
    </row>
    <row r="345">
      <c r="U345" s="9"/>
    </row>
    <row r="346">
      <c r="U346" s="9"/>
    </row>
    <row r="347">
      <c r="U347" s="9"/>
    </row>
    <row r="348">
      <c r="U348" s="9"/>
    </row>
    <row r="349">
      <c r="U349" s="9"/>
    </row>
    <row r="350">
      <c r="U350" s="9"/>
    </row>
    <row r="351">
      <c r="U351" s="9"/>
    </row>
    <row r="352">
      <c r="U352" s="9"/>
    </row>
    <row r="353">
      <c r="U353" s="9"/>
    </row>
    <row r="354">
      <c r="U354" s="9"/>
    </row>
    <row r="355">
      <c r="U355" s="9"/>
    </row>
    <row r="356">
      <c r="U356" s="9"/>
    </row>
    <row r="357">
      <c r="U357" s="9"/>
    </row>
    <row r="358">
      <c r="U358" s="9"/>
    </row>
    <row r="359">
      <c r="U359" s="9"/>
    </row>
    <row r="360">
      <c r="U360" s="9"/>
    </row>
    <row r="361">
      <c r="U361" s="9"/>
    </row>
    <row r="362">
      <c r="U362" s="9"/>
    </row>
    <row r="363">
      <c r="U363" s="9"/>
    </row>
    <row r="364">
      <c r="U364" s="9"/>
    </row>
    <row r="365">
      <c r="U365" s="9"/>
    </row>
    <row r="366">
      <c r="U366" s="9"/>
    </row>
    <row r="367">
      <c r="U367" s="9"/>
    </row>
    <row r="368">
      <c r="U368" s="9"/>
    </row>
    <row r="369">
      <c r="U369" s="9"/>
    </row>
    <row r="370">
      <c r="U370" s="9"/>
    </row>
    <row r="371">
      <c r="U371" s="9"/>
    </row>
    <row r="372">
      <c r="U372" s="9"/>
    </row>
    <row r="373">
      <c r="U373" s="9"/>
    </row>
    <row r="374">
      <c r="U374" s="9"/>
    </row>
    <row r="375">
      <c r="U375" s="9"/>
    </row>
    <row r="376">
      <c r="U376" s="9"/>
    </row>
    <row r="377">
      <c r="U377" s="9"/>
    </row>
    <row r="378">
      <c r="U378" s="9"/>
    </row>
    <row r="379">
      <c r="U379" s="9"/>
    </row>
    <row r="380">
      <c r="U380" s="9"/>
    </row>
    <row r="381">
      <c r="U381" s="9"/>
    </row>
    <row r="382">
      <c r="U382" s="9"/>
    </row>
    <row r="383">
      <c r="U383" s="9"/>
    </row>
    <row r="384">
      <c r="U384" s="9"/>
    </row>
    <row r="385">
      <c r="U385" s="9"/>
    </row>
    <row r="386">
      <c r="U386" s="9"/>
    </row>
    <row r="387">
      <c r="U387" s="9"/>
    </row>
    <row r="388">
      <c r="U388" s="9"/>
    </row>
    <row r="389">
      <c r="U389" s="9"/>
    </row>
    <row r="390">
      <c r="U390" s="9"/>
    </row>
    <row r="391">
      <c r="U391" s="9"/>
    </row>
    <row r="392">
      <c r="U392" s="9"/>
    </row>
    <row r="393">
      <c r="U393" s="9"/>
    </row>
    <row r="394">
      <c r="U394" s="9"/>
    </row>
    <row r="395">
      <c r="U395" s="9"/>
    </row>
    <row r="396">
      <c r="U396" s="9"/>
    </row>
    <row r="397">
      <c r="U397" s="9"/>
    </row>
    <row r="398">
      <c r="U398" s="9"/>
    </row>
    <row r="399">
      <c r="U399" s="9"/>
    </row>
    <row r="400">
      <c r="U400" s="9"/>
    </row>
    <row r="401">
      <c r="U401" s="9"/>
    </row>
    <row r="402">
      <c r="U402" s="9"/>
    </row>
    <row r="403">
      <c r="U403" s="9"/>
    </row>
    <row r="404">
      <c r="U404" s="9"/>
    </row>
    <row r="405">
      <c r="U405" s="9"/>
    </row>
    <row r="406">
      <c r="U406" s="9"/>
    </row>
    <row r="407">
      <c r="U407" s="9"/>
    </row>
    <row r="408">
      <c r="U408" s="9"/>
    </row>
    <row r="409">
      <c r="U409" s="9"/>
    </row>
    <row r="410">
      <c r="U410" s="9"/>
    </row>
    <row r="411">
      <c r="U411" s="9"/>
    </row>
    <row r="412">
      <c r="U412" s="9"/>
    </row>
    <row r="413">
      <c r="U413" s="9"/>
    </row>
    <row r="414">
      <c r="U414" s="9"/>
    </row>
    <row r="415">
      <c r="U415" s="9"/>
    </row>
    <row r="416">
      <c r="U416" s="9"/>
    </row>
    <row r="417">
      <c r="U417" s="9"/>
    </row>
    <row r="418">
      <c r="U418" s="9"/>
    </row>
    <row r="419">
      <c r="U419" s="9"/>
    </row>
    <row r="420">
      <c r="U420" s="9"/>
    </row>
    <row r="421">
      <c r="U421" s="9"/>
    </row>
    <row r="422">
      <c r="U422" s="9"/>
    </row>
    <row r="423">
      <c r="U423" s="9"/>
    </row>
    <row r="424">
      <c r="U424" s="9"/>
    </row>
    <row r="425">
      <c r="U425" s="9"/>
    </row>
    <row r="426">
      <c r="U426" s="9"/>
    </row>
    <row r="427">
      <c r="U427" s="9"/>
    </row>
    <row r="428">
      <c r="U428" s="9"/>
    </row>
    <row r="429">
      <c r="U429" s="9"/>
    </row>
    <row r="430">
      <c r="U430" s="9"/>
    </row>
    <row r="431">
      <c r="U431" s="9"/>
    </row>
    <row r="432">
      <c r="U432" s="9"/>
    </row>
    <row r="433">
      <c r="U433" s="9"/>
    </row>
    <row r="434">
      <c r="U434" s="9"/>
    </row>
    <row r="435">
      <c r="U435" s="9"/>
    </row>
    <row r="436">
      <c r="U436" s="9"/>
    </row>
    <row r="437">
      <c r="U437" s="9"/>
    </row>
    <row r="438">
      <c r="U438" s="9"/>
    </row>
    <row r="439">
      <c r="U439" s="9"/>
    </row>
    <row r="440">
      <c r="U440" s="9"/>
    </row>
    <row r="441">
      <c r="U441" s="9"/>
    </row>
    <row r="442">
      <c r="U442" s="9"/>
    </row>
    <row r="443">
      <c r="U443" s="9"/>
    </row>
    <row r="444">
      <c r="U444" s="9"/>
    </row>
    <row r="445">
      <c r="U445" s="9"/>
    </row>
    <row r="446">
      <c r="U446" s="9"/>
    </row>
    <row r="447">
      <c r="U447" s="9"/>
    </row>
    <row r="448">
      <c r="U448" s="9"/>
    </row>
    <row r="449">
      <c r="U449" s="9"/>
    </row>
    <row r="450">
      <c r="U450" s="9"/>
    </row>
    <row r="451">
      <c r="U451" s="9"/>
    </row>
    <row r="452">
      <c r="U452" s="9"/>
    </row>
    <row r="453">
      <c r="U453" s="9"/>
    </row>
    <row r="454">
      <c r="U454" s="9"/>
    </row>
    <row r="455">
      <c r="U455" s="9"/>
    </row>
    <row r="456">
      <c r="U456" s="9"/>
    </row>
    <row r="457">
      <c r="U457" s="9"/>
    </row>
    <row r="458">
      <c r="U458" s="9"/>
    </row>
    <row r="459">
      <c r="U459" s="9"/>
    </row>
    <row r="460">
      <c r="U460" s="9"/>
    </row>
    <row r="461">
      <c r="U461" s="9"/>
    </row>
    <row r="462">
      <c r="U462" s="9"/>
    </row>
    <row r="463">
      <c r="U463" s="9"/>
    </row>
    <row r="464">
      <c r="U464" s="9"/>
    </row>
    <row r="465">
      <c r="U465" s="9"/>
    </row>
    <row r="466">
      <c r="U466" s="9"/>
    </row>
    <row r="467">
      <c r="U467" s="9"/>
    </row>
    <row r="468">
      <c r="U468" s="9"/>
    </row>
    <row r="469">
      <c r="U469" s="9"/>
    </row>
    <row r="470">
      <c r="U470" s="9"/>
    </row>
    <row r="471">
      <c r="U471" s="9"/>
    </row>
    <row r="472">
      <c r="U472" s="9"/>
    </row>
    <row r="473">
      <c r="U473" s="9"/>
    </row>
    <row r="474">
      <c r="U474" s="9"/>
    </row>
    <row r="475">
      <c r="U475" s="9"/>
    </row>
    <row r="476">
      <c r="U476" s="9"/>
    </row>
    <row r="477">
      <c r="U477" s="9"/>
    </row>
    <row r="478">
      <c r="U478" s="9"/>
    </row>
    <row r="479">
      <c r="U479" s="9"/>
    </row>
    <row r="480">
      <c r="U480" s="9"/>
    </row>
    <row r="481">
      <c r="U481" s="9"/>
    </row>
    <row r="482">
      <c r="U482" s="9"/>
    </row>
    <row r="483">
      <c r="U483" s="9"/>
    </row>
    <row r="484">
      <c r="U484" s="9"/>
    </row>
    <row r="485">
      <c r="U485" s="9"/>
    </row>
    <row r="486">
      <c r="U486" s="9"/>
    </row>
    <row r="487">
      <c r="U487" s="9"/>
    </row>
    <row r="488">
      <c r="U488" s="9"/>
    </row>
    <row r="489">
      <c r="U489" s="9"/>
    </row>
    <row r="490">
      <c r="U490" s="9"/>
    </row>
    <row r="491">
      <c r="U491" s="9"/>
    </row>
    <row r="492">
      <c r="U492" s="9"/>
    </row>
    <row r="493">
      <c r="U493" s="9"/>
    </row>
    <row r="494">
      <c r="U494" s="9"/>
    </row>
    <row r="495">
      <c r="U495" s="9"/>
    </row>
    <row r="496">
      <c r="U496" s="9"/>
    </row>
    <row r="497">
      <c r="U497" s="9"/>
    </row>
    <row r="498">
      <c r="U498" s="9"/>
    </row>
    <row r="499">
      <c r="U499" s="9"/>
    </row>
    <row r="500">
      <c r="U500" s="9"/>
    </row>
    <row r="501">
      <c r="U501" s="9"/>
    </row>
    <row r="502">
      <c r="U502" s="9"/>
    </row>
    <row r="503">
      <c r="U503" s="9"/>
    </row>
    <row r="504">
      <c r="U504" s="9"/>
    </row>
    <row r="505">
      <c r="U505" s="9"/>
    </row>
    <row r="506">
      <c r="U506" s="9"/>
    </row>
    <row r="507">
      <c r="U507" s="9"/>
    </row>
    <row r="508">
      <c r="U508" s="9"/>
    </row>
    <row r="509">
      <c r="U509" s="9"/>
    </row>
    <row r="510">
      <c r="U510" s="9"/>
    </row>
    <row r="511">
      <c r="U511" s="9"/>
    </row>
    <row r="512">
      <c r="U512" s="9"/>
    </row>
    <row r="513">
      <c r="U513" s="9"/>
    </row>
    <row r="514">
      <c r="U514" s="9"/>
    </row>
    <row r="515">
      <c r="U515" s="9"/>
    </row>
    <row r="516">
      <c r="U516" s="9"/>
    </row>
    <row r="517">
      <c r="U517" s="9"/>
    </row>
    <row r="518">
      <c r="U518" s="9"/>
    </row>
    <row r="519">
      <c r="U519" s="9"/>
    </row>
    <row r="520">
      <c r="U520" s="9"/>
    </row>
    <row r="521">
      <c r="U521" s="9"/>
    </row>
    <row r="522">
      <c r="U522" s="9"/>
    </row>
    <row r="523">
      <c r="U523" s="9"/>
    </row>
    <row r="524">
      <c r="U524" s="9"/>
    </row>
    <row r="525">
      <c r="U525" s="9"/>
    </row>
    <row r="526">
      <c r="U526" s="9"/>
    </row>
    <row r="527">
      <c r="U527" s="9"/>
    </row>
    <row r="528">
      <c r="U528" s="9"/>
    </row>
    <row r="529">
      <c r="U529" s="9"/>
    </row>
    <row r="530">
      <c r="U530" s="9"/>
    </row>
    <row r="531">
      <c r="U531" s="9"/>
    </row>
    <row r="532">
      <c r="U532" s="9"/>
    </row>
    <row r="533">
      <c r="U533" s="9"/>
    </row>
    <row r="534">
      <c r="U534" s="9"/>
    </row>
    <row r="535">
      <c r="U535" s="9"/>
    </row>
    <row r="536">
      <c r="U536" s="9"/>
    </row>
    <row r="537">
      <c r="U537" s="9"/>
    </row>
    <row r="538">
      <c r="U538" s="9"/>
    </row>
    <row r="539">
      <c r="U539" s="9"/>
    </row>
    <row r="540">
      <c r="U540" s="9"/>
    </row>
    <row r="541">
      <c r="U541" s="9"/>
    </row>
    <row r="542">
      <c r="U542" s="9"/>
    </row>
    <row r="543">
      <c r="U543" s="9"/>
    </row>
    <row r="544">
      <c r="U544" s="9"/>
    </row>
    <row r="545">
      <c r="U545" s="9"/>
    </row>
    <row r="546">
      <c r="U546" s="9"/>
    </row>
    <row r="547">
      <c r="U547" s="9"/>
    </row>
    <row r="548">
      <c r="U548" s="9"/>
    </row>
    <row r="549">
      <c r="U549" s="9"/>
    </row>
    <row r="550">
      <c r="U550" s="9"/>
    </row>
    <row r="551">
      <c r="U551" s="9"/>
    </row>
    <row r="552">
      <c r="U552" s="9"/>
    </row>
    <row r="553">
      <c r="U553" s="9"/>
    </row>
    <row r="554">
      <c r="U554" s="9"/>
    </row>
    <row r="555">
      <c r="U555" s="9"/>
    </row>
    <row r="556">
      <c r="U556" s="9"/>
    </row>
    <row r="557">
      <c r="U557" s="9"/>
    </row>
    <row r="558">
      <c r="U558" s="9"/>
    </row>
    <row r="559">
      <c r="U559" s="9"/>
    </row>
    <row r="560">
      <c r="U560" s="9"/>
    </row>
    <row r="561">
      <c r="U561" s="9"/>
    </row>
    <row r="562">
      <c r="U562" s="9"/>
    </row>
    <row r="563">
      <c r="U563" s="9"/>
    </row>
    <row r="564">
      <c r="U564" s="9"/>
    </row>
    <row r="565">
      <c r="U565" s="9"/>
    </row>
    <row r="566">
      <c r="U566" s="9"/>
    </row>
    <row r="567">
      <c r="U567" s="9"/>
    </row>
    <row r="568">
      <c r="U568" s="9"/>
    </row>
    <row r="569">
      <c r="U569" s="9"/>
    </row>
    <row r="570">
      <c r="U570" s="9"/>
    </row>
    <row r="571">
      <c r="U571" s="9"/>
    </row>
    <row r="572">
      <c r="U572" s="9"/>
    </row>
    <row r="573">
      <c r="U573" s="9"/>
    </row>
    <row r="574">
      <c r="U574" s="9"/>
    </row>
    <row r="575">
      <c r="U575" s="9"/>
    </row>
    <row r="576">
      <c r="U576" s="9"/>
    </row>
    <row r="577">
      <c r="U577" s="9"/>
    </row>
    <row r="578">
      <c r="U578" s="9"/>
    </row>
    <row r="579">
      <c r="U579" s="9"/>
    </row>
    <row r="580">
      <c r="U580" s="9"/>
    </row>
    <row r="581">
      <c r="U581" s="9"/>
    </row>
    <row r="582">
      <c r="U582" s="9"/>
    </row>
    <row r="583">
      <c r="U583" s="9"/>
    </row>
    <row r="584">
      <c r="U584" s="9"/>
    </row>
    <row r="585">
      <c r="U585" s="9"/>
    </row>
    <row r="586">
      <c r="U586" s="9"/>
    </row>
    <row r="587">
      <c r="U587" s="9"/>
    </row>
    <row r="588">
      <c r="U588" s="9"/>
    </row>
    <row r="589">
      <c r="U589" s="9"/>
    </row>
    <row r="590">
      <c r="U590" s="9"/>
    </row>
    <row r="591">
      <c r="U591" s="9"/>
    </row>
    <row r="592">
      <c r="U592" s="9"/>
    </row>
    <row r="593">
      <c r="U593" s="9"/>
    </row>
    <row r="594">
      <c r="U594" s="9"/>
    </row>
    <row r="595">
      <c r="U595" s="9"/>
    </row>
    <row r="596">
      <c r="U596" s="9"/>
    </row>
    <row r="597">
      <c r="U597" s="9"/>
    </row>
    <row r="598">
      <c r="U598" s="9"/>
    </row>
    <row r="599">
      <c r="U599" s="9"/>
    </row>
    <row r="600">
      <c r="U600" s="9"/>
    </row>
    <row r="601">
      <c r="U601" s="9"/>
    </row>
    <row r="602">
      <c r="U602" s="9"/>
    </row>
    <row r="603">
      <c r="U603" s="9"/>
    </row>
    <row r="604">
      <c r="U604" s="9"/>
    </row>
    <row r="605">
      <c r="U605" s="9"/>
    </row>
    <row r="606">
      <c r="U606" s="9"/>
    </row>
    <row r="607">
      <c r="U607" s="9"/>
    </row>
    <row r="608">
      <c r="U608" s="9"/>
    </row>
    <row r="609">
      <c r="U609" s="9"/>
    </row>
    <row r="610">
      <c r="U610" s="9"/>
    </row>
    <row r="611">
      <c r="U611" s="9"/>
    </row>
    <row r="612">
      <c r="U612" s="9"/>
    </row>
    <row r="613">
      <c r="U613" s="9"/>
    </row>
    <row r="614">
      <c r="U614" s="9"/>
    </row>
    <row r="615">
      <c r="U615" s="9"/>
    </row>
    <row r="616">
      <c r="U616" s="9"/>
    </row>
    <row r="617">
      <c r="U617" s="9"/>
    </row>
    <row r="618">
      <c r="U618" s="9"/>
    </row>
    <row r="619">
      <c r="U619" s="9"/>
    </row>
    <row r="620">
      <c r="U620" s="9"/>
    </row>
    <row r="621">
      <c r="U621" s="9"/>
    </row>
    <row r="622">
      <c r="U622" s="9"/>
    </row>
    <row r="623">
      <c r="U623" s="9"/>
    </row>
    <row r="624">
      <c r="U624" s="9"/>
    </row>
    <row r="625">
      <c r="U625" s="9"/>
    </row>
    <row r="626">
      <c r="U626" s="9"/>
    </row>
    <row r="627">
      <c r="U627" s="9"/>
    </row>
    <row r="628">
      <c r="U628" s="9"/>
    </row>
    <row r="629">
      <c r="U629" s="9"/>
    </row>
    <row r="630">
      <c r="U630" s="9"/>
    </row>
    <row r="631">
      <c r="U631" s="9"/>
    </row>
    <row r="632">
      <c r="U632" s="9"/>
    </row>
    <row r="633">
      <c r="U633" s="9"/>
    </row>
    <row r="634">
      <c r="U634" s="9"/>
    </row>
    <row r="635">
      <c r="U635" s="9"/>
    </row>
    <row r="636">
      <c r="U636" s="9"/>
    </row>
    <row r="637">
      <c r="U637" s="9"/>
    </row>
    <row r="638">
      <c r="U638" s="9"/>
    </row>
    <row r="639">
      <c r="U639" s="9"/>
    </row>
    <row r="640">
      <c r="U640" s="9"/>
    </row>
    <row r="641">
      <c r="U641" s="9"/>
    </row>
    <row r="642">
      <c r="U642" s="9"/>
    </row>
    <row r="643">
      <c r="U643" s="9"/>
    </row>
    <row r="644">
      <c r="U644" s="9"/>
    </row>
    <row r="645">
      <c r="U645" s="9"/>
    </row>
    <row r="646">
      <c r="U646" s="9"/>
    </row>
    <row r="647">
      <c r="U647" s="9"/>
    </row>
    <row r="648">
      <c r="U648" s="9"/>
    </row>
    <row r="649">
      <c r="U649" s="9"/>
    </row>
    <row r="650">
      <c r="U650" s="9"/>
    </row>
    <row r="651">
      <c r="U651" s="9"/>
    </row>
    <row r="652">
      <c r="U652" s="9"/>
    </row>
    <row r="653">
      <c r="U653" s="9"/>
    </row>
    <row r="654">
      <c r="U654" s="9"/>
    </row>
    <row r="655">
      <c r="U655" s="9"/>
    </row>
    <row r="656">
      <c r="U656" s="9"/>
    </row>
    <row r="657">
      <c r="U657" s="9"/>
    </row>
    <row r="658">
      <c r="U658" s="9"/>
    </row>
    <row r="659">
      <c r="U659" s="9"/>
    </row>
    <row r="660">
      <c r="U660" s="9"/>
    </row>
    <row r="661">
      <c r="U661" s="9"/>
    </row>
    <row r="662">
      <c r="U662" s="9"/>
    </row>
    <row r="663">
      <c r="U663" s="9"/>
    </row>
    <row r="664">
      <c r="U664" s="9"/>
    </row>
    <row r="665">
      <c r="U665" s="9"/>
    </row>
    <row r="666">
      <c r="U666" s="9"/>
    </row>
    <row r="667">
      <c r="U667" s="9"/>
    </row>
    <row r="668">
      <c r="U668" s="9"/>
    </row>
    <row r="669">
      <c r="U669" s="9"/>
    </row>
    <row r="670">
      <c r="U670" s="9"/>
    </row>
    <row r="671">
      <c r="U671" s="9"/>
    </row>
    <row r="672">
      <c r="U672" s="9"/>
    </row>
    <row r="673">
      <c r="U673" s="9"/>
    </row>
    <row r="674">
      <c r="U674" s="9"/>
    </row>
    <row r="675">
      <c r="U675" s="9"/>
    </row>
    <row r="676">
      <c r="U676" s="9"/>
    </row>
    <row r="677">
      <c r="U677" s="9"/>
    </row>
    <row r="678">
      <c r="U678" s="9"/>
    </row>
    <row r="679">
      <c r="U679" s="9"/>
    </row>
    <row r="680">
      <c r="U680" s="9"/>
    </row>
    <row r="681">
      <c r="U681" s="9"/>
    </row>
    <row r="682">
      <c r="U682" s="9"/>
    </row>
    <row r="683">
      <c r="U683" s="9"/>
    </row>
    <row r="684">
      <c r="U684" s="9"/>
    </row>
    <row r="685">
      <c r="U685" s="9"/>
    </row>
    <row r="686">
      <c r="U686" s="9"/>
    </row>
    <row r="687">
      <c r="U687" s="9"/>
    </row>
    <row r="688">
      <c r="U688" s="9"/>
    </row>
    <row r="689">
      <c r="U689" s="9"/>
    </row>
    <row r="690">
      <c r="U690" s="9"/>
    </row>
    <row r="691">
      <c r="U691" s="9"/>
    </row>
    <row r="692">
      <c r="U692" s="9"/>
    </row>
    <row r="693">
      <c r="U693" s="9"/>
    </row>
    <row r="694">
      <c r="U694" s="9"/>
    </row>
    <row r="695">
      <c r="U695" s="9"/>
    </row>
    <row r="696">
      <c r="U696" s="9"/>
    </row>
    <row r="697">
      <c r="U697" s="9"/>
    </row>
    <row r="698">
      <c r="U698" s="9"/>
    </row>
    <row r="699">
      <c r="U699" s="9"/>
    </row>
    <row r="700">
      <c r="U700" s="9"/>
    </row>
    <row r="701">
      <c r="U701" s="9"/>
    </row>
    <row r="702">
      <c r="U702" s="9"/>
    </row>
    <row r="703">
      <c r="U703" s="9"/>
    </row>
    <row r="704">
      <c r="U704" s="9"/>
    </row>
    <row r="705">
      <c r="U705" s="9"/>
    </row>
    <row r="706">
      <c r="U706" s="9"/>
    </row>
    <row r="707">
      <c r="U707" s="9"/>
    </row>
    <row r="708">
      <c r="U708" s="9"/>
    </row>
    <row r="709">
      <c r="U709" s="9"/>
    </row>
    <row r="710">
      <c r="U710" s="9"/>
    </row>
    <row r="711">
      <c r="U711" s="9"/>
    </row>
    <row r="712">
      <c r="U712" s="9"/>
    </row>
    <row r="713">
      <c r="U713" s="9"/>
    </row>
    <row r="714">
      <c r="U714" s="9"/>
    </row>
    <row r="715">
      <c r="U715" s="9"/>
    </row>
    <row r="716">
      <c r="U716" s="9"/>
    </row>
    <row r="717">
      <c r="U717" s="9"/>
    </row>
    <row r="718">
      <c r="U718" s="9"/>
    </row>
    <row r="719">
      <c r="U719" s="9"/>
    </row>
    <row r="720">
      <c r="U720" s="9"/>
    </row>
    <row r="721">
      <c r="U721" s="9"/>
    </row>
    <row r="722">
      <c r="U722" s="9"/>
    </row>
    <row r="723">
      <c r="U723" s="9"/>
    </row>
    <row r="724">
      <c r="U724" s="9"/>
    </row>
    <row r="725">
      <c r="U725" s="9"/>
    </row>
    <row r="726">
      <c r="U726" s="9"/>
    </row>
    <row r="727">
      <c r="U727" s="9"/>
    </row>
    <row r="728">
      <c r="U728" s="9"/>
    </row>
    <row r="729">
      <c r="U729" s="9"/>
    </row>
    <row r="730">
      <c r="U730" s="9"/>
    </row>
    <row r="731">
      <c r="U731" s="9"/>
    </row>
    <row r="732">
      <c r="U732" s="9"/>
    </row>
    <row r="733">
      <c r="U733" s="9"/>
    </row>
    <row r="734">
      <c r="U734" s="9"/>
    </row>
    <row r="735">
      <c r="U735" s="9"/>
    </row>
    <row r="736">
      <c r="U736" s="9"/>
    </row>
    <row r="737">
      <c r="U737" s="9"/>
    </row>
    <row r="738">
      <c r="U738" s="9"/>
    </row>
    <row r="739">
      <c r="U739" s="9"/>
    </row>
    <row r="740">
      <c r="U740" s="9"/>
    </row>
    <row r="741">
      <c r="U741" s="9"/>
    </row>
    <row r="742">
      <c r="U742" s="9"/>
    </row>
    <row r="743">
      <c r="U743" s="9"/>
    </row>
    <row r="744">
      <c r="U744" s="9"/>
    </row>
    <row r="745">
      <c r="U745" s="9"/>
    </row>
    <row r="746">
      <c r="U746" s="9"/>
    </row>
    <row r="747">
      <c r="U747" s="9"/>
    </row>
    <row r="748">
      <c r="U748" s="9"/>
    </row>
    <row r="749">
      <c r="U749" s="9"/>
    </row>
    <row r="750">
      <c r="U750" s="9"/>
    </row>
    <row r="751">
      <c r="U751" s="9"/>
    </row>
    <row r="752">
      <c r="U752" s="9"/>
    </row>
    <row r="753">
      <c r="U753" s="9"/>
    </row>
    <row r="754">
      <c r="U754" s="9"/>
    </row>
    <row r="755">
      <c r="U755" s="9"/>
    </row>
    <row r="756">
      <c r="U756" s="9"/>
    </row>
    <row r="757">
      <c r="U757" s="9"/>
    </row>
    <row r="758">
      <c r="U758" s="9"/>
    </row>
    <row r="759">
      <c r="U759" s="9"/>
    </row>
    <row r="760">
      <c r="U760" s="9"/>
    </row>
    <row r="761">
      <c r="U761" s="9"/>
    </row>
    <row r="762">
      <c r="U762" s="9"/>
    </row>
    <row r="763">
      <c r="U763" s="9"/>
    </row>
    <row r="764">
      <c r="U764" s="9"/>
    </row>
    <row r="765">
      <c r="U765" s="9"/>
    </row>
    <row r="766">
      <c r="U766" s="9"/>
    </row>
    <row r="767">
      <c r="U767" s="9"/>
    </row>
    <row r="768">
      <c r="U768" s="9"/>
    </row>
    <row r="769">
      <c r="U769" s="9"/>
    </row>
    <row r="770">
      <c r="U770" s="9"/>
    </row>
    <row r="771">
      <c r="U771" s="9"/>
    </row>
    <row r="772">
      <c r="U772" s="9"/>
    </row>
    <row r="773">
      <c r="U773" s="9"/>
    </row>
    <row r="774">
      <c r="U774" s="9"/>
    </row>
    <row r="775">
      <c r="U775" s="9"/>
    </row>
    <row r="776">
      <c r="U776" s="9"/>
    </row>
    <row r="777">
      <c r="U777" s="9"/>
    </row>
    <row r="778">
      <c r="U778" s="9"/>
    </row>
    <row r="779">
      <c r="U779" s="9"/>
    </row>
    <row r="780">
      <c r="U780" s="9"/>
    </row>
    <row r="781">
      <c r="U781" s="9"/>
    </row>
    <row r="782">
      <c r="U782" s="9"/>
    </row>
    <row r="783">
      <c r="U783" s="9"/>
    </row>
    <row r="784">
      <c r="U784" s="9"/>
    </row>
    <row r="785">
      <c r="U785" s="9"/>
    </row>
    <row r="786">
      <c r="U786" s="9"/>
    </row>
    <row r="787">
      <c r="U787" s="9"/>
    </row>
    <row r="788">
      <c r="U788" s="9"/>
    </row>
    <row r="789">
      <c r="U789" s="9"/>
    </row>
    <row r="790">
      <c r="U790" s="9"/>
    </row>
    <row r="791">
      <c r="U791" s="9"/>
    </row>
    <row r="792">
      <c r="U792" s="9"/>
    </row>
    <row r="793">
      <c r="U793" s="9"/>
    </row>
    <row r="794">
      <c r="U794" s="9"/>
    </row>
    <row r="795">
      <c r="U795" s="9"/>
    </row>
    <row r="796">
      <c r="U796" s="9"/>
    </row>
    <row r="797">
      <c r="U797" s="9"/>
    </row>
    <row r="798">
      <c r="U798" s="9"/>
    </row>
    <row r="799">
      <c r="U799" s="9"/>
    </row>
    <row r="800">
      <c r="U800" s="9"/>
    </row>
    <row r="801">
      <c r="U801" s="9"/>
    </row>
    <row r="802">
      <c r="U802" s="9"/>
    </row>
    <row r="803">
      <c r="U803" s="9"/>
    </row>
    <row r="804">
      <c r="U804" s="9"/>
    </row>
    <row r="805">
      <c r="U805" s="9"/>
    </row>
    <row r="806">
      <c r="U806" s="9"/>
    </row>
    <row r="807">
      <c r="U807" s="9"/>
    </row>
    <row r="808">
      <c r="U808" s="9"/>
    </row>
    <row r="809">
      <c r="U809" s="9"/>
    </row>
    <row r="810">
      <c r="U810" s="9"/>
    </row>
    <row r="811">
      <c r="U811" s="9"/>
    </row>
    <row r="812">
      <c r="U812" s="9"/>
    </row>
    <row r="813">
      <c r="U813" s="9"/>
    </row>
    <row r="814">
      <c r="U814" s="9"/>
    </row>
    <row r="815">
      <c r="U815" s="9"/>
    </row>
    <row r="816">
      <c r="U816" s="9"/>
    </row>
    <row r="817">
      <c r="U817" s="9"/>
    </row>
    <row r="818">
      <c r="U818" s="9"/>
    </row>
    <row r="819">
      <c r="U819" s="9"/>
    </row>
    <row r="820">
      <c r="U820" s="9"/>
    </row>
    <row r="821">
      <c r="U821" s="9"/>
    </row>
    <row r="822">
      <c r="U822" s="9"/>
    </row>
    <row r="823">
      <c r="U823" s="9"/>
    </row>
    <row r="824">
      <c r="U824" s="9"/>
    </row>
    <row r="825">
      <c r="U825" s="9"/>
    </row>
    <row r="826">
      <c r="U826" s="9"/>
    </row>
    <row r="827">
      <c r="U827" s="9"/>
    </row>
    <row r="828">
      <c r="U828" s="9"/>
    </row>
    <row r="829">
      <c r="U829" s="9"/>
    </row>
    <row r="830">
      <c r="U830" s="9"/>
    </row>
    <row r="831">
      <c r="U831" s="9"/>
    </row>
    <row r="832">
      <c r="U832" s="9"/>
    </row>
    <row r="833">
      <c r="U833" s="9"/>
    </row>
    <row r="834">
      <c r="U834" s="9"/>
    </row>
    <row r="835">
      <c r="U835" s="9"/>
    </row>
    <row r="836">
      <c r="U836" s="9"/>
    </row>
    <row r="837">
      <c r="U837" s="9"/>
    </row>
    <row r="838">
      <c r="U838" s="9"/>
    </row>
    <row r="839">
      <c r="U839" s="9"/>
    </row>
    <row r="840">
      <c r="U840" s="9"/>
    </row>
    <row r="841">
      <c r="U841" s="9"/>
    </row>
    <row r="842">
      <c r="U842" s="9"/>
    </row>
    <row r="843">
      <c r="U843" s="9"/>
    </row>
    <row r="844">
      <c r="U844" s="9"/>
    </row>
    <row r="845">
      <c r="U845" s="9"/>
    </row>
    <row r="846">
      <c r="U846" s="9"/>
    </row>
    <row r="847">
      <c r="U847" s="9"/>
    </row>
    <row r="848">
      <c r="U848" s="9"/>
    </row>
    <row r="849">
      <c r="U849" s="9"/>
    </row>
    <row r="850">
      <c r="U850" s="9"/>
    </row>
    <row r="851">
      <c r="U851" s="9"/>
    </row>
    <row r="852">
      <c r="U852" s="9"/>
    </row>
    <row r="853">
      <c r="U853" s="9"/>
    </row>
    <row r="854">
      <c r="U854" s="9"/>
    </row>
    <row r="855">
      <c r="U855" s="9"/>
    </row>
    <row r="856">
      <c r="U856" s="9"/>
    </row>
    <row r="857">
      <c r="U857" s="9"/>
    </row>
    <row r="858">
      <c r="U858" s="9"/>
    </row>
    <row r="859">
      <c r="U859" s="9"/>
    </row>
    <row r="860">
      <c r="U860" s="9"/>
    </row>
    <row r="861">
      <c r="U861" s="9"/>
    </row>
    <row r="862">
      <c r="U862" s="9"/>
    </row>
    <row r="863">
      <c r="U863" s="9"/>
    </row>
    <row r="864">
      <c r="U864" s="9"/>
    </row>
    <row r="865">
      <c r="U865" s="9"/>
    </row>
    <row r="866">
      <c r="U866" s="9"/>
    </row>
    <row r="867">
      <c r="U867" s="9"/>
    </row>
    <row r="868">
      <c r="U868" s="9"/>
    </row>
    <row r="869">
      <c r="U869" s="9"/>
    </row>
    <row r="870">
      <c r="U870" s="9"/>
    </row>
    <row r="871">
      <c r="U871" s="9"/>
    </row>
    <row r="872">
      <c r="U872" s="9"/>
    </row>
    <row r="873">
      <c r="U873" s="9"/>
    </row>
    <row r="874">
      <c r="U874" s="9"/>
    </row>
    <row r="875">
      <c r="U875" s="9"/>
    </row>
    <row r="876">
      <c r="U876" s="9"/>
    </row>
    <row r="877">
      <c r="U877" s="9"/>
    </row>
    <row r="878">
      <c r="U878" s="9"/>
    </row>
    <row r="879">
      <c r="U879" s="9"/>
    </row>
    <row r="880">
      <c r="U880" s="9"/>
    </row>
    <row r="881">
      <c r="U881" s="9"/>
    </row>
    <row r="882">
      <c r="U882" s="9"/>
    </row>
    <row r="883">
      <c r="U883" s="9"/>
    </row>
    <row r="884">
      <c r="U884" s="9"/>
    </row>
    <row r="885">
      <c r="U885" s="9"/>
    </row>
    <row r="886">
      <c r="U886" s="9"/>
    </row>
    <row r="887">
      <c r="U887" s="9"/>
    </row>
    <row r="888">
      <c r="U888" s="9"/>
    </row>
    <row r="889">
      <c r="U889" s="9"/>
    </row>
    <row r="890">
      <c r="U890" s="9"/>
    </row>
    <row r="891">
      <c r="U891" s="9"/>
    </row>
    <row r="892">
      <c r="U892" s="9"/>
    </row>
    <row r="893">
      <c r="U893" s="9"/>
    </row>
    <row r="894">
      <c r="U894" s="9"/>
    </row>
    <row r="895">
      <c r="U895" s="9"/>
    </row>
    <row r="896">
      <c r="U896" s="9"/>
    </row>
    <row r="897">
      <c r="U897" s="9"/>
    </row>
    <row r="898">
      <c r="U898" s="9"/>
    </row>
    <row r="899">
      <c r="U899" s="9"/>
    </row>
    <row r="900">
      <c r="U900" s="9"/>
    </row>
    <row r="901">
      <c r="U901" s="9"/>
    </row>
    <row r="902">
      <c r="U902" s="9"/>
    </row>
    <row r="903">
      <c r="U903" s="9"/>
    </row>
    <row r="904">
      <c r="U904" s="9"/>
    </row>
    <row r="905">
      <c r="U905" s="9"/>
    </row>
    <row r="906">
      <c r="U906" s="9"/>
    </row>
    <row r="907">
      <c r="U907" s="9"/>
    </row>
    <row r="908">
      <c r="U908" s="9"/>
    </row>
    <row r="909">
      <c r="U909" s="9"/>
    </row>
    <row r="910">
      <c r="U910" s="9"/>
    </row>
    <row r="911">
      <c r="U911" s="9"/>
    </row>
    <row r="912">
      <c r="U912" s="9"/>
    </row>
    <row r="913">
      <c r="U913" s="9"/>
    </row>
    <row r="914">
      <c r="U914" s="9"/>
    </row>
    <row r="915">
      <c r="U915" s="9"/>
    </row>
    <row r="916">
      <c r="U916" s="9"/>
    </row>
    <row r="917">
      <c r="U917" s="9"/>
    </row>
    <row r="918">
      <c r="U918" s="9"/>
    </row>
    <row r="919">
      <c r="U919" s="9"/>
    </row>
    <row r="920">
      <c r="U920" s="9"/>
    </row>
    <row r="921">
      <c r="U921" s="9"/>
    </row>
    <row r="922">
      <c r="U922" s="9"/>
    </row>
    <row r="923">
      <c r="U923" s="9"/>
    </row>
    <row r="924">
      <c r="U924" s="9"/>
    </row>
    <row r="925">
      <c r="U925" s="9"/>
    </row>
    <row r="926">
      <c r="U926" s="9"/>
    </row>
    <row r="927">
      <c r="U927" s="9"/>
    </row>
    <row r="928">
      <c r="U928" s="9"/>
    </row>
    <row r="929">
      <c r="U929" s="9"/>
    </row>
    <row r="930">
      <c r="U930" s="9"/>
    </row>
    <row r="931">
      <c r="U931" s="9"/>
    </row>
    <row r="932">
      <c r="U932" s="9"/>
    </row>
    <row r="933">
      <c r="U933" s="9"/>
    </row>
    <row r="934">
      <c r="U934" s="9"/>
    </row>
    <row r="935">
      <c r="U935" s="9"/>
    </row>
    <row r="936">
      <c r="U936" s="9"/>
    </row>
    <row r="937">
      <c r="U937" s="9"/>
    </row>
    <row r="938">
      <c r="U938" s="9"/>
    </row>
    <row r="939">
      <c r="U939" s="9"/>
    </row>
    <row r="940">
      <c r="U940" s="9"/>
    </row>
    <row r="941">
      <c r="U941" s="9"/>
    </row>
    <row r="942">
      <c r="U942" s="9"/>
    </row>
    <row r="943">
      <c r="U943" s="9"/>
    </row>
    <row r="944">
      <c r="U944" s="9"/>
    </row>
    <row r="945">
      <c r="U945" s="9"/>
    </row>
    <row r="946">
      <c r="U946" s="9"/>
    </row>
    <row r="947">
      <c r="U947" s="9"/>
    </row>
    <row r="948">
      <c r="U948" s="9"/>
    </row>
    <row r="949">
      <c r="U949" s="9"/>
    </row>
    <row r="950">
      <c r="U950" s="9"/>
    </row>
    <row r="951">
      <c r="U951" s="9"/>
    </row>
    <row r="952">
      <c r="U952" s="9"/>
    </row>
    <row r="953">
      <c r="U953" s="9"/>
    </row>
    <row r="954">
      <c r="U954" s="9"/>
    </row>
    <row r="955">
      <c r="U955" s="9"/>
    </row>
    <row r="956">
      <c r="U956" s="9"/>
    </row>
    <row r="957">
      <c r="U957" s="9"/>
    </row>
    <row r="958">
      <c r="U958" s="9"/>
    </row>
    <row r="959">
      <c r="U959" s="9"/>
    </row>
    <row r="960">
      <c r="U960" s="9"/>
    </row>
    <row r="961">
      <c r="U961" s="9"/>
    </row>
    <row r="962">
      <c r="U962" s="9"/>
    </row>
    <row r="963">
      <c r="U963" s="9"/>
    </row>
    <row r="964">
      <c r="U964" s="9"/>
    </row>
    <row r="965">
      <c r="U965" s="9"/>
    </row>
    <row r="966">
      <c r="U966" s="9"/>
    </row>
    <row r="967">
      <c r="U967" s="9"/>
    </row>
    <row r="968">
      <c r="U968" s="9"/>
    </row>
    <row r="969">
      <c r="U969" s="9"/>
    </row>
    <row r="970">
      <c r="U970" s="9"/>
    </row>
    <row r="971">
      <c r="U971" s="9"/>
    </row>
    <row r="972">
      <c r="U972" s="9"/>
    </row>
    <row r="973">
      <c r="U973" s="9"/>
    </row>
    <row r="974">
      <c r="U974" s="9"/>
    </row>
    <row r="975">
      <c r="U975" s="9"/>
    </row>
    <row r="976">
      <c r="U976" s="9"/>
    </row>
    <row r="977">
      <c r="U977" s="9"/>
    </row>
    <row r="978">
      <c r="U978" s="9"/>
    </row>
    <row r="979">
      <c r="U979" s="9"/>
    </row>
    <row r="980">
      <c r="U980" s="9"/>
    </row>
    <row r="981">
      <c r="U981" s="9"/>
    </row>
    <row r="982">
      <c r="U982" s="9"/>
    </row>
    <row r="983">
      <c r="U983" s="9"/>
    </row>
    <row r="984">
      <c r="U984" s="9"/>
    </row>
    <row r="985">
      <c r="U985" s="9"/>
    </row>
    <row r="986">
      <c r="U986" s="9"/>
    </row>
    <row r="987">
      <c r="U987" s="9"/>
    </row>
    <row r="988">
      <c r="U988" s="9"/>
    </row>
    <row r="989">
      <c r="U989" s="9"/>
    </row>
    <row r="990">
      <c r="U990" s="9"/>
    </row>
    <row r="991">
      <c r="U991" s="9"/>
    </row>
    <row r="992">
      <c r="U992" s="9"/>
    </row>
    <row r="993">
      <c r="U993" s="9"/>
    </row>
    <row r="994">
      <c r="U994" s="9"/>
    </row>
    <row r="995">
      <c r="U995" s="9"/>
    </row>
    <row r="996">
      <c r="U996" s="9"/>
    </row>
    <row r="997">
      <c r="U997" s="9"/>
    </row>
    <row r="998">
      <c r="U998" s="9"/>
    </row>
    <row r="999">
      <c r="U999" s="9"/>
    </row>
    <row r="1000">
      <c r="U1000" s="9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13" width="8.38"/>
    <col customWidth="1" min="14" max="19" width="6.63"/>
  </cols>
  <sheetData>
    <row r="1">
      <c r="A1" s="81" t="s">
        <v>69</v>
      </c>
      <c r="B1" s="82" t="s">
        <v>66</v>
      </c>
      <c r="C1" s="82" t="s">
        <v>160</v>
      </c>
      <c r="D1" s="81" t="s">
        <v>161</v>
      </c>
      <c r="E1" s="81" t="s">
        <v>162</v>
      </c>
      <c r="F1" s="81" t="s">
        <v>163</v>
      </c>
      <c r="G1" s="81" t="s">
        <v>164</v>
      </c>
      <c r="H1" s="81" t="s">
        <v>165</v>
      </c>
      <c r="I1" s="81" t="s">
        <v>166</v>
      </c>
      <c r="J1" s="81" t="s">
        <v>167</v>
      </c>
      <c r="K1" s="81" t="s">
        <v>168</v>
      </c>
      <c r="L1" s="81" t="s">
        <v>169</v>
      </c>
      <c r="M1" s="81" t="s">
        <v>170</v>
      </c>
      <c r="N1" s="81" t="s">
        <v>171</v>
      </c>
      <c r="O1" s="81" t="s">
        <v>172</v>
      </c>
      <c r="P1" s="81" t="s">
        <v>173</v>
      </c>
      <c r="Q1" s="81" t="s">
        <v>174</v>
      </c>
      <c r="R1" s="81" t="s">
        <v>175</v>
      </c>
      <c r="S1" s="83" t="s">
        <v>4</v>
      </c>
      <c r="U1" s="9" t="s">
        <v>176</v>
      </c>
    </row>
    <row r="2">
      <c r="A2" s="84">
        <f>Comparacao!E3</f>
        <v>540</v>
      </c>
      <c r="B2" s="43" t="s">
        <v>77</v>
      </c>
      <c r="C2" s="43" t="s">
        <v>15</v>
      </c>
      <c r="D2" s="84">
        <v>5.0</v>
      </c>
      <c r="E2" s="84">
        <v>540.0</v>
      </c>
      <c r="F2" s="84">
        <v>540.0</v>
      </c>
      <c r="G2" s="84">
        <v>540.0</v>
      </c>
      <c r="H2" s="84">
        <v>540.0</v>
      </c>
      <c r="I2" s="84">
        <v>540.0</v>
      </c>
      <c r="J2" s="84">
        <v>540.0</v>
      </c>
      <c r="K2" s="84">
        <v>540.0</v>
      </c>
      <c r="L2" s="84">
        <v>0.008</v>
      </c>
      <c r="M2" s="84">
        <v>20.005</v>
      </c>
      <c r="N2" s="85">
        <f t="shared" ref="N2:N84" si="1">((E2-A2)/A2)*100</f>
        <v>0</v>
      </c>
      <c r="O2" s="85">
        <f t="shared" ref="O2:O84" si="2">((F2-A2)/A2)*100</f>
        <v>0</v>
      </c>
      <c r="P2" s="85">
        <f t="shared" ref="P2:P84" si="3">((G2-A2)/A2)*100</f>
        <v>0</v>
      </c>
      <c r="Q2" s="85">
        <f t="shared" ref="Q2:Q84" si="4">((H2-A2)/A2)*100</f>
        <v>0</v>
      </c>
      <c r="R2" s="85">
        <f t="shared" ref="R2:R84" si="5">((I2-A2)/A2)*100</f>
        <v>0</v>
      </c>
      <c r="S2" s="86">
        <f t="shared" ref="S2:S84" si="6">AVERAGE(N2:R2)</f>
        <v>0</v>
      </c>
      <c r="U2" s="9">
        <f t="shared" ref="U2:U84" si="7">(IF(((J2-A2)/A2)*100 &lt; 1,L2,"INF"))</f>
        <v>0.008</v>
      </c>
    </row>
    <row r="3">
      <c r="A3" s="84">
        <f>Comparacao!E4</f>
        <v>54</v>
      </c>
      <c r="B3" s="6" t="s">
        <v>78</v>
      </c>
      <c r="C3" s="6" t="s">
        <v>15</v>
      </c>
      <c r="D3" s="6">
        <v>5.0</v>
      </c>
      <c r="E3" s="6">
        <v>54.0</v>
      </c>
      <c r="F3" s="6">
        <v>54.0</v>
      </c>
      <c r="G3" s="6">
        <v>54.0</v>
      </c>
      <c r="H3" s="6">
        <v>54.0</v>
      </c>
      <c r="I3" s="6">
        <v>54.0</v>
      </c>
      <c r="J3" s="6">
        <v>54.0</v>
      </c>
      <c r="K3" s="6">
        <v>54.0</v>
      </c>
      <c r="L3" s="6">
        <v>0.005</v>
      </c>
      <c r="M3" s="6">
        <v>20.004</v>
      </c>
      <c r="N3" s="85">
        <f t="shared" si="1"/>
        <v>0</v>
      </c>
      <c r="O3" s="85">
        <f t="shared" si="2"/>
        <v>0</v>
      </c>
      <c r="P3" s="85">
        <f t="shared" si="3"/>
        <v>0</v>
      </c>
      <c r="Q3" s="85">
        <f t="shared" si="4"/>
        <v>0</v>
      </c>
      <c r="R3" s="85">
        <f t="shared" si="5"/>
        <v>0</v>
      </c>
      <c r="S3" s="86">
        <f t="shared" si="6"/>
        <v>0</v>
      </c>
      <c r="U3" s="9">
        <f t="shared" si="7"/>
        <v>0.005</v>
      </c>
    </row>
    <row r="4">
      <c r="A4" s="84">
        <f>Comparacao!E5</f>
        <v>816</v>
      </c>
      <c r="B4" s="6" t="s">
        <v>79</v>
      </c>
      <c r="C4" s="6" t="s">
        <v>15</v>
      </c>
      <c r="D4" s="6">
        <v>5.0</v>
      </c>
      <c r="E4" s="6">
        <v>816.0</v>
      </c>
      <c r="F4" s="6">
        <v>816.0</v>
      </c>
      <c r="G4" s="6">
        <v>816.0</v>
      </c>
      <c r="H4" s="6">
        <v>816.0</v>
      </c>
      <c r="I4" s="6">
        <v>816.0</v>
      </c>
      <c r="J4" s="6">
        <v>816.0</v>
      </c>
      <c r="K4" s="6">
        <v>816.0</v>
      </c>
      <c r="L4" s="6">
        <v>0.005</v>
      </c>
      <c r="M4" s="6">
        <v>20.003</v>
      </c>
      <c r="N4" s="85">
        <f t="shared" si="1"/>
        <v>0</v>
      </c>
      <c r="O4" s="85">
        <f t="shared" si="2"/>
        <v>0</v>
      </c>
      <c r="P4" s="85">
        <f t="shared" si="3"/>
        <v>0</v>
      </c>
      <c r="Q4" s="85">
        <f t="shared" si="4"/>
        <v>0</v>
      </c>
      <c r="R4" s="85">
        <f t="shared" si="5"/>
        <v>0</v>
      </c>
      <c r="S4" s="86">
        <f t="shared" si="6"/>
        <v>0</v>
      </c>
      <c r="U4" s="9">
        <f t="shared" si="7"/>
        <v>0.005</v>
      </c>
    </row>
    <row r="5">
      <c r="A5" s="84">
        <f>Comparacao!E6</f>
        <v>126</v>
      </c>
      <c r="B5" s="6" t="s">
        <v>80</v>
      </c>
      <c r="C5" s="6" t="s">
        <v>15</v>
      </c>
      <c r="D5" s="6">
        <v>5.0</v>
      </c>
      <c r="E5" s="6">
        <v>126.0</v>
      </c>
      <c r="F5" s="6">
        <v>126.0</v>
      </c>
      <c r="G5" s="6">
        <v>126.0</v>
      </c>
      <c r="H5" s="6">
        <v>126.0</v>
      </c>
      <c r="I5" s="6">
        <v>126.0</v>
      </c>
      <c r="J5" s="6">
        <v>126.0</v>
      </c>
      <c r="K5" s="6">
        <v>126.0</v>
      </c>
      <c r="L5" s="6">
        <v>0.019</v>
      </c>
      <c r="M5" s="6">
        <v>20.003</v>
      </c>
      <c r="N5" s="85">
        <f t="shared" si="1"/>
        <v>0</v>
      </c>
      <c r="O5" s="85">
        <f t="shared" si="2"/>
        <v>0</v>
      </c>
      <c r="P5" s="85">
        <f t="shared" si="3"/>
        <v>0</v>
      </c>
      <c r="Q5" s="85">
        <f t="shared" si="4"/>
        <v>0</v>
      </c>
      <c r="R5" s="85">
        <f t="shared" si="5"/>
        <v>0</v>
      </c>
      <c r="S5" s="86">
        <f t="shared" si="6"/>
        <v>0</v>
      </c>
      <c r="U5" s="9">
        <f t="shared" si="7"/>
        <v>0.019</v>
      </c>
    </row>
    <row r="6">
      <c r="A6" s="84">
        <f>Comparacao!E7</f>
        <v>372</v>
      </c>
      <c r="B6" s="6" t="s">
        <v>81</v>
      </c>
      <c r="C6" s="6" t="s">
        <v>15</v>
      </c>
      <c r="D6" s="6">
        <v>5.0</v>
      </c>
      <c r="E6" s="6">
        <v>372.0</v>
      </c>
      <c r="F6" s="6">
        <v>372.0</v>
      </c>
      <c r="G6" s="6">
        <v>372.0</v>
      </c>
      <c r="H6" s="6">
        <v>372.0</v>
      </c>
      <c r="I6" s="6">
        <v>372.0</v>
      </c>
      <c r="J6" s="6">
        <v>372.0</v>
      </c>
      <c r="K6" s="6">
        <v>372.0</v>
      </c>
      <c r="L6" s="6">
        <v>0.002</v>
      </c>
      <c r="M6" s="6">
        <v>20.002</v>
      </c>
      <c r="N6" s="85">
        <f t="shared" si="1"/>
        <v>0</v>
      </c>
      <c r="O6" s="85">
        <f t="shared" si="2"/>
        <v>0</v>
      </c>
      <c r="P6" s="85">
        <f t="shared" si="3"/>
        <v>0</v>
      </c>
      <c r="Q6" s="85">
        <f t="shared" si="4"/>
        <v>0</v>
      </c>
      <c r="R6" s="85">
        <f t="shared" si="5"/>
        <v>0</v>
      </c>
      <c r="S6" s="86">
        <f t="shared" si="6"/>
        <v>0</v>
      </c>
      <c r="U6" s="9">
        <f t="shared" si="7"/>
        <v>0.002</v>
      </c>
    </row>
    <row r="7">
      <c r="A7" s="84">
        <f>Comparacao!E8</f>
        <v>2148</v>
      </c>
      <c r="B7" s="6" t="s">
        <v>82</v>
      </c>
      <c r="C7" s="6" t="s">
        <v>15</v>
      </c>
      <c r="D7" s="6">
        <v>5.0</v>
      </c>
      <c r="E7" s="6">
        <v>2148.0</v>
      </c>
      <c r="F7" s="6">
        <v>2148.0</v>
      </c>
      <c r="G7" s="6">
        <v>2148.0</v>
      </c>
      <c r="H7" s="6">
        <v>2148.0</v>
      </c>
      <c r="I7" s="6">
        <v>2148.0</v>
      </c>
      <c r="J7" s="6">
        <v>2148.0</v>
      </c>
      <c r="K7" s="6">
        <v>2148.0</v>
      </c>
      <c r="L7" s="6">
        <v>2.467</v>
      </c>
      <c r="M7" s="6">
        <v>20.002</v>
      </c>
      <c r="N7" s="85">
        <f t="shared" si="1"/>
        <v>0</v>
      </c>
      <c r="O7" s="85">
        <f t="shared" si="2"/>
        <v>0</v>
      </c>
      <c r="P7" s="85">
        <f t="shared" si="3"/>
        <v>0</v>
      </c>
      <c r="Q7" s="85">
        <f t="shared" si="4"/>
        <v>0</v>
      </c>
      <c r="R7" s="85">
        <f t="shared" si="5"/>
        <v>0</v>
      </c>
      <c r="S7" s="86">
        <f t="shared" si="6"/>
        <v>0</v>
      </c>
      <c r="U7" s="9">
        <f t="shared" si="7"/>
        <v>2.467</v>
      </c>
    </row>
    <row r="8">
      <c r="A8" s="84">
        <f>Comparacao!E9</f>
        <v>1426</v>
      </c>
      <c r="B8" s="6" t="s">
        <v>83</v>
      </c>
      <c r="C8" s="6" t="s">
        <v>15</v>
      </c>
      <c r="D8" s="6">
        <v>5.0</v>
      </c>
      <c r="E8" s="6">
        <v>1426.0</v>
      </c>
      <c r="F8" s="6">
        <v>1426.0</v>
      </c>
      <c r="G8" s="6">
        <v>1426.0</v>
      </c>
      <c r="H8" s="6">
        <v>1426.0</v>
      </c>
      <c r="I8" s="6">
        <v>1426.0</v>
      </c>
      <c r="J8" s="6">
        <v>1426.0</v>
      </c>
      <c r="K8" s="6">
        <v>1426.0</v>
      </c>
      <c r="L8" s="6">
        <v>0.003</v>
      </c>
      <c r="M8" s="6">
        <v>20.002</v>
      </c>
      <c r="N8" s="85">
        <f t="shared" si="1"/>
        <v>0</v>
      </c>
      <c r="O8" s="85">
        <f t="shared" si="2"/>
        <v>0</v>
      </c>
      <c r="P8" s="85">
        <f t="shared" si="3"/>
        <v>0</v>
      </c>
      <c r="Q8" s="85">
        <f t="shared" si="4"/>
        <v>0</v>
      </c>
      <c r="R8" s="85">
        <f t="shared" si="5"/>
        <v>0</v>
      </c>
      <c r="S8" s="86">
        <f t="shared" si="6"/>
        <v>0</v>
      </c>
      <c r="U8" s="9">
        <f t="shared" si="7"/>
        <v>0.003</v>
      </c>
    </row>
    <row r="9">
      <c r="A9" s="84">
        <f>Comparacao!E10</f>
        <v>2458</v>
      </c>
      <c r="B9" s="6" t="s">
        <v>84</v>
      </c>
      <c r="C9" s="6" t="s">
        <v>15</v>
      </c>
      <c r="D9" s="6">
        <v>5.0</v>
      </c>
      <c r="E9" s="6">
        <v>2458.0</v>
      </c>
      <c r="F9" s="6">
        <v>2458.0</v>
      </c>
      <c r="G9" s="6">
        <v>2458.0</v>
      </c>
      <c r="H9" s="6">
        <v>2458.0</v>
      </c>
      <c r="I9" s="6">
        <v>2458.0</v>
      </c>
      <c r="J9" s="6">
        <v>2458.0</v>
      </c>
      <c r="K9" s="6">
        <v>2458.0</v>
      </c>
      <c r="L9" s="6">
        <v>0.005</v>
      </c>
      <c r="M9" s="6">
        <v>20.002</v>
      </c>
      <c r="N9" s="85">
        <f t="shared" si="1"/>
        <v>0</v>
      </c>
      <c r="O9" s="85">
        <f t="shared" si="2"/>
        <v>0</v>
      </c>
      <c r="P9" s="85">
        <f t="shared" si="3"/>
        <v>0</v>
      </c>
      <c r="Q9" s="85">
        <f t="shared" si="4"/>
        <v>0</v>
      </c>
      <c r="R9" s="85">
        <f t="shared" si="5"/>
        <v>0</v>
      </c>
      <c r="S9" s="86">
        <f t="shared" si="6"/>
        <v>0</v>
      </c>
      <c r="U9" s="9">
        <f t="shared" si="7"/>
        <v>0.005</v>
      </c>
    </row>
    <row r="10">
      <c r="A10" s="84">
        <f>Comparacao!E11</f>
        <v>1570</v>
      </c>
      <c r="B10" s="6" t="s">
        <v>85</v>
      </c>
      <c r="C10" s="6" t="s">
        <v>15</v>
      </c>
      <c r="D10" s="6">
        <v>5.0</v>
      </c>
      <c r="E10" s="6">
        <v>1570.0</v>
      </c>
      <c r="F10" s="6">
        <v>1570.0</v>
      </c>
      <c r="G10" s="6">
        <v>1570.0</v>
      </c>
      <c r="H10" s="6">
        <v>1570.0</v>
      </c>
      <c r="I10" s="6">
        <v>1570.0</v>
      </c>
      <c r="J10" s="6">
        <v>1570.0</v>
      </c>
      <c r="K10" s="6">
        <v>1570.0</v>
      </c>
      <c r="L10" s="6">
        <v>0.018</v>
      </c>
      <c r="M10" s="6">
        <v>20.003</v>
      </c>
      <c r="N10" s="85">
        <f t="shared" si="1"/>
        <v>0</v>
      </c>
      <c r="O10" s="85">
        <f t="shared" si="2"/>
        <v>0</v>
      </c>
      <c r="P10" s="85">
        <f t="shared" si="3"/>
        <v>0</v>
      </c>
      <c r="Q10" s="85">
        <f t="shared" si="4"/>
        <v>0</v>
      </c>
      <c r="R10" s="85">
        <f t="shared" si="5"/>
        <v>0</v>
      </c>
      <c r="S10" s="86">
        <f t="shared" si="6"/>
        <v>0</v>
      </c>
      <c r="U10" s="9">
        <f t="shared" si="7"/>
        <v>0.018</v>
      </c>
    </row>
    <row r="11">
      <c r="A11" s="84">
        <f>Comparacao!E12</f>
        <v>772</v>
      </c>
      <c r="B11" s="6" t="s">
        <v>86</v>
      </c>
      <c r="C11" s="6" t="s">
        <v>15</v>
      </c>
      <c r="D11" s="6">
        <v>5.0</v>
      </c>
      <c r="E11" s="6">
        <v>772.0</v>
      </c>
      <c r="F11" s="6">
        <v>772.0</v>
      </c>
      <c r="G11" s="6">
        <v>772.0</v>
      </c>
      <c r="H11" s="6">
        <v>772.0</v>
      </c>
      <c r="I11" s="6">
        <v>772.0</v>
      </c>
      <c r="J11" s="6">
        <v>772.0</v>
      </c>
      <c r="K11" s="6">
        <v>772.0</v>
      </c>
      <c r="L11" s="6">
        <v>0.095</v>
      </c>
      <c r="M11" s="6">
        <v>30.002</v>
      </c>
      <c r="N11" s="85">
        <f t="shared" si="1"/>
        <v>0</v>
      </c>
      <c r="O11" s="85">
        <f t="shared" si="2"/>
        <v>0</v>
      </c>
      <c r="P11" s="85">
        <f t="shared" si="3"/>
        <v>0</v>
      </c>
      <c r="Q11" s="85">
        <f t="shared" si="4"/>
        <v>0</v>
      </c>
      <c r="R11" s="85">
        <f t="shared" si="5"/>
        <v>0</v>
      </c>
      <c r="S11" s="86">
        <f t="shared" si="6"/>
        <v>0</v>
      </c>
      <c r="U11" s="9">
        <f t="shared" si="7"/>
        <v>0.095</v>
      </c>
    </row>
    <row r="12">
      <c r="A12" s="84">
        <f>Comparacao!E13</f>
        <v>136</v>
      </c>
      <c r="B12" s="6" t="s">
        <v>87</v>
      </c>
      <c r="C12" s="6" t="s">
        <v>15</v>
      </c>
      <c r="D12" s="6">
        <v>5.0</v>
      </c>
      <c r="E12" s="6">
        <v>136.0</v>
      </c>
      <c r="F12" s="6">
        <v>136.0</v>
      </c>
      <c r="G12" s="6">
        <v>136.0</v>
      </c>
      <c r="H12" s="6">
        <v>136.0</v>
      </c>
      <c r="I12" s="6">
        <v>136.0</v>
      </c>
      <c r="J12" s="6">
        <v>136.0</v>
      </c>
      <c r="K12" s="6">
        <v>136.0</v>
      </c>
      <c r="L12" s="6">
        <v>0.012</v>
      </c>
      <c r="M12" s="6">
        <v>30.003</v>
      </c>
      <c r="N12" s="85">
        <f t="shared" si="1"/>
        <v>0</v>
      </c>
      <c r="O12" s="85">
        <f t="shared" si="2"/>
        <v>0</v>
      </c>
      <c r="P12" s="85">
        <f t="shared" si="3"/>
        <v>0</v>
      </c>
      <c r="Q12" s="85">
        <f t="shared" si="4"/>
        <v>0</v>
      </c>
      <c r="R12" s="85">
        <f t="shared" si="5"/>
        <v>0</v>
      </c>
      <c r="S12" s="86">
        <f t="shared" si="6"/>
        <v>0</v>
      </c>
      <c r="U12" s="9">
        <f t="shared" si="7"/>
        <v>0.012</v>
      </c>
    </row>
    <row r="13">
      <c r="A13" s="84">
        <f>Comparacao!E14</f>
        <v>920</v>
      </c>
      <c r="B13" s="6" t="s">
        <v>88</v>
      </c>
      <c r="C13" s="6" t="s">
        <v>15</v>
      </c>
      <c r="D13" s="6">
        <v>5.0</v>
      </c>
      <c r="E13" s="6">
        <v>920.0</v>
      </c>
      <c r="F13" s="6">
        <v>920.0</v>
      </c>
      <c r="G13" s="6">
        <v>920.0</v>
      </c>
      <c r="H13" s="6">
        <v>920.0</v>
      </c>
      <c r="I13" s="6">
        <v>920.0</v>
      </c>
      <c r="J13" s="6">
        <v>920.0</v>
      </c>
      <c r="K13" s="6">
        <v>920.0</v>
      </c>
      <c r="L13" s="6">
        <v>0.013</v>
      </c>
      <c r="M13" s="6">
        <v>30.002</v>
      </c>
      <c r="N13" s="85">
        <f t="shared" si="1"/>
        <v>0</v>
      </c>
      <c r="O13" s="85">
        <f t="shared" si="2"/>
        <v>0</v>
      </c>
      <c r="P13" s="85">
        <f t="shared" si="3"/>
        <v>0</v>
      </c>
      <c r="Q13" s="85">
        <f t="shared" si="4"/>
        <v>0</v>
      </c>
      <c r="R13" s="85">
        <f t="shared" si="5"/>
        <v>0</v>
      </c>
      <c r="S13" s="86">
        <f t="shared" si="6"/>
        <v>0</v>
      </c>
      <c r="U13" s="9">
        <f t="shared" si="7"/>
        <v>0.013</v>
      </c>
    </row>
    <row r="14">
      <c r="A14" s="84">
        <f>Comparacao!E15</f>
        <v>52</v>
      </c>
      <c r="B14" s="6" t="s">
        <v>89</v>
      </c>
      <c r="C14" s="6" t="s">
        <v>15</v>
      </c>
      <c r="D14" s="6">
        <v>5.0</v>
      </c>
      <c r="E14" s="6">
        <v>52.0</v>
      </c>
      <c r="F14" s="6">
        <v>52.0</v>
      </c>
      <c r="G14" s="6">
        <v>52.0</v>
      </c>
      <c r="H14" s="6">
        <v>52.0</v>
      </c>
      <c r="I14" s="6">
        <v>52.0</v>
      </c>
      <c r="J14" s="6">
        <v>52.0</v>
      </c>
      <c r="K14" s="6">
        <v>52.0</v>
      </c>
      <c r="L14" s="6">
        <v>0.009</v>
      </c>
      <c r="M14" s="6">
        <v>30.003</v>
      </c>
      <c r="N14" s="85">
        <f t="shared" si="1"/>
        <v>0</v>
      </c>
      <c r="O14" s="85">
        <f t="shared" si="2"/>
        <v>0</v>
      </c>
      <c r="P14" s="85">
        <f t="shared" si="3"/>
        <v>0</v>
      </c>
      <c r="Q14" s="85">
        <f t="shared" si="4"/>
        <v>0</v>
      </c>
      <c r="R14" s="85">
        <f t="shared" si="5"/>
        <v>0</v>
      </c>
      <c r="S14" s="86">
        <f t="shared" si="6"/>
        <v>0</v>
      </c>
      <c r="U14" s="9">
        <f t="shared" si="7"/>
        <v>0.009</v>
      </c>
    </row>
    <row r="15">
      <c r="A15" s="84">
        <f>Comparacao!E16</f>
        <v>410</v>
      </c>
      <c r="B15" s="6" t="s">
        <v>90</v>
      </c>
      <c r="C15" s="6" t="s">
        <v>15</v>
      </c>
      <c r="D15" s="6">
        <v>5.0</v>
      </c>
      <c r="E15" s="6">
        <v>410.0</v>
      </c>
      <c r="F15" s="6">
        <v>410.0</v>
      </c>
      <c r="G15" s="6">
        <v>410.0</v>
      </c>
      <c r="H15" s="6">
        <v>410.0</v>
      </c>
      <c r="I15" s="6">
        <v>410.0</v>
      </c>
      <c r="J15" s="6">
        <v>410.0</v>
      </c>
      <c r="K15" s="6">
        <v>410.0</v>
      </c>
      <c r="L15" s="6">
        <v>0.026</v>
      </c>
      <c r="M15" s="6">
        <v>30.005</v>
      </c>
      <c r="N15" s="85">
        <f t="shared" si="1"/>
        <v>0</v>
      </c>
      <c r="O15" s="85">
        <f t="shared" si="2"/>
        <v>0</v>
      </c>
      <c r="P15" s="85">
        <f t="shared" si="3"/>
        <v>0</v>
      </c>
      <c r="Q15" s="85">
        <f t="shared" si="4"/>
        <v>0</v>
      </c>
      <c r="R15" s="85">
        <f t="shared" si="5"/>
        <v>0</v>
      </c>
      <c r="S15" s="86">
        <f t="shared" si="6"/>
        <v>0</v>
      </c>
      <c r="U15" s="9">
        <f t="shared" si="7"/>
        <v>0.026</v>
      </c>
    </row>
    <row r="16">
      <c r="A16" s="84">
        <f>Comparacao!E17</f>
        <v>3276</v>
      </c>
      <c r="B16" s="6" t="s">
        <v>91</v>
      </c>
      <c r="C16" s="6" t="s">
        <v>15</v>
      </c>
      <c r="D16" s="6">
        <v>5.0</v>
      </c>
      <c r="E16" s="6">
        <v>3276.0</v>
      </c>
      <c r="F16" s="6">
        <v>3276.0</v>
      </c>
      <c r="G16" s="6">
        <v>3276.0</v>
      </c>
      <c r="H16" s="6">
        <v>3276.0</v>
      </c>
      <c r="I16" s="6">
        <v>3276.0</v>
      </c>
      <c r="J16" s="6">
        <v>3276.0</v>
      </c>
      <c r="K16" s="6">
        <v>3276.0</v>
      </c>
      <c r="L16" s="6">
        <v>0.084</v>
      </c>
      <c r="M16" s="6">
        <v>30.004</v>
      </c>
      <c r="N16" s="85">
        <f t="shared" si="1"/>
        <v>0</v>
      </c>
      <c r="O16" s="85">
        <f t="shared" si="2"/>
        <v>0</v>
      </c>
      <c r="P16" s="85">
        <f t="shared" si="3"/>
        <v>0</v>
      </c>
      <c r="Q16" s="85">
        <f t="shared" si="4"/>
        <v>0</v>
      </c>
      <c r="R16" s="85">
        <f t="shared" si="5"/>
        <v>0</v>
      </c>
      <c r="S16" s="86">
        <f t="shared" si="6"/>
        <v>0</v>
      </c>
      <c r="U16" s="9">
        <f t="shared" si="7"/>
        <v>0.084</v>
      </c>
    </row>
    <row r="17">
      <c r="A17" s="84">
        <f>Comparacao!E18</f>
        <v>1404</v>
      </c>
      <c r="B17" s="6" t="s">
        <v>92</v>
      </c>
      <c r="C17" s="6" t="s">
        <v>15</v>
      </c>
      <c r="D17" s="6">
        <v>5.0</v>
      </c>
      <c r="E17" s="6">
        <v>1404.0</v>
      </c>
      <c r="F17" s="6">
        <v>1404.0</v>
      </c>
      <c r="G17" s="6">
        <v>1404.0</v>
      </c>
      <c r="H17" s="6">
        <v>1404.0</v>
      </c>
      <c r="I17" s="6">
        <v>1404.0</v>
      </c>
      <c r="J17" s="6">
        <v>1404.0</v>
      </c>
      <c r="K17" s="6">
        <v>1404.0</v>
      </c>
      <c r="L17" s="6">
        <v>0.041</v>
      </c>
      <c r="M17" s="6">
        <v>30.003</v>
      </c>
      <c r="N17" s="85">
        <f t="shared" si="1"/>
        <v>0</v>
      </c>
      <c r="O17" s="85">
        <f t="shared" si="2"/>
        <v>0</v>
      </c>
      <c r="P17" s="85">
        <f t="shared" si="3"/>
        <v>0</v>
      </c>
      <c r="Q17" s="85">
        <f t="shared" si="4"/>
        <v>0</v>
      </c>
      <c r="R17" s="85">
        <f t="shared" si="5"/>
        <v>0</v>
      </c>
      <c r="S17" s="86">
        <f t="shared" si="6"/>
        <v>0</v>
      </c>
      <c r="U17" s="9">
        <f t="shared" si="7"/>
        <v>0.041</v>
      </c>
    </row>
    <row r="18">
      <c r="A18" s="84">
        <f>Comparacao!E19</f>
        <v>2214</v>
      </c>
      <c r="B18" s="6" t="s">
        <v>93</v>
      </c>
      <c r="C18" s="6" t="s">
        <v>15</v>
      </c>
      <c r="D18" s="6">
        <v>5.0</v>
      </c>
      <c r="E18" s="6">
        <v>2214.0</v>
      </c>
      <c r="F18" s="6">
        <v>2214.0</v>
      </c>
      <c r="G18" s="6">
        <v>2214.0</v>
      </c>
      <c r="H18" s="6">
        <v>2214.0</v>
      </c>
      <c r="I18" s="6">
        <v>2214.0</v>
      </c>
      <c r="J18" s="6">
        <v>2214.0</v>
      </c>
      <c r="K18" s="6">
        <v>2214.0</v>
      </c>
      <c r="L18" s="6">
        <v>0.038</v>
      </c>
      <c r="M18" s="6">
        <v>30.004</v>
      </c>
      <c r="N18" s="85">
        <f t="shared" si="1"/>
        <v>0</v>
      </c>
      <c r="O18" s="85">
        <f t="shared" si="2"/>
        <v>0</v>
      </c>
      <c r="P18" s="85">
        <f t="shared" si="3"/>
        <v>0</v>
      </c>
      <c r="Q18" s="85">
        <f t="shared" si="4"/>
        <v>0</v>
      </c>
      <c r="R18" s="85">
        <f t="shared" si="5"/>
        <v>0</v>
      </c>
      <c r="S18" s="86">
        <f t="shared" si="6"/>
        <v>0</v>
      </c>
      <c r="U18" s="9">
        <f t="shared" si="7"/>
        <v>0.038</v>
      </c>
    </row>
    <row r="19">
      <c r="A19" s="84">
        <f>Comparacao!E20</f>
        <v>2150</v>
      </c>
      <c r="B19" s="6" t="s">
        <v>94</v>
      </c>
      <c r="C19" s="6" t="s">
        <v>15</v>
      </c>
      <c r="D19" s="6">
        <v>5.0</v>
      </c>
      <c r="E19" s="6">
        <v>2150.0</v>
      </c>
      <c r="F19" s="6">
        <v>2150.0</v>
      </c>
      <c r="G19" s="6">
        <v>2150.0</v>
      </c>
      <c r="H19" s="6">
        <v>2150.0</v>
      </c>
      <c r="I19" s="6">
        <v>2150.0</v>
      </c>
      <c r="J19" s="6">
        <v>2150.0</v>
      </c>
      <c r="K19" s="6">
        <v>2150.0</v>
      </c>
      <c r="L19" s="6">
        <v>0.497</v>
      </c>
      <c r="M19" s="6">
        <v>30.004</v>
      </c>
      <c r="N19" s="85">
        <f t="shared" si="1"/>
        <v>0</v>
      </c>
      <c r="O19" s="85">
        <f t="shared" si="2"/>
        <v>0</v>
      </c>
      <c r="P19" s="85">
        <f t="shared" si="3"/>
        <v>0</v>
      </c>
      <c r="Q19" s="85">
        <f t="shared" si="4"/>
        <v>0</v>
      </c>
      <c r="R19" s="85">
        <f t="shared" si="5"/>
        <v>0</v>
      </c>
      <c r="S19" s="86">
        <f t="shared" si="6"/>
        <v>0</v>
      </c>
      <c r="U19" s="9">
        <f t="shared" si="7"/>
        <v>0.497</v>
      </c>
    </row>
    <row r="20">
      <c r="A20" s="84">
        <f>Comparacao!E21</f>
        <v>2540</v>
      </c>
      <c r="B20" s="6" t="s">
        <v>95</v>
      </c>
      <c r="C20" s="6" t="s">
        <v>15</v>
      </c>
      <c r="D20" s="6">
        <v>5.0</v>
      </c>
      <c r="E20" s="6">
        <v>2540.0</v>
      </c>
      <c r="F20" s="6">
        <v>2540.0</v>
      </c>
      <c r="G20" s="6">
        <v>2540.0</v>
      </c>
      <c r="H20" s="6">
        <v>2540.0</v>
      </c>
      <c r="I20" s="6">
        <v>2540.0</v>
      </c>
      <c r="J20" s="6">
        <v>2540.0</v>
      </c>
      <c r="K20" s="6">
        <v>2540.0</v>
      </c>
      <c r="L20" s="6">
        <v>0.075</v>
      </c>
      <c r="M20" s="6">
        <v>30.002</v>
      </c>
      <c r="N20" s="85">
        <f t="shared" si="1"/>
        <v>0</v>
      </c>
      <c r="O20" s="85">
        <f t="shared" si="2"/>
        <v>0</v>
      </c>
      <c r="P20" s="85">
        <f t="shared" si="3"/>
        <v>0</v>
      </c>
      <c r="Q20" s="85">
        <f t="shared" si="4"/>
        <v>0</v>
      </c>
      <c r="R20" s="85">
        <f t="shared" si="5"/>
        <v>0</v>
      </c>
      <c r="S20" s="86">
        <f t="shared" si="6"/>
        <v>0</v>
      </c>
      <c r="U20" s="9">
        <f t="shared" si="7"/>
        <v>0.075</v>
      </c>
    </row>
    <row r="21">
      <c r="A21" s="84">
        <f>Comparacao!E22</f>
        <v>6178</v>
      </c>
      <c r="B21" s="6" t="s">
        <v>96</v>
      </c>
      <c r="C21" s="6" t="s">
        <v>15</v>
      </c>
      <c r="D21" s="6">
        <v>5.0</v>
      </c>
      <c r="E21" s="6">
        <v>6178.0</v>
      </c>
      <c r="F21" s="6">
        <v>6178.0</v>
      </c>
      <c r="G21" s="6">
        <v>6178.0</v>
      </c>
      <c r="H21" s="6">
        <v>6178.0</v>
      </c>
      <c r="I21" s="6">
        <v>6178.0</v>
      </c>
      <c r="J21" s="6">
        <v>6178.0</v>
      </c>
      <c r="K21" s="6">
        <v>6178.0</v>
      </c>
      <c r="L21" s="6">
        <v>0.057</v>
      </c>
      <c r="M21" s="6">
        <v>30.005</v>
      </c>
      <c r="N21" s="85">
        <f t="shared" si="1"/>
        <v>0</v>
      </c>
      <c r="O21" s="85">
        <f t="shared" si="2"/>
        <v>0</v>
      </c>
      <c r="P21" s="85">
        <f t="shared" si="3"/>
        <v>0</v>
      </c>
      <c r="Q21" s="85">
        <f t="shared" si="4"/>
        <v>0</v>
      </c>
      <c r="R21" s="85">
        <f t="shared" si="5"/>
        <v>0</v>
      </c>
      <c r="S21" s="86">
        <f t="shared" si="6"/>
        <v>0</v>
      </c>
      <c r="U21" s="9">
        <f t="shared" si="7"/>
        <v>0.057</v>
      </c>
    </row>
    <row r="22">
      <c r="A22" s="84">
        <f>Comparacao!E23</f>
        <v>4042</v>
      </c>
      <c r="B22" s="6" t="s">
        <v>97</v>
      </c>
      <c r="C22" s="6" t="s">
        <v>15</v>
      </c>
      <c r="D22" s="6">
        <v>5.0</v>
      </c>
      <c r="E22" s="6">
        <v>4042.0</v>
      </c>
      <c r="F22" s="6">
        <v>4042.0</v>
      </c>
      <c r="G22" s="6">
        <v>4042.0</v>
      </c>
      <c r="H22" s="6">
        <v>4042.0</v>
      </c>
      <c r="I22" s="6">
        <v>4042.0</v>
      </c>
      <c r="J22" s="6">
        <v>4042.0</v>
      </c>
      <c r="K22" s="6">
        <v>4042.0</v>
      </c>
      <c r="L22" s="6">
        <v>0.026</v>
      </c>
      <c r="M22" s="6">
        <v>30.005</v>
      </c>
      <c r="N22" s="85">
        <f t="shared" si="1"/>
        <v>0</v>
      </c>
      <c r="O22" s="85">
        <f t="shared" si="2"/>
        <v>0</v>
      </c>
      <c r="P22" s="85">
        <f t="shared" si="3"/>
        <v>0</v>
      </c>
      <c r="Q22" s="85">
        <f t="shared" si="4"/>
        <v>0</v>
      </c>
      <c r="R22" s="85">
        <f t="shared" si="5"/>
        <v>0</v>
      </c>
      <c r="S22" s="86">
        <f t="shared" si="6"/>
        <v>0</v>
      </c>
      <c r="U22" s="9">
        <f t="shared" si="7"/>
        <v>0.026</v>
      </c>
    </row>
    <row r="23">
      <c r="A23" s="84">
        <f>Comparacao!E24</f>
        <v>4126</v>
      </c>
      <c r="B23" s="6" t="s">
        <v>98</v>
      </c>
      <c r="C23" s="6" t="s">
        <v>15</v>
      </c>
      <c r="D23" s="6">
        <v>5.0</v>
      </c>
      <c r="E23" s="6">
        <v>4126.0</v>
      </c>
      <c r="F23" s="6">
        <v>4126.0</v>
      </c>
      <c r="G23" s="6">
        <v>4126.0</v>
      </c>
      <c r="H23" s="6">
        <v>4126.0</v>
      </c>
      <c r="I23" s="6">
        <v>4126.0</v>
      </c>
      <c r="J23" s="6">
        <v>4126.0</v>
      </c>
      <c r="K23" s="6">
        <v>4126.0</v>
      </c>
      <c r="L23" s="6">
        <v>0.025</v>
      </c>
      <c r="M23" s="6">
        <v>30.005</v>
      </c>
      <c r="N23" s="85">
        <f t="shared" si="1"/>
        <v>0</v>
      </c>
      <c r="O23" s="85">
        <f t="shared" si="2"/>
        <v>0</v>
      </c>
      <c r="P23" s="85">
        <f t="shared" si="3"/>
        <v>0</v>
      </c>
      <c r="Q23" s="85">
        <f t="shared" si="4"/>
        <v>0</v>
      </c>
      <c r="R23" s="85">
        <f t="shared" si="5"/>
        <v>0</v>
      </c>
      <c r="S23" s="86">
        <f t="shared" si="6"/>
        <v>0</v>
      </c>
      <c r="U23" s="9">
        <f t="shared" si="7"/>
        <v>0.025</v>
      </c>
    </row>
    <row r="24">
      <c r="A24" s="84">
        <f>Comparacao!E25</f>
        <v>3920</v>
      </c>
      <c r="B24" s="6" t="s">
        <v>99</v>
      </c>
      <c r="C24" s="6" t="s">
        <v>15</v>
      </c>
      <c r="D24" s="6">
        <v>5.0</v>
      </c>
      <c r="E24" s="6">
        <v>3920.0</v>
      </c>
      <c r="F24" s="6">
        <v>3920.0</v>
      </c>
      <c r="G24" s="6">
        <v>3920.0</v>
      </c>
      <c r="H24" s="6">
        <v>3920.0</v>
      </c>
      <c r="I24" s="6">
        <v>3920.0</v>
      </c>
      <c r="J24" s="6">
        <v>3920.0</v>
      </c>
      <c r="K24" s="6">
        <v>3920.0</v>
      </c>
      <c r="L24" s="6">
        <v>0.023</v>
      </c>
      <c r="M24" s="6">
        <v>30.003</v>
      </c>
      <c r="N24" s="85">
        <f t="shared" si="1"/>
        <v>0</v>
      </c>
      <c r="O24" s="85">
        <f t="shared" si="2"/>
        <v>0</v>
      </c>
      <c r="P24" s="85">
        <f t="shared" si="3"/>
        <v>0</v>
      </c>
      <c r="Q24" s="85">
        <f t="shared" si="4"/>
        <v>0</v>
      </c>
      <c r="R24" s="85">
        <f t="shared" si="5"/>
        <v>0</v>
      </c>
      <c r="S24" s="86">
        <f t="shared" si="6"/>
        <v>0</v>
      </c>
      <c r="U24" s="9">
        <f t="shared" si="7"/>
        <v>0.023</v>
      </c>
    </row>
    <row r="25">
      <c r="A25" s="84">
        <f>Comparacao!E26</f>
        <v>610</v>
      </c>
      <c r="B25" s="6" t="s">
        <v>100</v>
      </c>
      <c r="C25" s="6" t="s">
        <v>15</v>
      </c>
      <c r="D25" s="6">
        <v>5.0</v>
      </c>
      <c r="E25" s="6">
        <v>610.0</v>
      </c>
      <c r="F25" s="6">
        <v>610.0</v>
      </c>
      <c r="G25" s="6">
        <v>610.0</v>
      </c>
      <c r="H25" s="6">
        <v>610.0</v>
      </c>
      <c r="I25" s="6">
        <v>610.0</v>
      </c>
      <c r="J25" s="6">
        <v>610.0</v>
      </c>
      <c r="K25" s="6">
        <v>610.0</v>
      </c>
      <c r="L25" s="6">
        <v>0.058</v>
      </c>
      <c r="M25" s="6">
        <v>40.007</v>
      </c>
      <c r="N25" s="85">
        <f t="shared" si="1"/>
        <v>0</v>
      </c>
      <c r="O25" s="85">
        <f t="shared" si="2"/>
        <v>0</v>
      </c>
      <c r="P25" s="85">
        <f t="shared" si="3"/>
        <v>0</v>
      </c>
      <c r="Q25" s="85">
        <f t="shared" si="4"/>
        <v>0</v>
      </c>
      <c r="R25" s="85">
        <f t="shared" si="5"/>
        <v>0</v>
      </c>
      <c r="S25" s="86">
        <f t="shared" si="6"/>
        <v>0</v>
      </c>
      <c r="U25" s="9">
        <f t="shared" si="7"/>
        <v>0.058</v>
      </c>
    </row>
    <row r="26">
      <c r="A26" s="84">
        <f>Comparacao!E27</f>
        <v>136</v>
      </c>
      <c r="B26" s="6" t="s">
        <v>101</v>
      </c>
      <c r="C26" s="6" t="s">
        <v>15</v>
      </c>
      <c r="D26" s="6">
        <v>5.0</v>
      </c>
      <c r="E26" s="6">
        <v>136.0</v>
      </c>
      <c r="F26" s="6">
        <v>136.0</v>
      </c>
      <c r="G26" s="6">
        <v>136.0</v>
      </c>
      <c r="H26" s="6">
        <v>136.0</v>
      </c>
      <c r="I26" s="6">
        <v>136.0</v>
      </c>
      <c r="J26" s="6">
        <v>136.0</v>
      </c>
      <c r="K26" s="6">
        <v>136.0</v>
      </c>
      <c r="L26" s="6">
        <v>0.16</v>
      </c>
      <c r="M26" s="6">
        <v>40.007</v>
      </c>
      <c r="N26" s="85">
        <f t="shared" si="1"/>
        <v>0</v>
      </c>
      <c r="O26" s="85">
        <f t="shared" si="2"/>
        <v>0</v>
      </c>
      <c r="P26" s="85">
        <f t="shared" si="3"/>
        <v>0</v>
      </c>
      <c r="Q26" s="85">
        <f t="shared" si="4"/>
        <v>0</v>
      </c>
      <c r="R26" s="85">
        <f t="shared" si="5"/>
        <v>0</v>
      </c>
      <c r="S26" s="86">
        <f t="shared" si="6"/>
        <v>0</v>
      </c>
      <c r="U26" s="9">
        <f t="shared" si="7"/>
        <v>0.16</v>
      </c>
    </row>
    <row r="27">
      <c r="A27" s="84">
        <f>Comparacao!E28</f>
        <v>234</v>
      </c>
      <c r="B27" s="6" t="s">
        <v>102</v>
      </c>
      <c r="C27" s="6" t="s">
        <v>15</v>
      </c>
      <c r="D27" s="6">
        <v>5.0</v>
      </c>
      <c r="E27" s="6">
        <v>234.0</v>
      </c>
      <c r="F27" s="6">
        <v>234.0</v>
      </c>
      <c r="G27" s="6">
        <v>234.0</v>
      </c>
      <c r="H27" s="6">
        <v>234.0</v>
      </c>
      <c r="I27" s="6">
        <v>234.0</v>
      </c>
      <c r="J27" s="6">
        <v>234.0</v>
      </c>
      <c r="K27" s="6">
        <v>234.0</v>
      </c>
      <c r="L27" s="6">
        <v>0.06</v>
      </c>
      <c r="M27" s="6">
        <v>40.003</v>
      </c>
      <c r="N27" s="85">
        <f t="shared" si="1"/>
        <v>0</v>
      </c>
      <c r="O27" s="85">
        <f t="shared" si="2"/>
        <v>0</v>
      </c>
      <c r="P27" s="85">
        <f t="shared" si="3"/>
        <v>0</v>
      </c>
      <c r="Q27" s="85">
        <f t="shared" si="4"/>
        <v>0</v>
      </c>
      <c r="R27" s="85">
        <f t="shared" si="5"/>
        <v>0</v>
      </c>
      <c r="S27" s="86">
        <f t="shared" si="6"/>
        <v>0</v>
      </c>
      <c r="U27" s="9">
        <f t="shared" si="7"/>
        <v>0.06</v>
      </c>
    </row>
    <row r="28">
      <c r="A28" s="84">
        <f>Comparacao!E29</f>
        <v>232</v>
      </c>
      <c r="B28" s="6" t="s">
        <v>103</v>
      </c>
      <c r="C28" s="6" t="s">
        <v>15</v>
      </c>
      <c r="D28" s="6">
        <v>5.0</v>
      </c>
      <c r="E28" s="6">
        <v>232.0</v>
      </c>
      <c r="F28" s="6">
        <v>232.0</v>
      </c>
      <c r="G28" s="6">
        <v>232.0</v>
      </c>
      <c r="H28" s="6">
        <v>232.0</v>
      </c>
      <c r="I28" s="6">
        <v>232.0</v>
      </c>
      <c r="J28" s="6">
        <v>232.0</v>
      </c>
      <c r="K28" s="6">
        <v>232.0</v>
      </c>
      <c r="L28" s="6">
        <v>4.178</v>
      </c>
      <c r="M28" s="6">
        <v>40.006</v>
      </c>
      <c r="N28" s="85">
        <f t="shared" si="1"/>
        <v>0</v>
      </c>
      <c r="O28" s="85">
        <f t="shared" si="2"/>
        <v>0</v>
      </c>
      <c r="P28" s="85">
        <f t="shared" si="3"/>
        <v>0</v>
      </c>
      <c r="Q28" s="85">
        <f t="shared" si="4"/>
        <v>0</v>
      </c>
      <c r="R28" s="85">
        <f t="shared" si="5"/>
        <v>0</v>
      </c>
      <c r="S28" s="86">
        <f t="shared" si="6"/>
        <v>0</v>
      </c>
      <c r="U28" s="9">
        <f t="shared" si="7"/>
        <v>4.178</v>
      </c>
    </row>
    <row r="29">
      <c r="A29" s="84">
        <f>Comparacao!E30</f>
        <v>774</v>
      </c>
      <c r="B29" s="6" t="s">
        <v>104</v>
      </c>
      <c r="C29" s="6" t="s">
        <v>15</v>
      </c>
      <c r="D29" s="6">
        <v>5.0</v>
      </c>
      <c r="E29" s="6">
        <v>774.0</v>
      </c>
      <c r="F29" s="6">
        <v>774.0</v>
      </c>
      <c r="G29" s="6">
        <v>774.0</v>
      </c>
      <c r="H29" s="6">
        <v>774.0</v>
      </c>
      <c r="I29" s="6">
        <v>774.0</v>
      </c>
      <c r="J29" s="6">
        <v>774.0</v>
      </c>
      <c r="K29" s="6">
        <v>774.0</v>
      </c>
      <c r="L29" s="6">
        <v>0.033</v>
      </c>
      <c r="M29" s="6">
        <v>40.003</v>
      </c>
      <c r="N29" s="85">
        <f t="shared" si="1"/>
        <v>0</v>
      </c>
      <c r="O29" s="85">
        <f t="shared" si="2"/>
        <v>0</v>
      </c>
      <c r="P29" s="85">
        <f t="shared" si="3"/>
        <v>0</v>
      </c>
      <c r="Q29" s="85">
        <f t="shared" si="4"/>
        <v>0</v>
      </c>
      <c r="R29" s="85">
        <f t="shared" si="5"/>
        <v>0</v>
      </c>
      <c r="S29" s="86">
        <f t="shared" si="6"/>
        <v>0</v>
      </c>
      <c r="U29" s="9">
        <f t="shared" si="7"/>
        <v>0.033</v>
      </c>
    </row>
    <row r="30">
      <c r="A30" s="84">
        <f>Comparacao!E31</f>
        <v>4544</v>
      </c>
      <c r="B30" s="6" t="s">
        <v>105</v>
      </c>
      <c r="C30" s="6" t="s">
        <v>15</v>
      </c>
      <c r="D30" s="6">
        <v>5.0</v>
      </c>
      <c r="E30" s="6">
        <v>4544.0</v>
      </c>
      <c r="F30" s="6">
        <v>4544.0</v>
      </c>
      <c r="G30" s="6">
        <v>4544.0</v>
      </c>
      <c r="H30" s="6">
        <v>4544.0</v>
      </c>
      <c r="I30" s="6">
        <v>4544.0</v>
      </c>
      <c r="J30" s="6">
        <v>4544.0</v>
      </c>
      <c r="K30" s="6">
        <v>4544.0</v>
      </c>
      <c r="L30" s="6">
        <v>0.035</v>
      </c>
      <c r="M30" s="6">
        <v>40.008</v>
      </c>
      <c r="N30" s="85">
        <f t="shared" si="1"/>
        <v>0</v>
      </c>
      <c r="O30" s="85">
        <f t="shared" si="2"/>
        <v>0</v>
      </c>
      <c r="P30" s="85">
        <f t="shared" si="3"/>
        <v>0</v>
      </c>
      <c r="Q30" s="85">
        <f t="shared" si="4"/>
        <v>0</v>
      </c>
      <c r="R30" s="85">
        <f t="shared" si="5"/>
        <v>0</v>
      </c>
      <c r="S30" s="86">
        <f t="shared" si="6"/>
        <v>0</v>
      </c>
      <c r="U30" s="9">
        <f t="shared" si="7"/>
        <v>0.035</v>
      </c>
    </row>
    <row r="31">
      <c r="A31" s="84">
        <f>Comparacao!E32</f>
        <v>2068</v>
      </c>
      <c r="B31" s="6" t="s">
        <v>106</v>
      </c>
      <c r="C31" s="6" t="s">
        <v>15</v>
      </c>
      <c r="D31" s="6">
        <v>5.0</v>
      </c>
      <c r="E31" s="6">
        <v>2068.0</v>
      </c>
      <c r="F31" s="6">
        <v>2068.0</v>
      </c>
      <c r="G31" s="6">
        <v>2068.0</v>
      </c>
      <c r="H31" s="6">
        <v>2068.0</v>
      </c>
      <c r="I31" s="6">
        <v>2068.0</v>
      </c>
      <c r="J31" s="6">
        <v>2068.0</v>
      </c>
      <c r="K31" s="6">
        <v>2068.0</v>
      </c>
      <c r="L31" s="6">
        <v>0.089</v>
      </c>
      <c r="M31" s="6">
        <v>40.016</v>
      </c>
      <c r="N31" s="85">
        <f t="shared" si="1"/>
        <v>0</v>
      </c>
      <c r="O31" s="85">
        <f t="shared" si="2"/>
        <v>0</v>
      </c>
      <c r="P31" s="85">
        <f t="shared" si="3"/>
        <v>0</v>
      </c>
      <c r="Q31" s="85">
        <f t="shared" si="4"/>
        <v>0</v>
      </c>
      <c r="R31" s="85">
        <f t="shared" si="5"/>
        <v>0</v>
      </c>
      <c r="S31" s="86">
        <f t="shared" si="6"/>
        <v>0</v>
      </c>
      <c r="U31" s="9">
        <f t="shared" si="7"/>
        <v>0.089</v>
      </c>
    </row>
    <row r="32">
      <c r="A32" s="84">
        <f>Comparacao!E33</f>
        <v>2090</v>
      </c>
      <c r="B32" s="6" t="s">
        <v>107</v>
      </c>
      <c r="C32" s="6" t="s">
        <v>15</v>
      </c>
      <c r="D32" s="6">
        <v>5.0</v>
      </c>
      <c r="E32" s="6">
        <v>2090.0</v>
      </c>
      <c r="F32" s="6">
        <v>2090.0</v>
      </c>
      <c r="G32" s="6">
        <v>2090.0</v>
      </c>
      <c r="H32" s="6">
        <v>2090.0</v>
      </c>
      <c r="I32" s="6">
        <v>2090.0</v>
      </c>
      <c r="J32" s="6">
        <v>2090.0</v>
      </c>
      <c r="K32" s="6">
        <v>2090.0</v>
      </c>
      <c r="L32" s="6">
        <v>0.157</v>
      </c>
      <c r="M32" s="6">
        <v>40.007</v>
      </c>
      <c r="N32" s="85">
        <f t="shared" si="1"/>
        <v>0</v>
      </c>
      <c r="O32" s="85">
        <f t="shared" si="2"/>
        <v>0</v>
      </c>
      <c r="P32" s="85">
        <f t="shared" si="3"/>
        <v>0</v>
      </c>
      <c r="Q32" s="85">
        <f t="shared" si="4"/>
        <v>0</v>
      </c>
      <c r="R32" s="85">
        <f t="shared" si="5"/>
        <v>0</v>
      </c>
      <c r="S32" s="86">
        <f t="shared" si="6"/>
        <v>0</v>
      </c>
      <c r="U32" s="9">
        <f t="shared" si="7"/>
        <v>0.157</v>
      </c>
    </row>
    <row r="33">
      <c r="A33" s="84">
        <f>Comparacao!E34</f>
        <v>1650</v>
      </c>
      <c r="B33" s="6" t="s">
        <v>108</v>
      </c>
      <c r="C33" s="6" t="s">
        <v>15</v>
      </c>
      <c r="D33" s="6">
        <v>5.0</v>
      </c>
      <c r="E33" s="6">
        <v>1650.0</v>
      </c>
      <c r="F33" s="6">
        <v>1650.0</v>
      </c>
      <c r="G33" s="6">
        <v>1650.0</v>
      </c>
      <c r="H33" s="6">
        <v>1650.0</v>
      </c>
      <c r="I33" s="6">
        <v>1650.0</v>
      </c>
      <c r="J33" s="6">
        <v>1650.0</v>
      </c>
      <c r="K33" s="6">
        <v>1650.0</v>
      </c>
      <c r="L33" s="6">
        <v>0.437</v>
      </c>
      <c r="M33" s="6">
        <v>40.009</v>
      </c>
      <c r="N33" s="85">
        <f t="shared" si="1"/>
        <v>0</v>
      </c>
      <c r="O33" s="85">
        <f t="shared" si="2"/>
        <v>0</v>
      </c>
      <c r="P33" s="85">
        <f t="shared" si="3"/>
        <v>0</v>
      </c>
      <c r="Q33" s="85">
        <f t="shared" si="4"/>
        <v>0</v>
      </c>
      <c r="R33" s="85">
        <f t="shared" si="5"/>
        <v>0</v>
      </c>
      <c r="S33" s="86">
        <f t="shared" si="6"/>
        <v>0</v>
      </c>
      <c r="U33" s="9">
        <f t="shared" si="7"/>
        <v>0.437</v>
      </c>
    </row>
    <row r="34">
      <c r="A34" s="84">
        <f>Comparacao!E35</f>
        <v>4316</v>
      </c>
      <c r="B34" s="6" t="s">
        <v>109</v>
      </c>
      <c r="C34" s="6" t="s">
        <v>15</v>
      </c>
      <c r="D34" s="6">
        <v>5.0</v>
      </c>
      <c r="E34" s="6">
        <v>4316.0</v>
      </c>
      <c r="F34" s="6">
        <v>4316.0</v>
      </c>
      <c r="G34" s="6">
        <v>4316.0</v>
      </c>
      <c r="H34" s="6">
        <v>4316.0</v>
      </c>
      <c r="I34" s="6">
        <v>4316.0</v>
      </c>
      <c r="J34" s="6">
        <v>4316.0</v>
      </c>
      <c r="K34" s="6">
        <v>4316.0</v>
      </c>
      <c r="L34" s="6">
        <v>0.067</v>
      </c>
      <c r="M34" s="6">
        <v>40.005</v>
      </c>
      <c r="N34" s="85">
        <f t="shared" si="1"/>
        <v>0</v>
      </c>
      <c r="O34" s="85">
        <f t="shared" si="2"/>
        <v>0</v>
      </c>
      <c r="P34" s="85">
        <f t="shared" si="3"/>
        <v>0</v>
      </c>
      <c r="Q34" s="85">
        <f t="shared" si="4"/>
        <v>0</v>
      </c>
      <c r="R34" s="85">
        <f t="shared" si="5"/>
        <v>0</v>
      </c>
      <c r="S34" s="86">
        <f t="shared" si="6"/>
        <v>0</v>
      </c>
      <c r="U34" s="9">
        <f t="shared" si="7"/>
        <v>0.067</v>
      </c>
    </row>
    <row r="35">
      <c r="A35" s="84">
        <f>Comparacao!E36</f>
        <v>8646</v>
      </c>
      <c r="B35" s="6" t="s">
        <v>110</v>
      </c>
      <c r="C35" s="6" t="s">
        <v>15</v>
      </c>
      <c r="D35" s="6">
        <v>5.0</v>
      </c>
      <c r="E35" s="6">
        <v>8646.0</v>
      </c>
      <c r="F35" s="6">
        <v>8646.0</v>
      </c>
      <c r="G35" s="6">
        <v>8646.0</v>
      </c>
      <c r="H35" s="6">
        <v>8646.0</v>
      </c>
      <c r="I35" s="6">
        <v>8646.0</v>
      </c>
      <c r="J35" s="6">
        <v>8646.0</v>
      </c>
      <c r="K35" s="6">
        <v>8646.0</v>
      </c>
      <c r="L35" s="6">
        <v>0.333</v>
      </c>
      <c r="M35" s="6">
        <v>40.007</v>
      </c>
      <c r="N35" s="85">
        <f t="shared" si="1"/>
        <v>0</v>
      </c>
      <c r="O35" s="85">
        <f t="shared" si="2"/>
        <v>0</v>
      </c>
      <c r="P35" s="85">
        <f t="shared" si="3"/>
        <v>0</v>
      </c>
      <c r="Q35" s="85">
        <f t="shared" si="4"/>
        <v>0</v>
      </c>
      <c r="R35" s="85">
        <f t="shared" si="5"/>
        <v>0</v>
      </c>
      <c r="S35" s="86">
        <f t="shared" si="6"/>
        <v>0</v>
      </c>
      <c r="U35" s="9">
        <f t="shared" si="7"/>
        <v>0.333</v>
      </c>
    </row>
    <row r="36">
      <c r="A36" s="84">
        <f>Comparacao!E37</f>
        <v>4586</v>
      </c>
      <c r="B36" s="6" t="s">
        <v>111</v>
      </c>
      <c r="C36" s="6" t="s">
        <v>15</v>
      </c>
      <c r="D36" s="6">
        <v>5.0</v>
      </c>
      <c r="E36" s="6">
        <v>4586.0</v>
      </c>
      <c r="F36" s="6">
        <v>4586.0</v>
      </c>
      <c r="G36" s="6">
        <v>4586.0</v>
      </c>
      <c r="H36" s="6">
        <v>4586.0</v>
      </c>
      <c r="I36" s="6">
        <v>4586.0</v>
      </c>
      <c r="J36" s="6">
        <v>4586.0</v>
      </c>
      <c r="K36" s="6">
        <v>4586.0</v>
      </c>
      <c r="L36" s="6">
        <v>0.409</v>
      </c>
      <c r="M36" s="6">
        <v>40.01</v>
      </c>
      <c r="N36" s="85">
        <f t="shared" si="1"/>
        <v>0</v>
      </c>
      <c r="O36" s="85">
        <f t="shared" si="2"/>
        <v>0</v>
      </c>
      <c r="P36" s="85">
        <f t="shared" si="3"/>
        <v>0</v>
      </c>
      <c r="Q36" s="85">
        <f t="shared" si="4"/>
        <v>0</v>
      </c>
      <c r="R36" s="85">
        <f t="shared" si="5"/>
        <v>0</v>
      </c>
      <c r="S36" s="86">
        <f t="shared" si="6"/>
        <v>0</v>
      </c>
      <c r="U36" s="9">
        <f t="shared" si="7"/>
        <v>0.409</v>
      </c>
    </row>
    <row r="37">
      <c r="A37" s="84">
        <f>Comparacao!E38</f>
        <v>5396</v>
      </c>
      <c r="B37" s="6" t="s">
        <v>112</v>
      </c>
      <c r="C37" s="6" t="s">
        <v>15</v>
      </c>
      <c r="D37" s="6">
        <v>5.0</v>
      </c>
      <c r="E37" s="6">
        <v>5396.0</v>
      </c>
      <c r="F37" s="6">
        <v>5396.0</v>
      </c>
      <c r="G37" s="6">
        <v>5396.0</v>
      </c>
      <c r="H37" s="6">
        <v>5396.0</v>
      </c>
      <c r="I37" s="6">
        <v>5396.0</v>
      </c>
      <c r="J37" s="6">
        <v>5396.0</v>
      </c>
      <c r="K37" s="6">
        <v>5396.0</v>
      </c>
      <c r="L37" s="6">
        <v>0.443</v>
      </c>
      <c r="M37" s="6">
        <v>40.009</v>
      </c>
      <c r="N37" s="85">
        <f t="shared" si="1"/>
        <v>0</v>
      </c>
      <c r="O37" s="85">
        <f t="shared" si="2"/>
        <v>0</v>
      </c>
      <c r="P37" s="85">
        <f t="shared" si="3"/>
        <v>0</v>
      </c>
      <c r="Q37" s="85">
        <f t="shared" si="4"/>
        <v>0</v>
      </c>
      <c r="R37" s="85">
        <f t="shared" si="5"/>
        <v>0</v>
      </c>
      <c r="S37" s="86">
        <f t="shared" si="6"/>
        <v>0</v>
      </c>
      <c r="U37" s="9">
        <f t="shared" si="7"/>
        <v>0.443</v>
      </c>
    </row>
    <row r="38">
      <c r="A38" s="84">
        <f>Comparacao!E39</f>
        <v>4800</v>
      </c>
      <c r="B38" s="6" t="s">
        <v>113</v>
      </c>
      <c r="C38" s="6" t="s">
        <v>15</v>
      </c>
      <c r="D38" s="6">
        <v>5.0</v>
      </c>
      <c r="E38" s="6">
        <v>4800.0</v>
      </c>
      <c r="F38" s="6">
        <v>4800.0</v>
      </c>
      <c r="G38" s="6">
        <v>4800.0</v>
      </c>
      <c r="H38" s="6">
        <v>4800.0</v>
      </c>
      <c r="I38" s="6">
        <v>4800.0</v>
      </c>
      <c r="J38" s="6">
        <v>4800.0</v>
      </c>
      <c r="K38" s="6">
        <v>4800.0</v>
      </c>
      <c r="L38" s="6">
        <v>1.967</v>
      </c>
      <c r="M38" s="6">
        <v>40.01</v>
      </c>
      <c r="N38" s="85">
        <f t="shared" si="1"/>
        <v>0</v>
      </c>
      <c r="O38" s="85">
        <f t="shared" si="2"/>
        <v>0</v>
      </c>
      <c r="P38" s="85">
        <f t="shared" si="3"/>
        <v>0</v>
      </c>
      <c r="Q38" s="85">
        <f t="shared" si="4"/>
        <v>0</v>
      </c>
      <c r="R38" s="85">
        <f t="shared" si="5"/>
        <v>0</v>
      </c>
      <c r="S38" s="86">
        <f t="shared" si="6"/>
        <v>0</v>
      </c>
      <c r="U38" s="9">
        <f t="shared" si="7"/>
        <v>1.967</v>
      </c>
    </row>
    <row r="39">
      <c r="A39" s="84">
        <f>Comparacao!E40</f>
        <v>6272</v>
      </c>
      <c r="B39" s="6" t="s">
        <v>114</v>
      </c>
      <c r="C39" s="6" t="s">
        <v>15</v>
      </c>
      <c r="D39" s="6">
        <v>5.0</v>
      </c>
      <c r="E39" s="6">
        <v>6272.0</v>
      </c>
      <c r="F39" s="6">
        <v>6272.0</v>
      </c>
      <c r="G39" s="6">
        <v>6272.0</v>
      </c>
      <c r="H39" s="6">
        <v>6272.0</v>
      </c>
      <c r="I39" s="6">
        <v>6272.0</v>
      </c>
      <c r="J39" s="6">
        <v>6272.0</v>
      </c>
      <c r="K39" s="6">
        <v>6272.0</v>
      </c>
      <c r="L39" s="6">
        <v>0.068</v>
      </c>
      <c r="M39" s="6">
        <v>40.005</v>
      </c>
      <c r="N39" s="85">
        <f t="shared" si="1"/>
        <v>0</v>
      </c>
      <c r="O39" s="85">
        <f t="shared" si="2"/>
        <v>0</v>
      </c>
      <c r="P39" s="85">
        <f t="shared" si="3"/>
        <v>0</v>
      </c>
      <c r="Q39" s="85">
        <f t="shared" si="4"/>
        <v>0</v>
      </c>
      <c r="R39" s="85">
        <f t="shared" si="5"/>
        <v>0</v>
      </c>
      <c r="S39" s="86">
        <f t="shared" si="6"/>
        <v>0</v>
      </c>
      <c r="U39" s="9">
        <f t="shared" si="7"/>
        <v>0.068</v>
      </c>
    </row>
    <row r="40">
      <c r="A40" s="84">
        <f>Comparacao!E41</f>
        <v>19000</v>
      </c>
      <c r="B40" s="6" t="s">
        <v>115</v>
      </c>
      <c r="C40" s="6" t="s">
        <v>15</v>
      </c>
      <c r="D40" s="6">
        <v>5.0</v>
      </c>
      <c r="E40" s="6">
        <v>19000.0</v>
      </c>
      <c r="F40" s="6">
        <v>19000.0</v>
      </c>
      <c r="G40" s="6">
        <v>19000.0</v>
      </c>
      <c r="H40" s="6">
        <v>19000.0</v>
      </c>
      <c r="I40" s="6">
        <v>19000.0</v>
      </c>
      <c r="J40" s="6">
        <v>19000.0</v>
      </c>
      <c r="K40" s="6">
        <v>19000.0</v>
      </c>
      <c r="L40" s="6">
        <v>2.855</v>
      </c>
      <c r="M40" s="6">
        <v>100.071</v>
      </c>
      <c r="N40" s="85">
        <f t="shared" si="1"/>
        <v>0</v>
      </c>
      <c r="O40" s="85">
        <f t="shared" si="2"/>
        <v>0</v>
      </c>
      <c r="P40" s="85">
        <f t="shared" si="3"/>
        <v>0</v>
      </c>
      <c r="Q40" s="85">
        <f t="shared" si="4"/>
        <v>0</v>
      </c>
      <c r="R40" s="85">
        <f t="shared" si="5"/>
        <v>0</v>
      </c>
      <c r="S40" s="86">
        <f t="shared" si="6"/>
        <v>0</v>
      </c>
      <c r="U40" s="9">
        <f t="shared" si="7"/>
        <v>2.855</v>
      </c>
    </row>
    <row r="41">
      <c r="A41" s="84">
        <f>Comparacao!E42</f>
        <v>22686</v>
      </c>
      <c r="B41" s="6" t="s">
        <v>116</v>
      </c>
      <c r="C41" s="6" t="s">
        <v>15</v>
      </c>
      <c r="D41" s="6">
        <v>5.0</v>
      </c>
      <c r="E41" s="6">
        <v>22686.0</v>
      </c>
      <c r="F41" s="6">
        <v>22686.0</v>
      </c>
      <c r="G41" s="6">
        <v>22686.0</v>
      </c>
      <c r="H41" s="6">
        <v>22686.0</v>
      </c>
      <c r="I41" s="6">
        <v>22686.0</v>
      </c>
      <c r="J41" s="6">
        <v>22686.0</v>
      </c>
      <c r="K41" s="6">
        <v>22686.0</v>
      </c>
      <c r="L41" s="6">
        <v>4.055</v>
      </c>
      <c r="M41" s="6">
        <v>100.066</v>
      </c>
      <c r="N41" s="85">
        <f t="shared" si="1"/>
        <v>0</v>
      </c>
      <c r="O41" s="85">
        <f t="shared" si="2"/>
        <v>0</v>
      </c>
      <c r="P41" s="85">
        <f t="shared" si="3"/>
        <v>0</v>
      </c>
      <c r="Q41" s="85">
        <f t="shared" si="4"/>
        <v>0</v>
      </c>
      <c r="R41" s="85">
        <f t="shared" si="5"/>
        <v>0</v>
      </c>
      <c r="S41" s="86">
        <f t="shared" si="6"/>
        <v>0</v>
      </c>
      <c r="U41" s="9">
        <f t="shared" si="7"/>
        <v>4.055</v>
      </c>
    </row>
    <row r="42">
      <c r="A42" s="84">
        <f>Comparacao!E43</f>
        <v>14558</v>
      </c>
      <c r="B42" s="6" t="s">
        <v>117</v>
      </c>
      <c r="C42" s="6" t="s">
        <v>15</v>
      </c>
      <c r="D42" s="6">
        <v>5.0</v>
      </c>
      <c r="E42" s="6">
        <v>14558.0</v>
      </c>
      <c r="F42" s="6">
        <v>14558.0</v>
      </c>
      <c r="G42" s="6">
        <v>14558.0</v>
      </c>
      <c r="H42" s="6">
        <v>14558.0</v>
      </c>
      <c r="I42" s="6">
        <v>14558.0</v>
      </c>
      <c r="J42" s="6">
        <v>14558.0</v>
      </c>
      <c r="K42" s="6">
        <v>14558.0</v>
      </c>
      <c r="L42" s="6">
        <v>11.542</v>
      </c>
      <c r="M42" s="6">
        <v>100.096</v>
      </c>
      <c r="N42" s="85">
        <f t="shared" si="1"/>
        <v>0</v>
      </c>
      <c r="O42" s="85">
        <f t="shared" si="2"/>
        <v>0</v>
      </c>
      <c r="P42" s="85">
        <f t="shared" si="3"/>
        <v>0</v>
      </c>
      <c r="Q42" s="85">
        <f t="shared" si="4"/>
        <v>0</v>
      </c>
      <c r="R42" s="85">
        <f t="shared" si="5"/>
        <v>0</v>
      </c>
      <c r="S42" s="86">
        <f t="shared" si="6"/>
        <v>0</v>
      </c>
      <c r="U42" s="9">
        <f t="shared" si="7"/>
        <v>11.542</v>
      </c>
    </row>
    <row r="43">
      <c r="A43" s="88">
        <f>Comparacao!E44</f>
        <v>19700</v>
      </c>
      <c r="B43" s="6" t="s">
        <v>118</v>
      </c>
      <c r="C43" s="6" t="s">
        <v>15</v>
      </c>
      <c r="D43" s="6">
        <v>5.0</v>
      </c>
      <c r="E43" s="6">
        <v>19700.0</v>
      </c>
      <c r="F43" s="6">
        <v>19700.0</v>
      </c>
      <c r="G43" s="6">
        <v>19700.0</v>
      </c>
      <c r="H43" s="6">
        <v>19700.0</v>
      </c>
      <c r="I43" s="6">
        <v>19700.0</v>
      </c>
      <c r="J43" s="6">
        <v>19700.0</v>
      </c>
      <c r="K43" s="6">
        <v>19700.0</v>
      </c>
      <c r="L43" s="6">
        <v>8.239</v>
      </c>
      <c r="M43" s="6">
        <v>100.103</v>
      </c>
      <c r="N43" s="85">
        <f t="shared" si="1"/>
        <v>0</v>
      </c>
      <c r="O43" s="85">
        <f t="shared" si="2"/>
        <v>0</v>
      </c>
      <c r="P43" s="85">
        <f t="shared" si="3"/>
        <v>0</v>
      </c>
      <c r="Q43" s="85">
        <f t="shared" si="4"/>
        <v>0</v>
      </c>
      <c r="R43" s="85">
        <f t="shared" si="5"/>
        <v>0</v>
      </c>
      <c r="S43" s="86">
        <f t="shared" si="6"/>
        <v>0</v>
      </c>
      <c r="U43" s="9">
        <f t="shared" si="7"/>
        <v>8.239</v>
      </c>
    </row>
    <row r="44">
      <c r="A44" s="88">
        <f>Comparacao!E45</f>
        <v>22746</v>
      </c>
      <c r="B44" s="6" t="s">
        <v>119</v>
      </c>
      <c r="C44" s="6" t="s">
        <v>15</v>
      </c>
      <c r="D44" s="6">
        <v>5.0</v>
      </c>
      <c r="E44" s="6">
        <v>22746.0</v>
      </c>
      <c r="F44" s="6">
        <v>22746.0</v>
      </c>
      <c r="G44" s="6">
        <v>22746.0</v>
      </c>
      <c r="H44" s="6">
        <v>22746.0</v>
      </c>
      <c r="I44" s="6">
        <v>22746.0</v>
      </c>
      <c r="J44" s="6">
        <v>22746.0</v>
      </c>
      <c r="K44" s="6">
        <v>22746.0</v>
      </c>
      <c r="L44" s="6">
        <v>7.936</v>
      </c>
      <c r="M44" s="6">
        <v>100.088</v>
      </c>
      <c r="N44" s="85">
        <f t="shared" si="1"/>
        <v>0</v>
      </c>
      <c r="O44" s="85">
        <f t="shared" si="2"/>
        <v>0</v>
      </c>
      <c r="P44" s="85">
        <f t="shared" si="3"/>
        <v>0</v>
      </c>
      <c r="Q44" s="85">
        <f t="shared" si="4"/>
        <v>0</v>
      </c>
      <c r="R44" s="85">
        <f t="shared" si="5"/>
        <v>0</v>
      </c>
      <c r="S44" s="86">
        <f t="shared" si="6"/>
        <v>0</v>
      </c>
      <c r="U44" s="9">
        <f t="shared" si="7"/>
        <v>7.936</v>
      </c>
    </row>
    <row r="45">
      <c r="A45" s="88">
        <f>Comparacao!E46</f>
        <v>36412</v>
      </c>
      <c r="B45" s="6" t="s">
        <v>120</v>
      </c>
      <c r="C45" s="6" t="s">
        <v>15</v>
      </c>
      <c r="D45" s="6">
        <v>5.0</v>
      </c>
      <c r="E45" s="6">
        <v>36412.0</v>
      </c>
      <c r="F45" s="6">
        <v>36412.0</v>
      </c>
      <c r="G45" s="6">
        <v>36412.0</v>
      </c>
      <c r="H45" s="6">
        <v>36448.0</v>
      </c>
      <c r="I45" s="6">
        <v>36532.0</v>
      </c>
      <c r="J45" s="6">
        <v>36412.0</v>
      </c>
      <c r="K45" s="6">
        <v>36443.2</v>
      </c>
      <c r="L45" s="6">
        <v>38.466</v>
      </c>
      <c r="M45" s="6">
        <v>100.046</v>
      </c>
      <c r="N45" s="85">
        <f t="shared" si="1"/>
        <v>0</v>
      </c>
      <c r="O45" s="85">
        <f t="shared" si="2"/>
        <v>0</v>
      </c>
      <c r="P45" s="85">
        <f t="shared" si="3"/>
        <v>0</v>
      </c>
      <c r="Q45" s="85">
        <f t="shared" si="4"/>
        <v>0.09886850489</v>
      </c>
      <c r="R45" s="85">
        <f t="shared" si="5"/>
        <v>0.329561683</v>
      </c>
      <c r="S45" s="86">
        <f t="shared" si="6"/>
        <v>0.08568603757</v>
      </c>
      <c r="U45" s="9">
        <f t="shared" si="7"/>
        <v>38.466</v>
      </c>
    </row>
    <row r="46">
      <c r="A46" s="88">
        <f>Comparacao!E47</f>
        <v>38608</v>
      </c>
      <c r="B46" s="6" t="s">
        <v>121</v>
      </c>
      <c r="C46" s="6" t="s">
        <v>15</v>
      </c>
      <c r="D46" s="6">
        <v>5.0</v>
      </c>
      <c r="E46" s="6">
        <v>38608.0</v>
      </c>
      <c r="F46" s="6">
        <v>38608.0</v>
      </c>
      <c r="G46" s="6">
        <v>38608.0</v>
      </c>
      <c r="H46" s="6">
        <v>38608.0</v>
      </c>
      <c r="I46" s="6">
        <v>38608.0</v>
      </c>
      <c r="J46" s="6">
        <v>38608.0</v>
      </c>
      <c r="K46" s="6">
        <v>38608.0</v>
      </c>
      <c r="L46" s="6">
        <v>6.515</v>
      </c>
      <c r="M46" s="6">
        <v>100.129</v>
      </c>
      <c r="N46" s="85">
        <f t="shared" si="1"/>
        <v>0</v>
      </c>
      <c r="O46" s="85">
        <f t="shared" si="2"/>
        <v>0</v>
      </c>
      <c r="P46" s="85">
        <f t="shared" si="3"/>
        <v>0</v>
      </c>
      <c r="Q46" s="85">
        <f t="shared" si="4"/>
        <v>0</v>
      </c>
      <c r="R46" s="85">
        <f t="shared" si="5"/>
        <v>0</v>
      </c>
      <c r="S46" s="86">
        <f t="shared" si="6"/>
        <v>0</v>
      </c>
      <c r="U46" s="9">
        <f t="shared" si="7"/>
        <v>6.515</v>
      </c>
    </row>
    <row r="47">
      <c r="A47" s="88">
        <f>Comparacao!E48</f>
        <v>32686</v>
      </c>
      <c r="B47" s="6" t="s">
        <v>122</v>
      </c>
      <c r="C47" s="6" t="s">
        <v>15</v>
      </c>
      <c r="D47" s="6">
        <v>5.0</v>
      </c>
      <c r="E47" s="6">
        <v>32686.0</v>
      </c>
      <c r="F47" s="6">
        <v>32686.0</v>
      </c>
      <c r="G47" s="6">
        <v>32686.0</v>
      </c>
      <c r="H47" s="6">
        <v>32686.0</v>
      </c>
      <c r="I47" s="6">
        <v>32686.0</v>
      </c>
      <c r="J47" s="6">
        <v>32686.0</v>
      </c>
      <c r="K47" s="6">
        <v>32686.0</v>
      </c>
      <c r="L47" s="6">
        <v>19.087</v>
      </c>
      <c r="M47" s="6">
        <v>100.164</v>
      </c>
      <c r="N47" s="85">
        <f t="shared" si="1"/>
        <v>0</v>
      </c>
      <c r="O47" s="85">
        <f t="shared" si="2"/>
        <v>0</v>
      </c>
      <c r="P47" s="85">
        <f t="shared" si="3"/>
        <v>0</v>
      </c>
      <c r="Q47" s="85">
        <f t="shared" si="4"/>
        <v>0</v>
      </c>
      <c r="R47" s="85">
        <f t="shared" si="5"/>
        <v>0</v>
      </c>
      <c r="S47" s="86">
        <f t="shared" si="6"/>
        <v>0</v>
      </c>
      <c r="U47" s="9">
        <f t="shared" si="7"/>
        <v>19.087</v>
      </c>
    </row>
    <row r="48">
      <c r="A48" s="88">
        <f>Comparacao!E49</f>
        <v>35322</v>
      </c>
      <c r="B48" s="6" t="s">
        <v>123</v>
      </c>
      <c r="C48" s="6" t="s">
        <v>15</v>
      </c>
      <c r="D48" s="6">
        <v>5.0</v>
      </c>
      <c r="E48" s="6">
        <v>35322.0</v>
      </c>
      <c r="F48" s="6">
        <v>35322.0</v>
      </c>
      <c r="G48" s="6">
        <v>35322.0</v>
      </c>
      <c r="H48" s="6">
        <v>35322.0</v>
      </c>
      <c r="I48" s="6">
        <v>35322.0</v>
      </c>
      <c r="J48" s="6">
        <v>35322.0</v>
      </c>
      <c r="K48" s="6">
        <v>35322.0</v>
      </c>
      <c r="L48" s="6">
        <v>19.914</v>
      </c>
      <c r="M48" s="6">
        <v>100.121</v>
      </c>
      <c r="N48" s="85">
        <f t="shared" si="1"/>
        <v>0</v>
      </c>
      <c r="O48" s="85">
        <f t="shared" si="2"/>
        <v>0</v>
      </c>
      <c r="P48" s="85">
        <f t="shared" si="3"/>
        <v>0</v>
      </c>
      <c r="Q48" s="85">
        <f t="shared" si="4"/>
        <v>0</v>
      </c>
      <c r="R48" s="85">
        <f t="shared" si="5"/>
        <v>0</v>
      </c>
      <c r="S48" s="86">
        <f t="shared" si="6"/>
        <v>0</v>
      </c>
      <c r="U48" s="9">
        <f t="shared" si="7"/>
        <v>19.914</v>
      </c>
    </row>
    <row r="49">
      <c r="A49" s="88">
        <f>Comparacao!E50</f>
        <v>36690</v>
      </c>
      <c r="B49" s="6" t="s">
        <v>124</v>
      </c>
      <c r="C49" s="6" t="s">
        <v>15</v>
      </c>
      <c r="D49" s="6">
        <v>5.0</v>
      </c>
      <c r="E49" s="6">
        <v>36690.0</v>
      </c>
      <c r="F49" s="6">
        <v>36690.0</v>
      </c>
      <c r="G49" s="6">
        <v>36690.0</v>
      </c>
      <c r="H49" s="6">
        <v>36690.0</v>
      </c>
      <c r="I49" s="6">
        <v>37006.0</v>
      </c>
      <c r="J49" s="6">
        <v>36690.0</v>
      </c>
      <c r="K49" s="6">
        <v>36753.2</v>
      </c>
      <c r="L49" s="6">
        <v>22.872</v>
      </c>
      <c r="M49" s="6">
        <v>100.15</v>
      </c>
      <c r="N49" s="85">
        <f t="shared" si="1"/>
        <v>0</v>
      </c>
      <c r="O49" s="85">
        <f t="shared" si="2"/>
        <v>0</v>
      </c>
      <c r="P49" s="85">
        <f t="shared" si="3"/>
        <v>0</v>
      </c>
      <c r="Q49" s="85">
        <f t="shared" si="4"/>
        <v>0</v>
      </c>
      <c r="R49" s="85">
        <f t="shared" si="5"/>
        <v>0.8612701008</v>
      </c>
      <c r="S49" s="86">
        <f t="shared" si="6"/>
        <v>0.1722540202</v>
      </c>
      <c r="U49" s="9">
        <f t="shared" si="7"/>
        <v>22.872</v>
      </c>
    </row>
    <row r="50">
      <c r="A50" s="88">
        <f>Comparacao!E51</f>
        <v>60922</v>
      </c>
      <c r="B50" s="6" t="s">
        <v>125</v>
      </c>
      <c r="C50" s="6" t="s">
        <v>15</v>
      </c>
      <c r="D50" s="6">
        <v>5.0</v>
      </c>
      <c r="E50" s="6">
        <v>60922.0</v>
      </c>
      <c r="F50" s="6">
        <v>60922.0</v>
      </c>
      <c r="G50" s="6">
        <v>60922.0</v>
      </c>
      <c r="H50" s="6">
        <v>61566.0</v>
      </c>
      <c r="I50" s="6">
        <v>60922.0</v>
      </c>
      <c r="J50" s="6">
        <v>60922.0</v>
      </c>
      <c r="K50" s="6">
        <v>61050.8</v>
      </c>
      <c r="L50" s="6">
        <v>52.894</v>
      </c>
      <c r="M50" s="6">
        <v>100.104</v>
      </c>
      <c r="N50" s="85">
        <f t="shared" si="1"/>
        <v>0</v>
      </c>
      <c r="O50" s="85">
        <f t="shared" si="2"/>
        <v>0</v>
      </c>
      <c r="P50" s="85">
        <f t="shared" si="3"/>
        <v>0</v>
      </c>
      <c r="Q50" s="85">
        <f t="shared" si="4"/>
        <v>1.057089393</v>
      </c>
      <c r="R50" s="85">
        <f t="shared" si="5"/>
        <v>0</v>
      </c>
      <c r="S50" s="86">
        <f t="shared" si="6"/>
        <v>0.2114178786</v>
      </c>
      <c r="U50" s="9">
        <f t="shared" si="7"/>
        <v>52.894</v>
      </c>
    </row>
    <row r="51">
      <c r="A51" s="88">
        <f>Comparacao!E52</f>
        <v>62022</v>
      </c>
      <c r="B51" s="6" t="s">
        <v>126</v>
      </c>
      <c r="C51" s="6" t="s">
        <v>15</v>
      </c>
      <c r="D51" s="6">
        <v>5.0</v>
      </c>
      <c r="E51" s="6">
        <v>62022.0</v>
      </c>
      <c r="F51" s="6">
        <v>62022.0</v>
      </c>
      <c r="G51" s="6">
        <v>62022.0</v>
      </c>
      <c r="H51" s="6">
        <v>62022.0</v>
      </c>
      <c r="I51" s="6">
        <v>62022.0</v>
      </c>
      <c r="J51" s="6">
        <v>62022.0</v>
      </c>
      <c r="K51" s="6">
        <v>62022.0</v>
      </c>
      <c r="L51" s="6">
        <v>8.558</v>
      </c>
      <c r="M51" s="6">
        <v>100.061</v>
      </c>
      <c r="N51" s="85">
        <f t="shared" si="1"/>
        <v>0</v>
      </c>
      <c r="O51" s="85">
        <f t="shared" si="2"/>
        <v>0</v>
      </c>
      <c r="P51" s="85">
        <f t="shared" si="3"/>
        <v>0</v>
      </c>
      <c r="Q51" s="85">
        <f t="shared" si="4"/>
        <v>0</v>
      </c>
      <c r="R51" s="85">
        <f t="shared" si="5"/>
        <v>0</v>
      </c>
      <c r="S51" s="86">
        <f t="shared" si="6"/>
        <v>0</v>
      </c>
      <c r="U51" s="9">
        <f t="shared" si="7"/>
        <v>8.558</v>
      </c>
    </row>
    <row r="52">
      <c r="A52" s="88">
        <f>Comparacao!E53</f>
        <v>54596</v>
      </c>
      <c r="B52" s="6" t="s">
        <v>127</v>
      </c>
      <c r="C52" s="6" t="s">
        <v>15</v>
      </c>
      <c r="D52" s="6">
        <v>5.0</v>
      </c>
      <c r="E52" s="6">
        <v>54596.0</v>
      </c>
      <c r="F52" s="6">
        <v>54596.0</v>
      </c>
      <c r="G52" s="6">
        <v>54596.0</v>
      </c>
      <c r="H52" s="6">
        <v>54596.0</v>
      </c>
      <c r="I52" s="6">
        <v>54596.0</v>
      </c>
      <c r="J52" s="6">
        <v>54596.0</v>
      </c>
      <c r="K52" s="6">
        <v>54596.0</v>
      </c>
      <c r="L52" s="6">
        <v>13.527</v>
      </c>
      <c r="M52" s="6">
        <v>100.075</v>
      </c>
      <c r="N52" s="85">
        <f t="shared" si="1"/>
        <v>0</v>
      </c>
      <c r="O52" s="85">
        <f t="shared" si="2"/>
        <v>0</v>
      </c>
      <c r="P52" s="85">
        <f t="shared" si="3"/>
        <v>0</v>
      </c>
      <c r="Q52" s="85">
        <f t="shared" si="4"/>
        <v>0</v>
      </c>
      <c r="R52" s="85">
        <f t="shared" si="5"/>
        <v>0</v>
      </c>
      <c r="S52" s="86">
        <f t="shared" si="6"/>
        <v>0</v>
      </c>
      <c r="U52" s="9">
        <f t="shared" si="7"/>
        <v>13.527</v>
      </c>
    </row>
    <row r="53">
      <c r="A53" s="88">
        <f>Comparacao!E54</f>
        <v>57894</v>
      </c>
      <c r="B53" s="6" t="s">
        <v>128</v>
      </c>
      <c r="C53" s="6" t="s">
        <v>15</v>
      </c>
      <c r="D53" s="6">
        <v>5.0</v>
      </c>
      <c r="E53" s="6">
        <v>57894.0</v>
      </c>
      <c r="F53" s="6">
        <v>57894.0</v>
      </c>
      <c r="G53" s="6">
        <v>57894.0</v>
      </c>
      <c r="H53" s="6">
        <v>57894.0</v>
      </c>
      <c r="I53" s="6">
        <v>57894.0</v>
      </c>
      <c r="J53" s="6">
        <v>57894.0</v>
      </c>
      <c r="K53" s="6">
        <v>57894.0</v>
      </c>
      <c r="L53" s="6">
        <v>20.179</v>
      </c>
      <c r="M53" s="6">
        <v>100.102</v>
      </c>
      <c r="N53" s="85">
        <f t="shared" si="1"/>
        <v>0</v>
      </c>
      <c r="O53" s="85">
        <f t="shared" si="2"/>
        <v>0</v>
      </c>
      <c r="P53" s="85">
        <f t="shared" si="3"/>
        <v>0</v>
      </c>
      <c r="Q53" s="85">
        <f t="shared" si="4"/>
        <v>0</v>
      </c>
      <c r="R53" s="85">
        <f t="shared" si="5"/>
        <v>0</v>
      </c>
      <c r="S53" s="86">
        <f t="shared" si="6"/>
        <v>0</v>
      </c>
      <c r="U53" s="9">
        <f t="shared" si="7"/>
        <v>20.179</v>
      </c>
    </row>
    <row r="54">
      <c r="A54" s="88">
        <f>Comparacao!E55</f>
        <v>61080</v>
      </c>
      <c r="B54" s="6" t="s">
        <v>129</v>
      </c>
      <c r="C54" s="6" t="s">
        <v>15</v>
      </c>
      <c r="D54" s="6">
        <v>5.0</v>
      </c>
      <c r="E54" s="6">
        <v>61120.0</v>
      </c>
      <c r="F54" s="6">
        <v>61120.0</v>
      </c>
      <c r="G54" s="6">
        <v>61120.0</v>
      </c>
      <c r="H54" s="6">
        <v>61080.0</v>
      </c>
      <c r="I54" s="6">
        <v>61120.0</v>
      </c>
      <c r="J54" s="6">
        <v>61080.0</v>
      </c>
      <c r="K54" s="6">
        <v>61112.0</v>
      </c>
      <c r="L54" s="6">
        <v>22.484</v>
      </c>
      <c r="M54" s="6">
        <v>100.066</v>
      </c>
      <c r="N54" s="85">
        <f t="shared" si="1"/>
        <v>0.06548788474</v>
      </c>
      <c r="O54" s="85">
        <f t="shared" si="2"/>
        <v>0.06548788474</v>
      </c>
      <c r="P54" s="85">
        <f t="shared" si="3"/>
        <v>0.06548788474</v>
      </c>
      <c r="Q54" s="85">
        <f t="shared" si="4"/>
        <v>0</v>
      </c>
      <c r="R54" s="85">
        <f t="shared" si="5"/>
        <v>0.06548788474</v>
      </c>
      <c r="S54" s="86">
        <f t="shared" si="6"/>
        <v>0.05239030779</v>
      </c>
      <c r="U54" s="9">
        <f t="shared" si="7"/>
        <v>22.484</v>
      </c>
    </row>
    <row r="55">
      <c r="A55" s="88">
        <f>Comparacao!E56</f>
        <v>81558</v>
      </c>
      <c r="B55" s="6" t="s">
        <v>130</v>
      </c>
      <c r="C55" s="6" t="s">
        <v>15</v>
      </c>
      <c r="D55" s="6">
        <v>5.0</v>
      </c>
      <c r="E55" s="6">
        <v>82056.0</v>
      </c>
      <c r="F55" s="6">
        <v>82056.0</v>
      </c>
      <c r="G55" s="6">
        <v>81558.0</v>
      </c>
      <c r="H55" s="6">
        <v>82792.0</v>
      </c>
      <c r="I55" s="6">
        <v>81558.0</v>
      </c>
      <c r="J55" s="6">
        <v>81558.0</v>
      </c>
      <c r="K55" s="6">
        <v>82004.0</v>
      </c>
      <c r="L55" s="6">
        <v>67.508</v>
      </c>
      <c r="M55" s="6">
        <v>200.794</v>
      </c>
      <c r="N55" s="85">
        <f t="shared" si="1"/>
        <v>0.6106084014</v>
      </c>
      <c r="O55" s="85">
        <f t="shared" si="2"/>
        <v>0.6106084014</v>
      </c>
      <c r="P55" s="85">
        <f t="shared" si="3"/>
        <v>0</v>
      </c>
      <c r="Q55" s="85">
        <f t="shared" si="4"/>
        <v>1.513033669</v>
      </c>
      <c r="R55" s="85">
        <f t="shared" si="5"/>
        <v>0</v>
      </c>
      <c r="S55" s="86">
        <f t="shared" si="6"/>
        <v>0.5468500944</v>
      </c>
      <c r="U55" s="9">
        <f t="shared" si="7"/>
        <v>67.508</v>
      </c>
    </row>
    <row r="56">
      <c r="A56" s="88">
        <f>Comparacao!E57</f>
        <v>89492</v>
      </c>
      <c r="B56" s="6" t="s">
        <v>131</v>
      </c>
      <c r="C56" s="6" t="s">
        <v>15</v>
      </c>
      <c r="D56" s="6">
        <v>5.0</v>
      </c>
      <c r="E56" s="6">
        <v>93552.0</v>
      </c>
      <c r="F56" s="6">
        <v>90072.0</v>
      </c>
      <c r="G56" s="6">
        <v>89796.0</v>
      </c>
      <c r="H56" s="6">
        <v>92340.0</v>
      </c>
      <c r="I56" s="6">
        <v>89492.0</v>
      </c>
      <c r="J56" s="6">
        <v>89492.0</v>
      </c>
      <c r="K56" s="6">
        <v>91050.4</v>
      </c>
      <c r="L56" s="6">
        <v>103.755</v>
      </c>
      <c r="M56" s="6">
        <v>201.012</v>
      </c>
      <c r="N56" s="85">
        <f t="shared" si="1"/>
        <v>4.536718366</v>
      </c>
      <c r="O56" s="85">
        <f t="shared" si="2"/>
        <v>0.6481026237</v>
      </c>
      <c r="P56" s="85">
        <f t="shared" si="3"/>
        <v>0.3396951683</v>
      </c>
      <c r="Q56" s="85">
        <f t="shared" si="4"/>
        <v>3.182407366</v>
      </c>
      <c r="R56" s="85">
        <f t="shared" si="5"/>
        <v>0</v>
      </c>
      <c r="S56" s="86">
        <f t="shared" si="6"/>
        <v>1.741384705</v>
      </c>
      <c r="U56" s="9">
        <f t="shared" si="7"/>
        <v>103.755</v>
      </c>
    </row>
    <row r="57">
      <c r="A57" s="88">
        <f>Comparacao!E58</f>
        <v>79232</v>
      </c>
      <c r="B57" s="6" t="s">
        <v>132</v>
      </c>
      <c r="C57" s="6" t="s">
        <v>15</v>
      </c>
      <c r="D57" s="6">
        <v>5.0</v>
      </c>
      <c r="E57" s="6">
        <v>79320.0</v>
      </c>
      <c r="F57" s="6">
        <v>79232.0</v>
      </c>
      <c r="G57" s="6">
        <v>80158.0</v>
      </c>
      <c r="H57" s="6">
        <v>80158.0</v>
      </c>
      <c r="I57" s="6">
        <v>79232.0</v>
      </c>
      <c r="J57" s="6">
        <v>79232.0</v>
      </c>
      <c r="K57" s="6">
        <v>79620.0</v>
      </c>
      <c r="L57" s="6">
        <v>120.029</v>
      </c>
      <c r="M57" s="6">
        <v>200.75</v>
      </c>
      <c r="N57" s="85">
        <f t="shared" si="1"/>
        <v>0.1110662359</v>
      </c>
      <c r="O57" s="85">
        <f t="shared" si="2"/>
        <v>0</v>
      </c>
      <c r="P57" s="85">
        <f t="shared" si="3"/>
        <v>1.168719709</v>
      </c>
      <c r="Q57" s="85">
        <f t="shared" si="4"/>
        <v>1.168719709</v>
      </c>
      <c r="R57" s="85">
        <f t="shared" si="5"/>
        <v>0</v>
      </c>
      <c r="S57" s="86">
        <f t="shared" si="6"/>
        <v>0.4897011309</v>
      </c>
      <c r="U57" s="9">
        <f t="shared" si="7"/>
        <v>120.029</v>
      </c>
    </row>
    <row r="58">
      <c r="A58" s="88">
        <f>Comparacao!E59</f>
        <v>78324</v>
      </c>
      <c r="B58" s="6" t="s">
        <v>133</v>
      </c>
      <c r="C58" s="6" t="s">
        <v>15</v>
      </c>
      <c r="D58" s="6">
        <v>5.0</v>
      </c>
      <c r="E58" s="6">
        <v>78324.0</v>
      </c>
      <c r="F58" s="6">
        <v>78324.0</v>
      </c>
      <c r="G58" s="6">
        <v>78568.0</v>
      </c>
      <c r="H58" s="6">
        <v>78324.0</v>
      </c>
      <c r="I58" s="6">
        <v>78324.0</v>
      </c>
      <c r="J58" s="6">
        <v>78324.0</v>
      </c>
      <c r="K58" s="6">
        <v>78372.8</v>
      </c>
      <c r="L58" s="6">
        <v>62.799</v>
      </c>
      <c r="M58" s="6">
        <v>201.023</v>
      </c>
      <c r="N58" s="85">
        <f t="shared" si="1"/>
        <v>0</v>
      </c>
      <c r="O58" s="85">
        <f t="shared" si="2"/>
        <v>0</v>
      </c>
      <c r="P58" s="85">
        <f t="shared" si="3"/>
        <v>0.3115264798</v>
      </c>
      <c r="Q58" s="85">
        <f t="shared" si="4"/>
        <v>0</v>
      </c>
      <c r="R58" s="85">
        <f t="shared" si="5"/>
        <v>0</v>
      </c>
      <c r="S58" s="86">
        <f t="shared" si="6"/>
        <v>0.06230529595</v>
      </c>
      <c r="U58" s="9">
        <f t="shared" si="7"/>
        <v>62.799</v>
      </c>
    </row>
    <row r="59">
      <c r="A59" s="88">
        <f>Comparacao!E60</f>
        <v>95680</v>
      </c>
      <c r="B59" s="6" t="s">
        <v>134</v>
      </c>
      <c r="C59" s="6" t="s">
        <v>15</v>
      </c>
      <c r="D59" s="6">
        <v>5.0</v>
      </c>
      <c r="E59" s="6">
        <v>95938.0</v>
      </c>
      <c r="F59" s="6">
        <v>97426.0</v>
      </c>
      <c r="G59" s="6">
        <v>95680.0</v>
      </c>
      <c r="H59" s="6">
        <v>96184.0</v>
      </c>
      <c r="I59" s="6">
        <v>96322.0</v>
      </c>
      <c r="J59" s="6">
        <v>95680.0</v>
      </c>
      <c r="K59" s="6">
        <v>96310.0</v>
      </c>
      <c r="L59" s="6">
        <v>66.92</v>
      </c>
      <c r="M59" s="6">
        <v>201.214</v>
      </c>
      <c r="N59" s="85">
        <f t="shared" si="1"/>
        <v>0.2696488294</v>
      </c>
      <c r="O59" s="85">
        <f t="shared" si="2"/>
        <v>1.824832776</v>
      </c>
      <c r="P59" s="85">
        <f t="shared" si="3"/>
        <v>0</v>
      </c>
      <c r="Q59" s="85">
        <f t="shared" si="4"/>
        <v>0.5267558528</v>
      </c>
      <c r="R59" s="85">
        <f t="shared" si="5"/>
        <v>0.6709866221</v>
      </c>
      <c r="S59" s="86">
        <f t="shared" si="6"/>
        <v>0.6584448161</v>
      </c>
      <c r="U59" s="9">
        <f t="shared" si="7"/>
        <v>66.92</v>
      </c>
    </row>
    <row r="60">
      <c r="A60" s="88">
        <f>Comparacao!E61</f>
        <v>133168</v>
      </c>
      <c r="B60" s="6" t="s">
        <v>135</v>
      </c>
      <c r="C60" s="6" t="s">
        <v>15</v>
      </c>
      <c r="D60" s="6">
        <v>5.0</v>
      </c>
      <c r="E60" s="6">
        <v>133168.0</v>
      </c>
      <c r="F60" s="6">
        <v>133338.0</v>
      </c>
      <c r="G60" s="6">
        <v>135476.0</v>
      </c>
      <c r="H60" s="6">
        <v>133168.0</v>
      </c>
      <c r="I60" s="6">
        <v>134492.0</v>
      </c>
      <c r="J60" s="6">
        <v>133168.0</v>
      </c>
      <c r="K60" s="6">
        <v>133928.4</v>
      </c>
      <c r="L60" s="6">
        <v>144.63</v>
      </c>
      <c r="M60" s="6">
        <v>201.989</v>
      </c>
      <c r="N60" s="85">
        <f t="shared" si="1"/>
        <v>0</v>
      </c>
      <c r="O60" s="85">
        <f t="shared" si="2"/>
        <v>0.1276582963</v>
      </c>
      <c r="P60" s="85">
        <f t="shared" si="3"/>
        <v>1.733149105</v>
      </c>
      <c r="Q60" s="85">
        <f t="shared" si="4"/>
        <v>0</v>
      </c>
      <c r="R60" s="85">
        <f t="shared" si="5"/>
        <v>0.9942328487</v>
      </c>
      <c r="S60" s="86">
        <f t="shared" si="6"/>
        <v>0.57100805</v>
      </c>
      <c r="U60" s="9">
        <f t="shared" si="7"/>
        <v>144.63</v>
      </c>
    </row>
    <row r="61">
      <c r="A61" s="88">
        <f>Comparacao!E62</f>
        <v>133778</v>
      </c>
      <c r="B61" s="6" t="s">
        <v>136</v>
      </c>
      <c r="C61" s="6" t="s">
        <v>15</v>
      </c>
      <c r="D61" s="6">
        <v>5.0</v>
      </c>
      <c r="E61" s="6">
        <v>135284.0</v>
      </c>
      <c r="F61" s="6">
        <v>134922.0</v>
      </c>
      <c r="G61" s="6">
        <v>134394.0</v>
      </c>
      <c r="H61" s="6">
        <v>134974.0</v>
      </c>
      <c r="I61" s="6">
        <v>133876.0</v>
      </c>
      <c r="J61" s="6">
        <v>133876.0</v>
      </c>
      <c r="K61" s="6">
        <v>134690.0</v>
      </c>
      <c r="L61" s="6">
        <v>125.946</v>
      </c>
      <c r="M61" s="6">
        <v>201.32</v>
      </c>
      <c r="N61" s="85">
        <f t="shared" si="1"/>
        <v>1.125745638</v>
      </c>
      <c r="O61" s="85">
        <f t="shared" si="2"/>
        <v>0.8551480811</v>
      </c>
      <c r="P61" s="85">
        <f t="shared" si="3"/>
        <v>0.4604643514</v>
      </c>
      <c r="Q61" s="85">
        <f t="shared" si="4"/>
        <v>0.8940184485</v>
      </c>
      <c r="R61" s="85">
        <f t="shared" si="5"/>
        <v>0.07325569227</v>
      </c>
      <c r="S61" s="86">
        <f t="shared" si="6"/>
        <v>0.6817264423</v>
      </c>
      <c r="U61" s="9">
        <f t="shared" si="7"/>
        <v>125.946</v>
      </c>
    </row>
    <row r="62">
      <c r="A62" s="88">
        <f>Comparacao!E63</f>
        <v>136782</v>
      </c>
      <c r="B62" s="6" t="s">
        <v>137</v>
      </c>
      <c r="C62" s="6" t="s">
        <v>15</v>
      </c>
      <c r="D62" s="6">
        <v>5.0</v>
      </c>
      <c r="E62" s="6">
        <v>137136.0</v>
      </c>
      <c r="F62" s="6">
        <v>137602.0</v>
      </c>
      <c r="G62" s="6">
        <v>137118.0</v>
      </c>
      <c r="H62" s="6">
        <v>137730.0</v>
      </c>
      <c r="I62" s="6">
        <v>137112.0</v>
      </c>
      <c r="J62" s="6">
        <v>137112.0</v>
      </c>
      <c r="K62" s="6">
        <v>137339.6</v>
      </c>
      <c r="L62" s="6">
        <v>147.516</v>
      </c>
      <c r="M62" s="6">
        <v>201.559</v>
      </c>
      <c r="N62" s="85">
        <f t="shared" si="1"/>
        <v>0.2588059832</v>
      </c>
      <c r="O62" s="85">
        <f t="shared" si="2"/>
        <v>0.5994940855</v>
      </c>
      <c r="P62" s="85">
        <f t="shared" si="3"/>
        <v>0.245646357</v>
      </c>
      <c r="Q62" s="85">
        <f t="shared" si="4"/>
        <v>0.69307365</v>
      </c>
      <c r="R62" s="85">
        <f t="shared" si="5"/>
        <v>0.2412598149</v>
      </c>
      <c r="S62" s="86">
        <f t="shared" si="6"/>
        <v>0.4076559781</v>
      </c>
      <c r="U62" s="9">
        <f t="shared" si="7"/>
        <v>147.516</v>
      </c>
    </row>
    <row r="63">
      <c r="A63" s="88">
        <f>Comparacao!E64</f>
        <v>128246</v>
      </c>
      <c r="B63" s="6" t="s">
        <v>138</v>
      </c>
      <c r="C63" s="6" t="s">
        <v>15</v>
      </c>
      <c r="D63" s="6">
        <v>5.0</v>
      </c>
      <c r="E63" s="6">
        <v>128308.0</v>
      </c>
      <c r="F63" s="6">
        <v>129134.0</v>
      </c>
      <c r="G63" s="6">
        <v>128308.0</v>
      </c>
      <c r="H63" s="6">
        <v>129540.0</v>
      </c>
      <c r="I63" s="6">
        <v>129684.0</v>
      </c>
      <c r="J63" s="6">
        <v>128308.0</v>
      </c>
      <c r="K63" s="6">
        <v>128994.8</v>
      </c>
      <c r="L63" s="6">
        <v>162.988</v>
      </c>
      <c r="M63" s="6">
        <v>201.773</v>
      </c>
      <c r="N63" s="85">
        <f t="shared" si="1"/>
        <v>0.04834458775</v>
      </c>
      <c r="O63" s="85">
        <f t="shared" si="2"/>
        <v>0.6924192567</v>
      </c>
      <c r="P63" s="85">
        <f t="shared" si="3"/>
        <v>0.04834458775</v>
      </c>
      <c r="Q63" s="85">
        <f t="shared" si="4"/>
        <v>1.008998331</v>
      </c>
      <c r="R63" s="85">
        <f t="shared" si="5"/>
        <v>1.121282535</v>
      </c>
      <c r="S63" s="86">
        <f t="shared" si="6"/>
        <v>0.5838778597</v>
      </c>
      <c r="U63" s="9">
        <f t="shared" si="7"/>
        <v>162.988</v>
      </c>
    </row>
    <row r="64">
      <c r="A64" s="88">
        <f>Comparacao!E65</f>
        <v>147844</v>
      </c>
      <c r="B64" s="6" t="s">
        <v>139</v>
      </c>
      <c r="C64" s="6" t="s">
        <v>15</v>
      </c>
      <c r="D64" s="6">
        <v>5.0</v>
      </c>
      <c r="E64" s="6">
        <v>147998.0</v>
      </c>
      <c r="F64" s="6">
        <v>148186.0</v>
      </c>
      <c r="G64" s="6">
        <v>148234.0</v>
      </c>
      <c r="H64" s="6">
        <v>148228.0</v>
      </c>
      <c r="I64" s="6">
        <v>148046.0</v>
      </c>
      <c r="J64" s="6">
        <v>147998.0</v>
      </c>
      <c r="K64" s="6">
        <v>148138.4</v>
      </c>
      <c r="L64" s="6">
        <v>149.979</v>
      </c>
      <c r="M64" s="6">
        <v>201.321</v>
      </c>
      <c r="N64" s="85">
        <f t="shared" si="1"/>
        <v>0.1041638484</v>
      </c>
      <c r="O64" s="85">
        <f t="shared" si="2"/>
        <v>0.23132491</v>
      </c>
      <c r="P64" s="85">
        <f t="shared" si="3"/>
        <v>0.2637915641</v>
      </c>
      <c r="Q64" s="85">
        <f t="shared" si="4"/>
        <v>0.2597332323</v>
      </c>
      <c r="R64" s="85">
        <f t="shared" si="5"/>
        <v>0.1366305024</v>
      </c>
      <c r="S64" s="86">
        <f t="shared" si="6"/>
        <v>0.1991288114</v>
      </c>
      <c r="U64" s="9">
        <f t="shared" si="7"/>
        <v>149.979</v>
      </c>
    </row>
    <row r="65">
      <c r="A65" s="88">
        <f>Comparacao!E66</f>
        <v>215388</v>
      </c>
      <c r="B65" s="6" t="s">
        <v>140</v>
      </c>
      <c r="C65" s="6" t="s">
        <v>15</v>
      </c>
      <c r="D65" s="6">
        <v>5.0</v>
      </c>
      <c r="E65" s="6">
        <v>216614.0</v>
      </c>
      <c r="F65" s="6">
        <v>215822.0</v>
      </c>
      <c r="G65" s="6">
        <v>216284.0</v>
      </c>
      <c r="H65" s="6">
        <v>218528.0</v>
      </c>
      <c r="I65" s="6">
        <v>215962.0</v>
      </c>
      <c r="J65" s="6">
        <v>215822.0</v>
      </c>
      <c r="K65" s="6">
        <v>216642.0</v>
      </c>
      <c r="L65" s="6">
        <v>177.463</v>
      </c>
      <c r="M65" s="6">
        <v>201.001</v>
      </c>
      <c r="N65" s="85">
        <f t="shared" si="1"/>
        <v>0.5692053411</v>
      </c>
      <c r="O65" s="85">
        <f t="shared" si="2"/>
        <v>0.2014968336</v>
      </c>
      <c r="P65" s="85">
        <f t="shared" si="3"/>
        <v>0.415993463</v>
      </c>
      <c r="Q65" s="85">
        <f t="shared" si="4"/>
        <v>1.457834234</v>
      </c>
      <c r="R65" s="85">
        <f t="shared" si="5"/>
        <v>0.2664958122</v>
      </c>
      <c r="S65" s="86">
        <f t="shared" si="6"/>
        <v>0.5822051368</v>
      </c>
      <c r="U65" s="9">
        <f t="shared" si="7"/>
        <v>177.463</v>
      </c>
    </row>
    <row r="66">
      <c r="A66" s="88">
        <f>Comparacao!E67</f>
        <v>212798</v>
      </c>
      <c r="B66" s="6" t="s">
        <v>141</v>
      </c>
      <c r="C66" s="6" t="s">
        <v>15</v>
      </c>
      <c r="D66" s="6">
        <v>5.0</v>
      </c>
      <c r="E66" s="6">
        <v>214576.0</v>
      </c>
      <c r="F66" s="6">
        <v>213494.0</v>
      </c>
      <c r="G66" s="6">
        <v>213282.0</v>
      </c>
      <c r="H66" s="6">
        <v>213834.0</v>
      </c>
      <c r="I66" s="6">
        <v>214130.0</v>
      </c>
      <c r="J66" s="6">
        <v>213282.0</v>
      </c>
      <c r="K66" s="6">
        <v>213863.2</v>
      </c>
      <c r="L66" s="6">
        <v>171.119</v>
      </c>
      <c r="M66" s="6">
        <v>200.479</v>
      </c>
      <c r="N66" s="85">
        <f t="shared" si="1"/>
        <v>0.8355341686</v>
      </c>
      <c r="O66" s="85">
        <f t="shared" si="2"/>
        <v>0.3270707431</v>
      </c>
      <c r="P66" s="85">
        <f t="shared" si="3"/>
        <v>0.2274457467</v>
      </c>
      <c r="Q66" s="85">
        <f t="shared" si="4"/>
        <v>0.4868466809</v>
      </c>
      <c r="R66" s="85">
        <f t="shared" si="5"/>
        <v>0.6259457326</v>
      </c>
      <c r="S66" s="86">
        <f t="shared" si="6"/>
        <v>0.5005686144</v>
      </c>
      <c r="U66" s="9">
        <f t="shared" si="7"/>
        <v>171.119</v>
      </c>
    </row>
    <row r="67">
      <c r="A67" s="88">
        <f>Comparacao!E68</f>
        <v>214462</v>
      </c>
      <c r="B67" s="6" t="s">
        <v>142</v>
      </c>
      <c r="C67" s="6" t="s">
        <v>15</v>
      </c>
      <c r="D67" s="6">
        <v>5.0</v>
      </c>
      <c r="E67" s="6">
        <v>216592.0</v>
      </c>
      <c r="F67" s="6">
        <v>215012.0</v>
      </c>
      <c r="G67" s="6">
        <v>216490.0</v>
      </c>
      <c r="H67" s="6">
        <v>215370.0</v>
      </c>
      <c r="I67" s="6">
        <v>215002.0</v>
      </c>
      <c r="J67" s="6">
        <v>215002.0</v>
      </c>
      <c r="K67" s="6">
        <v>215693.2</v>
      </c>
      <c r="L67" s="6">
        <v>169.858</v>
      </c>
      <c r="M67" s="6">
        <v>201.114</v>
      </c>
      <c r="N67" s="85">
        <f t="shared" si="1"/>
        <v>0.9931829415</v>
      </c>
      <c r="O67" s="85">
        <f t="shared" si="2"/>
        <v>0.2564556891</v>
      </c>
      <c r="P67" s="85">
        <f t="shared" si="3"/>
        <v>0.9456220682</v>
      </c>
      <c r="Q67" s="85">
        <f t="shared" si="4"/>
        <v>0.4233850286</v>
      </c>
      <c r="R67" s="85">
        <f t="shared" si="5"/>
        <v>0.2517928584</v>
      </c>
      <c r="S67" s="86">
        <f t="shared" si="6"/>
        <v>0.5740877172</v>
      </c>
      <c r="U67" s="9">
        <f t="shared" si="7"/>
        <v>169.858</v>
      </c>
    </row>
    <row r="68">
      <c r="A68" s="88">
        <f>Comparacao!E69</f>
        <v>206488</v>
      </c>
      <c r="B68" s="6" t="s">
        <v>143</v>
      </c>
      <c r="C68" s="6" t="s">
        <v>15</v>
      </c>
      <c r="D68" s="6">
        <v>5.0</v>
      </c>
      <c r="E68" s="6">
        <v>206602.0</v>
      </c>
      <c r="F68" s="6">
        <v>207720.0</v>
      </c>
      <c r="G68" s="6">
        <v>208226.0</v>
      </c>
      <c r="H68" s="6">
        <v>206874.0</v>
      </c>
      <c r="I68" s="6">
        <v>208702.0</v>
      </c>
      <c r="J68" s="6">
        <v>206602.0</v>
      </c>
      <c r="K68" s="6">
        <v>207624.8</v>
      </c>
      <c r="L68" s="6">
        <v>150.028</v>
      </c>
      <c r="M68" s="6">
        <v>200.952</v>
      </c>
      <c r="N68" s="85">
        <f t="shared" si="1"/>
        <v>0.05520901941</v>
      </c>
      <c r="O68" s="85">
        <f t="shared" si="2"/>
        <v>0.5966448413</v>
      </c>
      <c r="P68" s="85">
        <f t="shared" si="3"/>
        <v>0.8416954012</v>
      </c>
      <c r="Q68" s="85">
        <f t="shared" si="4"/>
        <v>0.1869358026</v>
      </c>
      <c r="R68" s="85">
        <f t="shared" si="5"/>
        <v>1.072217272</v>
      </c>
      <c r="S68" s="86">
        <f t="shared" si="6"/>
        <v>0.5505404672</v>
      </c>
      <c r="U68" s="9">
        <f t="shared" si="7"/>
        <v>150.028</v>
      </c>
    </row>
    <row r="69">
      <c r="A69" s="88">
        <f>Comparacao!E70</f>
        <v>230044</v>
      </c>
      <c r="B69" s="6" t="s">
        <v>144</v>
      </c>
      <c r="C69" s="6" t="s">
        <v>15</v>
      </c>
      <c r="D69" s="6">
        <v>5.0</v>
      </c>
      <c r="E69" s="6">
        <v>232150.0</v>
      </c>
      <c r="F69" s="6">
        <v>230346.0</v>
      </c>
      <c r="G69" s="6">
        <v>230170.0</v>
      </c>
      <c r="H69" s="6">
        <v>230956.0</v>
      </c>
      <c r="I69" s="6">
        <v>232318.0</v>
      </c>
      <c r="J69" s="6">
        <v>230170.0</v>
      </c>
      <c r="K69" s="6">
        <v>231188.0</v>
      </c>
      <c r="L69" s="6">
        <v>173.016</v>
      </c>
      <c r="M69" s="6">
        <v>201.105</v>
      </c>
      <c r="N69" s="85">
        <f t="shared" si="1"/>
        <v>0.9154770392</v>
      </c>
      <c r="O69" s="85">
        <f t="shared" si="2"/>
        <v>0.1312792335</v>
      </c>
      <c r="P69" s="85">
        <f t="shared" si="3"/>
        <v>0.05477213055</v>
      </c>
      <c r="Q69" s="85">
        <f t="shared" si="4"/>
        <v>0.3964458973</v>
      </c>
      <c r="R69" s="85">
        <f t="shared" si="5"/>
        <v>0.9885065466</v>
      </c>
      <c r="S69" s="86">
        <f t="shared" si="6"/>
        <v>0.4972961694</v>
      </c>
      <c r="U69" s="9">
        <f t="shared" si="7"/>
        <v>173.016</v>
      </c>
    </row>
    <row r="70">
      <c r="A70" s="88">
        <f>Comparacao!E71</f>
        <v>369048</v>
      </c>
      <c r="B70" s="6" t="s">
        <v>145</v>
      </c>
      <c r="C70" s="6" t="s">
        <v>15</v>
      </c>
      <c r="D70" s="6">
        <v>5.0</v>
      </c>
      <c r="E70" s="6">
        <v>378976.0</v>
      </c>
      <c r="F70" s="6">
        <v>395350.0</v>
      </c>
      <c r="G70" s="6">
        <v>373878.0</v>
      </c>
      <c r="H70" s="6">
        <v>371152.0</v>
      </c>
      <c r="I70" s="6">
        <v>377724.0</v>
      </c>
      <c r="J70" s="6">
        <v>371152.0</v>
      </c>
      <c r="K70" s="6">
        <v>379416.0</v>
      </c>
      <c r="L70" s="6">
        <v>329.546</v>
      </c>
      <c r="M70" s="6">
        <v>416.226</v>
      </c>
      <c r="N70" s="85">
        <f t="shared" si="1"/>
        <v>2.690164965</v>
      </c>
      <c r="O70" s="85">
        <f t="shared" si="2"/>
        <v>7.126986191</v>
      </c>
      <c r="P70" s="85">
        <f t="shared" si="3"/>
        <v>1.308772843</v>
      </c>
      <c r="Q70" s="85">
        <f t="shared" si="4"/>
        <v>0.5701155405</v>
      </c>
      <c r="R70" s="85">
        <f t="shared" si="5"/>
        <v>2.350913702</v>
      </c>
      <c r="S70" s="86">
        <f t="shared" si="6"/>
        <v>2.809390648</v>
      </c>
      <c r="U70" s="9">
        <f t="shared" si="7"/>
        <v>329.546</v>
      </c>
    </row>
    <row r="71">
      <c r="A71" s="88">
        <f>Comparacao!E72</f>
        <v>366394</v>
      </c>
      <c r="B71" s="6" t="s">
        <v>146</v>
      </c>
      <c r="C71" s="6" t="s">
        <v>15</v>
      </c>
      <c r="D71" s="6">
        <v>5.0</v>
      </c>
      <c r="E71" s="6">
        <v>378738.0</v>
      </c>
      <c r="F71" s="6">
        <v>368604.0</v>
      </c>
      <c r="G71" s="6">
        <v>380826.0</v>
      </c>
      <c r="H71" s="6">
        <v>376342.0</v>
      </c>
      <c r="I71" s="6">
        <v>371540.0</v>
      </c>
      <c r="J71" s="6">
        <v>368604.0</v>
      </c>
      <c r="K71" s="6">
        <v>375210.0</v>
      </c>
      <c r="L71" s="6">
        <v>332.505</v>
      </c>
      <c r="M71" s="6">
        <v>426.391</v>
      </c>
      <c r="N71" s="85">
        <f t="shared" si="1"/>
        <v>3.369050803</v>
      </c>
      <c r="O71" s="85">
        <f t="shared" si="2"/>
        <v>0.6031758162</v>
      </c>
      <c r="P71" s="85">
        <f t="shared" si="3"/>
        <v>3.938929131</v>
      </c>
      <c r="Q71" s="85">
        <f t="shared" si="4"/>
        <v>2.715109964</v>
      </c>
      <c r="R71" s="85">
        <f t="shared" si="5"/>
        <v>1.404498982</v>
      </c>
      <c r="S71" s="86">
        <f t="shared" si="6"/>
        <v>2.406152939</v>
      </c>
      <c r="U71" s="9">
        <f t="shared" si="7"/>
        <v>332.505</v>
      </c>
    </row>
    <row r="72">
      <c r="A72" s="88">
        <f>Comparacao!E73</f>
        <v>352588</v>
      </c>
      <c r="B72" s="6" t="s">
        <v>147</v>
      </c>
      <c r="C72" s="6" t="s">
        <v>15</v>
      </c>
      <c r="D72" s="6">
        <v>5.0</v>
      </c>
      <c r="E72" s="6">
        <v>360988.0</v>
      </c>
      <c r="F72" s="6">
        <v>358994.0</v>
      </c>
      <c r="G72" s="6">
        <v>367646.0</v>
      </c>
      <c r="H72" s="6">
        <v>364340.0</v>
      </c>
      <c r="I72" s="6">
        <v>396124.0</v>
      </c>
      <c r="J72" s="6">
        <v>358994.0</v>
      </c>
      <c r="K72" s="6">
        <v>369618.4</v>
      </c>
      <c r="L72" s="6">
        <v>379.521</v>
      </c>
      <c r="M72" s="6">
        <v>419.028</v>
      </c>
      <c r="N72" s="85">
        <f t="shared" si="1"/>
        <v>2.382383972</v>
      </c>
      <c r="O72" s="85">
        <f t="shared" si="2"/>
        <v>1.816851396</v>
      </c>
      <c r="P72" s="85">
        <f t="shared" si="3"/>
        <v>4.270706887</v>
      </c>
      <c r="Q72" s="85">
        <f t="shared" si="4"/>
        <v>3.333068624</v>
      </c>
      <c r="R72" s="85">
        <f t="shared" si="5"/>
        <v>12.34755579</v>
      </c>
      <c r="S72" s="86">
        <f t="shared" si="6"/>
        <v>4.830113333</v>
      </c>
      <c r="U72" s="9" t="str">
        <f t="shared" si="7"/>
        <v>INF</v>
      </c>
    </row>
    <row r="73">
      <c r="A73" s="88">
        <f>Comparacao!E74</f>
        <v>331888</v>
      </c>
      <c r="B73" s="6" t="s">
        <v>148</v>
      </c>
      <c r="C73" s="6" t="s">
        <v>15</v>
      </c>
      <c r="D73" s="6">
        <v>5.0</v>
      </c>
      <c r="E73" s="6">
        <v>345822.0</v>
      </c>
      <c r="F73" s="6">
        <v>340664.0</v>
      </c>
      <c r="G73" s="6">
        <v>344094.0</v>
      </c>
      <c r="H73" s="6">
        <v>350644.0</v>
      </c>
      <c r="I73" s="6">
        <v>337684.0</v>
      </c>
      <c r="J73" s="6">
        <v>337684.0</v>
      </c>
      <c r="K73" s="6">
        <v>343781.6</v>
      </c>
      <c r="L73" s="6">
        <v>391.875</v>
      </c>
      <c r="M73" s="6">
        <v>420.235</v>
      </c>
      <c r="N73" s="85">
        <f t="shared" si="1"/>
        <v>4.198404281</v>
      </c>
      <c r="O73" s="85">
        <f t="shared" si="2"/>
        <v>2.644265535</v>
      </c>
      <c r="P73" s="85">
        <f t="shared" si="3"/>
        <v>3.67774671</v>
      </c>
      <c r="Q73" s="85">
        <f t="shared" si="4"/>
        <v>5.651304054</v>
      </c>
      <c r="R73" s="85">
        <f t="shared" si="5"/>
        <v>1.74637227</v>
      </c>
      <c r="S73" s="86">
        <f t="shared" si="6"/>
        <v>3.58361857</v>
      </c>
      <c r="U73" s="9" t="str">
        <f t="shared" si="7"/>
        <v>INF</v>
      </c>
    </row>
    <row r="74">
      <c r="A74" s="88">
        <f>Comparacao!E75</f>
        <v>360560</v>
      </c>
      <c r="B74" s="6" t="s">
        <v>149</v>
      </c>
      <c r="C74" s="6" t="s">
        <v>15</v>
      </c>
      <c r="D74" s="6">
        <v>5.0</v>
      </c>
      <c r="E74" s="6">
        <v>365110.0</v>
      </c>
      <c r="F74" s="6">
        <v>366958.0</v>
      </c>
      <c r="G74" s="6">
        <v>372662.0</v>
      </c>
      <c r="H74" s="6">
        <v>364744.0</v>
      </c>
      <c r="I74" s="6">
        <v>395230.0</v>
      </c>
      <c r="J74" s="6">
        <v>364744.0</v>
      </c>
      <c r="K74" s="6">
        <v>372940.8</v>
      </c>
      <c r="L74" s="6">
        <v>345.798</v>
      </c>
      <c r="M74" s="6">
        <v>411.503</v>
      </c>
      <c r="N74" s="85">
        <f t="shared" si="1"/>
        <v>1.261925893</v>
      </c>
      <c r="O74" s="85">
        <f t="shared" si="2"/>
        <v>1.774461948</v>
      </c>
      <c r="P74" s="85">
        <f t="shared" si="3"/>
        <v>3.356445529</v>
      </c>
      <c r="Q74" s="85">
        <f t="shared" si="4"/>
        <v>1.160417129</v>
      </c>
      <c r="R74" s="85">
        <f t="shared" si="5"/>
        <v>9.615597959</v>
      </c>
      <c r="S74" s="86">
        <f t="shared" si="6"/>
        <v>3.433769692</v>
      </c>
      <c r="U74" s="9" t="str">
        <f t="shared" si="7"/>
        <v>INF</v>
      </c>
    </row>
    <row r="75">
      <c r="A75" s="88">
        <f>Comparacao!E76</f>
        <v>546794</v>
      </c>
      <c r="B75" s="6" t="s">
        <v>150</v>
      </c>
      <c r="C75" s="6" t="s">
        <v>15</v>
      </c>
      <c r="D75" s="6">
        <v>5.0</v>
      </c>
      <c r="E75" s="6">
        <v>564526.0</v>
      </c>
      <c r="F75" s="6">
        <v>551530.0</v>
      </c>
      <c r="G75" s="6">
        <v>555480.0</v>
      </c>
      <c r="H75" s="6">
        <v>551920.0</v>
      </c>
      <c r="I75" s="6">
        <v>563582.0</v>
      </c>
      <c r="J75" s="6">
        <v>551530.0</v>
      </c>
      <c r="K75" s="6">
        <v>557407.6</v>
      </c>
      <c r="L75" s="6">
        <v>404.207</v>
      </c>
      <c r="M75" s="6">
        <v>435.343</v>
      </c>
      <c r="N75" s="85">
        <f t="shared" si="1"/>
        <v>3.242903177</v>
      </c>
      <c r="O75" s="85">
        <f t="shared" si="2"/>
        <v>0.8661397162</v>
      </c>
      <c r="P75" s="85">
        <f t="shared" si="3"/>
        <v>1.588532427</v>
      </c>
      <c r="Q75" s="85">
        <f t="shared" si="4"/>
        <v>0.9374645662</v>
      </c>
      <c r="R75" s="85">
        <f t="shared" si="5"/>
        <v>3.070260464</v>
      </c>
      <c r="S75" s="86">
        <f t="shared" si="6"/>
        <v>1.94106007</v>
      </c>
      <c r="U75" s="9">
        <f t="shared" si="7"/>
        <v>404.207</v>
      </c>
    </row>
    <row r="76">
      <c r="A76" s="88">
        <f>Comparacao!E77</f>
        <v>529104</v>
      </c>
      <c r="B76" s="6" t="s">
        <v>151</v>
      </c>
      <c r="C76" s="6" t="s">
        <v>15</v>
      </c>
      <c r="D76" s="6">
        <v>5.0</v>
      </c>
      <c r="E76" s="6">
        <v>542252.0</v>
      </c>
      <c r="F76" s="6">
        <v>580272.0</v>
      </c>
      <c r="G76" s="6">
        <v>537286.0</v>
      </c>
      <c r="H76" s="6">
        <v>534614.0</v>
      </c>
      <c r="I76" s="6">
        <v>534272.0</v>
      </c>
      <c r="J76" s="6">
        <v>534272.0</v>
      </c>
      <c r="K76" s="6">
        <v>545739.2</v>
      </c>
      <c r="L76" s="6">
        <v>370.78</v>
      </c>
      <c r="M76" s="6">
        <v>435.504</v>
      </c>
      <c r="N76" s="85">
        <f t="shared" si="1"/>
        <v>2.484955699</v>
      </c>
      <c r="O76" s="85">
        <f t="shared" si="2"/>
        <v>9.67068856</v>
      </c>
      <c r="P76" s="85">
        <f t="shared" si="3"/>
        <v>1.546387856</v>
      </c>
      <c r="Q76" s="85">
        <f t="shared" si="4"/>
        <v>1.041383169</v>
      </c>
      <c r="R76" s="85">
        <f t="shared" si="5"/>
        <v>0.9767455925</v>
      </c>
      <c r="S76" s="86">
        <f t="shared" si="6"/>
        <v>3.144032175</v>
      </c>
      <c r="U76" s="9">
        <f t="shared" si="7"/>
        <v>370.78</v>
      </c>
    </row>
    <row r="77">
      <c r="A77" s="88">
        <f>Comparacao!E78</f>
        <v>525178</v>
      </c>
      <c r="B77" s="6" t="s">
        <v>152</v>
      </c>
      <c r="C77" s="6" t="s">
        <v>15</v>
      </c>
      <c r="D77" s="6">
        <v>5.0</v>
      </c>
      <c r="E77" s="6">
        <v>533410.0</v>
      </c>
      <c r="F77" s="6">
        <v>531002.0</v>
      </c>
      <c r="G77" s="6">
        <v>535638.0</v>
      </c>
      <c r="H77" s="6">
        <v>539524.0</v>
      </c>
      <c r="I77" s="6">
        <v>541042.0</v>
      </c>
      <c r="J77" s="6">
        <v>531002.0</v>
      </c>
      <c r="K77" s="6">
        <v>536123.2</v>
      </c>
      <c r="L77" s="6">
        <v>307.462</v>
      </c>
      <c r="M77" s="6">
        <v>434.312</v>
      </c>
      <c r="N77" s="85">
        <f t="shared" si="1"/>
        <v>1.567468554</v>
      </c>
      <c r="O77" s="85">
        <f t="shared" si="2"/>
        <v>1.108957344</v>
      </c>
      <c r="P77" s="85">
        <f t="shared" si="3"/>
        <v>1.991705669</v>
      </c>
      <c r="Q77" s="85">
        <f t="shared" si="4"/>
        <v>2.731645271</v>
      </c>
      <c r="R77" s="85">
        <f t="shared" si="5"/>
        <v>3.020690128</v>
      </c>
      <c r="S77" s="86">
        <f t="shared" si="6"/>
        <v>2.084093393</v>
      </c>
      <c r="U77" s="9" t="str">
        <f t="shared" si="7"/>
        <v>INF</v>
      </c>
    </row>
    <row r="78">
      <c r="A78" s="88">
        <f>Comparacao!E79</f>
        <v>481880</v>
      </c>
      <c r="B78" s="6" t="s">
        <v>153</v>
      </c>
      <c r="C78" s="6" t="s">
        <v>15</v>
      </c>
      <c r="D78" s="6">
        <v>5.0</v>
      </c>
      <c r="E78" s="6">
        <v>497362.0</v>
      </c>
      <c r="F78" s="6">
        <v>491868.0</v>
      </c>
      <c r="G78" s="6">
        <v>492852.0</v>
      </c>
      <c r="H78" s="6">
        <v>489414.0</v>
      </c>
      <c r="I78" s="6">
        <v>492638.0</v>
      </c>
      <c r="J78" s="6">
        <v>489414.0</v>
      </c>
      <c r="K78" s="6">
        <v>492826.8</v>
      </c>
      <c r="L78" s="6">
        <v>395.183</v>
      </c>
      <c r="M78" s="6">
        <v>420.747</v>
      </c>
      <c r="N78" s="85">
        <f t="shared" si="1"/>
        <v>3.21283307</v>
      </c>
      <c r="O78" s="85">
        <f t="shared" si="2"/>
        <v>2.072715199</v>
      </c>
      <c r="P78" s="85">
        <f t="shared" si="3"/>
        <v>2.276915415</v>
      </c>
      <c r="Q78" s="85">
        <f t="shared" si="4"/>
        <v>1.563459783</v>
      </c>
      <c r="R78" s="85">
        <f t="shared" si="5"/>
        <v>2.232506018</v>
      </c>
      <c r="S78" s="86">
        <f t="shared" si="6"/>
        <v>2.271685897</v>
      </c>
      <c r="U78" s="9" t="str">
        <f t="shared" si="7"/>
        <v>INF</v>
      </c>
    </row>
    <row r="79">
      <c r="A79" s="88">
        <f>Comparacao!E80</f>
        <v>549338</v>
      </c>
      <c r="B79" s="6" t="s">
        <v>154</v>
      </c>
      <c r="C79" s="6" t="s">
        <v>15</v>
      </c>
      <c r="D79" s="6">
        <v>5.0</v>
      </c>
      <c r="E79" s="6">
        <v>563644.0</v>
      </c>
      <c r="F79" s="6">
        <v>554026.0</v>
      </c>
      <c r="G79" s="6">
        <v>555238.0</v>
      </c>
      <c r="H79" s="6">
        <v>553638.0</v>
      </c>
      <c r="I79" s="6">
        <v>552690.0</v>
      </c>
      <c r="J79" s="6">
        <v>552690.0</v>
      </c>
      <c r="K79" s="6">
        <v>555847.2</v>
      </c>
      <c r="L79" s="6">
        <v>247.048</v>
      </c>
      <c r="M79" s="6">
        <v>412.301</v>
      </c>
      <c r="N79" s="85">
        <f t="shared" si="1"/>
        <v>2.60422545</v>
      </c>
      <c r="O79" s="85">
        <f t="shared" si="2"/>
        <v>0.8533908086</v>
      </c>
      <c r="P79" s="85">
        <f t="shared" si="3"/>
        <v>1.074020002</v>
      </c>
      <c r="Q79" s="85">
        <f t="shared" si="4"/>
        <v>0.7827603406</v>
      </c>
      <c r="R79" s="85">
        <f t="shared" si="5"/>
        <v>0.6101889911</v>
      </c>
      <c r="S79" s="86">
        <f t="shared" si="6"/>
        <v>1.184917118</v>
      </c>
      <c r="U79" s="9">
        <f t="shared" si="7"/>
        <v>247.048</v>
      </c>
    </row>
    <row r="80">
      <c r="A80" s="88">
        <f>Comparacao!E81</f>
        <v>830724</v>
      </c>
      <c r="B80" s="6" t="s">
        <v>155</v>
      </c>
      <c r="C80" s="6" t="s">
        <v>15</v>
      </c>
      <c r="D80" s="6">
        <v>5.0</v>
      </c>
      <c r="E80" s="6">
        <v>841486.0</v>
      </c>
      <c r="F80" s="6">
        <v>869424.0</v>
      </c>
      <c r="G80" s="6">
        <v>853372.0</v>
      </c>
      <c r="H80" s="6">
        <v>847892.0</v>
      </c>
      <c r="I80" s="6">
        <v>844286.0</v>
      </c>
      <c r="J80" s="6">
        <v>841486.0</v>
      </c>
      <c r="K80" s="6">
        <v>851292.0</v>
      </c>
      <c r="L80" s="6">
        <v>368.354</v>
      </c>
      <c r="M80" s="6">
        <v>407.404</v>
      </c>
      <c r="N80" s="85">
        <f t="shared" si="1"/>
        <v>1.295496459</v>
      </c>
      <c r="O80" s="85">
        <f t="shared" si="2"/>
        <v>4.658586968</v>
      </c>
      <c r="P80" s="85">
        <f t="shared" si="3"/>
        <v>2.72629658</v>
      </c>
      <c r="Q80" s="85">
        <f t="shared" si="4"/>
        <v>2.066631035</v>
      </c>
      <c r="R80" s="85">
        <f t="shared" si="5"/>
        <v>1.632551846</v>
      </c>
      <c r="S80" s="86">
        <f t="shared" si="6"/>
        <v>2.475912577</v>
      </c>
      <c r="U80" s="9" t="str">
        <f t="shared" si="7"/>
        <v>INF</v>
      </c>
    </row>
    <row r="81">
      <c r="A81" s="88">
        <f>Comparacao!E82</f>
        <v>829834</v>
      </c>
      <c r="B81" s="6" t="s">
        <v>156</v>
      </c>
      <c r="C81" s="6" t="s">
        <v>15</v>
      </c>
      <c r="D81" s="6">
        <v>5.0</v>
      </c>
      <c r="E81" s="6">
        <v>851368.0</v>
      </c>
      <c r="F81" s="6">
        <v>844980.0</v>
      </c>
      <c r="G81" s="6">
        <v>845294.0</v>
      </c>
      <c r="H81" s="6">
        <v>843270.0</v>
      </c>
      <c r="I81" s="6">
        <v>848000.0</v>
      </c>
      <c r="J81" s="6">
        <v>843270.0</v>
      </c>
      <c r="K81" s="6">
        <v>846582.4</v>
      </c>
      <c r="L81" s="6">
        <v>394.966</v>
      </c>
      <c r="M81" s="6">
        <v>405.103</v>
      </c>
      <c r="N81" s="85">
        <f t="shared" si="1"/>
        <v>2.594976827</v>
      </c>
      <c r="O81" s="85">
        <f t="shared" si="2"/>
        <v>1.825184314</v>
      </c>
      <c r="P81" s="85">
        <f t="shared" si="3"/>
        <v>1.863023207</v>
      </c>
      <c r="Q81" s="85">
        <f t="shared" si="4"/>
        <v>1.619119005</v>
      </c>
      <c r="R81" s="85">
        <f t="shared" si="5"/>
        <v>2.189112521</v>
      </c>
      <c r="S81" s="86">
        <f t="shared" si="6"/>
        <v>2.018283175</v>
      </c>
      <c r="U81" s="9" t="str">
        <f t="shared" si="7"/>
        <v>INF</v>
      </c>
    </row>
    <row r="82">
      <c r="A82" s="88">
        <f>Comparacao!E83</f>
        <v>811232</v>
      </c>
      <c r="B82" s="6" t="s">
        <v>157</v>
      </c>
      <c r="C82" s="6" t="s">
        <v>15</v>
      </c>
      <c r="D82" s="6">
        <v>5.0</v>
      </c>
      <c r="E82" s="6">
        <v>825052.0</v>
      </c>
      <c r="F82" s="6">
        <v>819430.0</v>
      </c>
      <c r="G82" s="6">
        <v>819662.0</v>
      </c>
      <c r="H82" s="6">
        <v>822104.0</v>
      </c>
      <c r="I82" s="6">
        <v>816878.0</v>
      </c>
      <c r="J82" s="6">
        <v>816878.0</v>
      </c>
      <c r="K82" s="6">
        <v>820625.2</v>
      </c>
      <c r="L82" s="6">
        <v>404.216</v>
      </c>
      <c r="M82" s="6">
        <v>410.154</v>
      </c>
      <c r="N82" s="85">
        <f t="shared" si="1"/>
        <v>1.703581713</v>
      </c>
      <c r="O82" s="85">
        <f t="shared" si="2"/>
        <v>1.010561714</v>
      </c>
      <c r="P82" s="85">
        <f t="shared" si="3"/>
        <v>1.039160191</v>
      </c>
      <c r="Q82" s="85">
        <f t="shared" si="4"/>
        <v>1.340183819</v>
      </c>
      <c r="R82" s="85">
        <f t="shared" si="5"/>
        <v>0.6959784624</v>
      </c>
      <c r="S82" s="86">
        <f t="shared" si="6"/>
        <v>1.15789318</v>
      </c>
      <c r="U82" s="9">
        <f t="shared" si="7"/>
        <v>404.216</v>
      </c>
    </row>
    <row r="83">
      <c r="A83" s="88">
        <f>Comparacao!E84</f>
        <v>767718</v>
      </c>
      <c r="B83" s="6" t="s">
        <v>158</v>
      </c>
      <c r="C83" s="6" t="s">
        <v>15</v>
      </c>
      <c r="D83" s="6">
        <v>5.0</v>
      </c>
      <c r="E83" s="6">
        <v>780976.0</v>
      </c>
      <c r="F83" s="6">
        <v>791632.0</v>
      </c>
      <c r="G83" s="6">
        <v>782710.0</v>
      </c>
      <c r="H83" s="6">
        <v>774244.0</v>
      </c>
      <c r="I83" s="6">
        <v>782372.0</v>
      </c>
      <c r="J83" s="6">
        <v>774244.0</v>
      </c>
      <c r="K83" s="6">
        <v>782386.8</v>
      </c>
      <c r="L83" s="6">
        <v>329.501</v>
      </c>
      <c r="M83" s="6">
        <v>415.65</v>
      </c>
      <c r="N83" s="85">
        <f t="shared" si="1"/>
        <v>1.726936193</v>
      </c>
      <c r="O83" s="85">
        <f t="shared" si="2"/>
        <v>3.114945853</v>
      </c>
      <c r="P83" s="85">
        <f t="shared" si="3"/>
        <v>1.952800377</v>
      </c>
      <c r="Q83" s="85">
        <f t="shared" si="4"/>
        <v>0.8500517117</v>
      </c>
      <c r="R83" s="85">
        <f t="shared" si="5"/>
        <v>1.908773795</v>
      </c>
      <c r="S83" s="86">
        <f t="shared" si="6"/>
        <v>1.910701586</v>
      </c>
      <c r="U83" s="9">
        <f t="shared" si="7"/>
        <v>329.501</v>
      </c>
    </row>
    <row r="84">
      <c r="A84" s="88">
        <f>Comparacao!E85</f>
        <v>835870</v>
      </c>
      <c r="B84" s="6" t="s">
        <v>159</v>
      </c>
      <c r="C84" s="6" t="s">
        <v>15</v>
      </c>
      <c r="D84" s="6">
        <v>5.0</v>
      </c>
      <c r="E84" s="6">
        <v>846038.0</v>
      </c>
      <c r="F84" s="6">
        <v>845460.0</v>
      </c>
      <c r="G84" s="6">
        <v>846680.0</v>
      </c>
      <c r="H84" s="6">
        <v>849612.0</v>
      </c>
      <c r="I84" s="6">
        <v>843788.0</v>
      </c>
      <c r="J84" s="6">
        <v>843788.0</v>
      </c>
      <c r="K84" s="6">
        <v>846315.6</v>
      </c>
      <c r="L84" s="6">
        <v>330.698</v>
      </c>
      <c r="M84" s="6">
        <v>403.497</v>
      </c>
      <c r="N84" s="85">
        <f t="shared" si="1"/>
        <v>1.216457105</v>
      </c>
      <c r="O84" s="85">
        <f t="shared" si="2"/>
        <v>1.147307596</v>
      </c>
      <c r="P84" s="85">
        <f t="shared" si="3"/>
        <v>1.293263306</v>
      </c>
      <c r="Q84" s="85">
        <f t="shared" si="4"/>
        <v>1.644035556</v>
      </c>
      <c r="R84" s="85">
        <f t="shared" si="5"/>
        <v>0.9472764904</v>
      </c>
      <c r="S84" s="86">
        <f t="shared" si="6"/>
        <v>1.249668011</v>
      </c>
      <c r="U84" s="9">
        <f t="shared" si="7"/>
        <v>330.698</v>
      </c>
    </row>
    <row r="85">
      <c r="A85" s="8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85"/>
      <c r="O85" s="85"/>
      <c r="P85" s="85"/>
      <c r="Q85" s="85"/>
      <c r="R85" s="85"/>
      <c r="S85" s="86"/>
      <c r="U85" s="9"/>
    </row>
    <row r="86">
      <c r="U86" s="9"/>
    </row>
    <row r="87">
      <c r="U87" s="9"/>
    </row>
    <row r="88">
      <c r="U88" s="9"/>
    </row>
    <row r="89">
      <c r="U89" s="9"/>
    </row>
    <row r="90">
      <c r="U90" s="9"/>
    </row>
    <row r="91">
      <c r="U91" s="9"/>
    </row>
    <row r="92">
      <c r="U92" s="9"/>
    </row>
    <row r="93">
      <c r="U93" s="9"/>
    </row>
    <row r="94">
      <c r="U94" s="9"/>
    </row>
    <row r="95">
      <c r="U95" s="9"/>
    </row>
    <row r="96">
      <c r="U96" s="9"/>
    </row>
    <row r="97">
      <c r="U97" s="9"/>
    </row>
    <row r="98">
      <c r="U98" s="9"/>
    </row>
    <row r="99">
      <c r="U99" s="9"/>
    </row>
    <row r="100">
      <c r="U100" s="9"/>
    </row>
    <row r="101">
      <c r="U101" s="9"/>
    </row>
    <row r="102">
      <c r="U102" s="9"/>
    </row>
    <row r="103">
      <c r="U103" s="9"/>
    </row>
    <row r="104">
      <c r="U104" s="9"/>
    </row>
    <row r="105">
      <c r="U105" s="9"/>
    </row>
    <row r="106">
      <c r="U106" s="9"/>
    </row>
    <row r="107">
      <c r="U107" s="9"/>
    </row>
    <row r="108">
      <c r="U108" s="9"/>
    </row>
    <row r="109">
      <c r="U109" s="9"/>
    </row>
    <row r="110">
      <c r="U110" s="9"/>
    </row>
    <row r="111">
      <c r="U111" s="9"/>
    </row>
    <row r="112">
      <c r="U112" s="9"/>
    </row>
    <row r="113">
      <c r="U113" s="9"/>
    </row>
    <row r="114">
      <c r="U114" s="9"/>
    </row>
    <row r="115">
      <c r="U115" s="9"/>
    </row>
    <row r="116">
      <c r="U116" s="9"/>
    </row>
    <row r="117">
      <c r="U117" s="9"/>
    </row>
    <row r="118">
      <c r="U118" s="9"/>
    </row>
    <row r="119">
      <c r="U119" s="9"/>
    </row>
    <row r="120">
      <c r="U120" s="9"/>
    </row>
    <row r="121">
      <c r="U121" s="9"/>
    </row>
    <row r="122">
      <c r="U122" s="9"/>
    </row>
    <row r="123">
      <c r="U123" s="9"/>
    </row>
    <row r="124">
      <c r="U124" s="9"/>
    </row>
    <row r="125">
      <c r="U125" s="9"/>
    </row>
    <row r="126">
      <c r="U126" s="9"/>
    </row>
    <row r="127">
      <c r="U127" s="9"/>
    </row>
    <row r="128">
      <c r="U128" s="9"/>
    </row>
    <row r="129">
      <c r="U129" s="9"/>
    </row>
    <row r="130">
      <c r="U130" s="9"/>
    </row>
    <row r="131">
      <c r="U131" s="9"/>
    </row>
    <row r="132">
      <c r="U132" s="9"/>
    </row>
    <row r="133">
      <c r="U133" s="9"/>
    </row>
    <row r="134">
      <c r="U134" s="9"/>
    </row>
    <row r="135">
      <c r="U135" s="9"/>
    </row>
    <row r="136">
      <c r="U136" s="9"/>
    </row>
    <row r="137">
      <c r="U137" s="9"/>
    </row>
    <row r="138">
      <c r="U138" s="9"/>
    </row>
    <row r="139">
      <c r="U139" s="9"/>
    </row>
    <row r="140">
      <c r="U140" s="9"/>
    </row>
    <row r="141">
      <c r="U141" s="9"/>
    </row>
    <row r="142">
      <c r="U142" s="9"/>
    </row>
    <row r="143">
      <c r="U143" s="9"/>
    </row>
    <row r="144">
      <c r="U144" s="9"/>
    </row>
    <row r="145">
      <c r="U145" s="9"/>
    </row>
    <row r="146">
      <c r="U146" s="9"/>
    </row>
    <row r="147">
      <c r="U147" s="9"/>
    </row>
    <row r="148">
      <c r="U148" s="9"/>
    </row>
    <row r="149">
      <c r="U149" s="9"/>
    </row>
    <row r="150">
      <c r="U150" s="9"/>
    </row>
    <row r="151">
      <c r="U151" s="9"/>
    </row>
    <row r="152">
      <c r="U152" s="9"/>
    </row>
    <row r="153">
      <c r="U153" s="9"/>
    </row>
    <row r="154">
      <c r="U154" s="9"/>
    </row>
    <row r="155">
      <c r="U155" s="9"/>
    </row>
    <row r="156">
      <c r="U156" s="9"/>
    </row>
    <row r="157">
      <c r="U157" s="9"/>
    </row>
    <row r="158">
      <c r="U158" s="9"/>
    </row>
    <row r="159">
      <c r="U159" s="9"/>
    </row>
    <row r="160">
      <c r="U160" s="9"/>
    </row>
    <row r="161">
      <c r="U161" s="9"/>
    </row>
    <row r="162">
      <c r="U162" s="9"/>
    </row>
    <row r="163">
      <c r="U163" s="9"/>
    </row>
    <row r="164">
      <c r="U164" s="9"/>
    </row>
    <row r="165">
      <c r="U165" s="9"/>
    </row>
    <row r="166">
      <c r="U166" s="9"/>
    </row>
    <row r="167">
      <c r="U167" s="9"/>
    </row>
    <row r="168">
      <c r="U168" s="9"/>
    </row>
    <row r="169">
      <c r="U169" s="9"/>
    </row>
    <row r="170">
      <c r="U170" s="9"/>
    </row>
    <row r="171">
      <c r="U171" s="9"/>
    </row>
    <row r="172">
      <c r="U172" s="9"/>
    </row>
    <row r="173">
      <c r="U173" s="9"/>
    </row>
    <row r="174">
      <c r="U174" s="9"/>
    </row>
    <row r="175">
      <c r="U175" s="9"/>
    </row>
    <row r="176">
      <c r="U176" s="9"/>
    </row>
    <row r="177">
      <c r="U177" s="9"/>
    </row>
    <row r="178">
      <c r="U178" s="9"/>
    </row>
    <row r="179">
      <c r="U179" s="9"/>
    </row>
    <row r="180">
      <c r="U180" s="9"/>
    </row>
    <row r="181">
      <c r="U181" s="9"/>
    </row>
    <row r="182">
      <c r="U182" s="9"/>
    </row>
    <row r="183">
      <c r="U183" s="9"/>
    </row>
    <row r="184">
      <c r="U184" s="9"/>
    </row>
    <row r="185">
      <c r="U185" s="9"/>
    </row>
    <row r="186">
      <c r="U186" s="9"/>
    </row>
    <row r="187">
      <c r="U187" s="9"/>
    </row>
    <row r="188">
      <c r="U188" s="9"/>
    </row>
    <row r="189">
      <c r="U189" s="9"/>
    </row>
    <row r="190">
      <c r="U190" s="9"/>
    </row>
    <row r="191">
      <c r="U191" s="9"/>
    </row>
    <row r="192">
      <c r="U192" s="9"/>
    </row>
    <row r="193">
      <c r="U193" s="9"/>
    </row>
    <row r="194">
      <c r="U194" s="9"/>
    </row>
    <row r="195">
      <c r="U195" s="9"/>
    </row>
    <row r="196">
      <c r="U196" s="9"/>
    </row>
    <row r="197">
      <c r="U197" s="9"/>
    </row>
    <row r="198">
      <c r="U198" s="9"/>
    </row>
    <row r="199">
      <c r="U199" s="9"/>
    </row>
    <row r="200">
      <c r="U200" s="9"/>
    </row>
    <row r="201">
      <c r="U201" s="9"/>
    </row>
    <row r="202">
      <c r="U202" s="9"/>
    </row>
    <row r="203">
      <c r="U203" s="9"/>
    </row>
    <row r="204">
      <c r="U204" s="9"/>
    </row>
    <row r="205">
      <c r="U205" s="9"/>
    </row>
    <row r="206">
      <c r="U206" s="9"/>
    </row>
    <row r="207">
      <c r="U207" s="9"/>
    </row>
    <row r="208">
      <c r="U208" s="9"/>
    </row>
    <row r="209">
      <c r="U209" s="9"/>
    </row>
    <row r="210">
      <c r="U210" s="9"/>
    </row>
    <row r="211">
      <c r="U211" s="9"/>
    </row>
    <row r="212">
      <c r="U212" s="9"/>
    </row>
    <row r="213">
      <c r="U213" s="9"/>
    </row>
    <row r="214">
      <c r="U214" s="9"/>
    </row>
    <row r="215">
      <c r="U215" s="9"/>
    </row>
    <row r="216">
      <c r="U216" s="9"/>
    </row>
    <row r="217">
      <c r="U217" s="9"/>
    </row>
    <row r="218">
      <c r="U218" s="9"/>
    </row>
    <row r="219">
      <c r="U219" s="9"/>
    </row>
    <row r="220">
      <c r="U220" s="9"/>
    </row>
    <row r="221">
      <c r="U221" s="9"/>
    </row>
    <row r="222">
      <c r="U222" s="9"/>
    </row>
    <row r="223">
      <c r="U223" s="9"/>
    </row>
    <row r="224">
      <c r="U224" s="9"/>
    </row>
    <row r="225">
      <c r="U225" s="9"/>
    </row>
    <row r="226">
      <c r="U226" s="9"/>
    </row>
    <row r="227">
      <c r="U227" s="9"/>
    </row>
    <row r="228">
      <c r="U228" s="9"/>
    </row>
    <row r="229">
      <c r="U229" s="9"/>
    </row>
    <row r="230">
      <c r="U230" s="9"/>
    </row>
    <row r="231">
      <c r="U231" s="9"/>
    </row>
    <row r="232">
      <c r="U232" s="9"/>
    </row>
    <row r="233">
      <c r="U233" s="9"/>
    </row>
    <row r="234">
      <c r="U234" s="9"/>
    </row>
    <row r="235">
      <c r="U235" s="9"/>
    </row>
    <row r="236">
      <c r="U236" s="9"/>
    </row>
    <row r="237">
      <c r="U237" s="9"/>
    </row>
    <row r="238">
      <c r="U238" s="9"/>
    </row>
    <row r="239">
      <c r="U239" s="9"/>
    </row>
    <row r="240">
      <c r="U240" s="9"/>
    </row>
    <row r="241">
      <c r="U241" s="9"/>
    </row>
    <row r="242">
      <c r="U242" s="9"/>
    </row>
    <row r="243">
      <c r="U243" s="9"/>
    </row>
    <row r="244">
      <c r="U244" s="9"/>
    </row>
    <row r="245">
      <c r="U245" s="9"/>
    </row>
    <row r="246">
      <c r="U246" s="9"/>
    </row>
    <row r="247">
      <c r="U247" s="9"/>
    </row>
    <row r="248">
      <c r="U248" s="9"/>
    </row>
    <row r="249">
      <c r="U249" s="9"/>
    </row>
    <row r="250">
      <c r="U250" s="9"/>
    </row>
    <row r="251">
      <c r="U251" s="9"/>
    </row>
    <row r="252">
      <c r="U252" s="9"/>
    </row>
    <row r="253">
      <c r="U253" s="9"/>
    </row>
    <row r="254">
      <c r="U254" s="9"/>
    </row>
    <row r="255">
      <c r="U255" s="9"/>
    </row>
    <row r="256">
      <c r="U256" s="9"/>
    </row>
    <row r="257">
      <c r="U257" s="9"/>
    </row>
    <row r="258">
      <c r="U258" s="9"/>
    </row>
    <row r="259">
      <c r="U259" s="9"/>
    </row>
    <row r="260">
      <c r="U260" s="9"/>
    </row>
    <row r="261">
      <c r="U261" s="9"/>
    </row>
    <row r="262">
      <c r="U262" s="9"/>
    </row>
    <row r="263">
      <c r="U263" s="9"/>
    </row>
    <row r="264">
      <c r="U264" s="9"/>
    </row>
    <row r="265">
      <c r="U265" s="9"/>
    </row>
    <row r="266">
      <c r="U266" s="9"/>
    </row>
    <row r="267">
      <c r="U267" s="9"/>
    </row>
    <row r="268">
      <c r="U268" s="9"/>
    </row>
    <row r="269">
      <c r="U269" s="9"/>
    </row>
    <row r="270">
      <c r="U270" s="9"/>
    </row>
    <row r="271">
      <c r="U271" s="9"/>
    </row>
    <row r="272">
      <c r="U272" s="9"/>
    </row>
    <row r="273">
      <c r="U273" s="9"/>
    </row>
    <row r="274">
      <c r="U274" s="9"/>
    </row>
    <row r="275">
      <c r="U275" s="9"/>
    </row>
    <row r="276">
      <c r="U276" s="9"/>
    </row>
    <row r="277">
      <c r="U277" s="9"/>
    </row>
    <row r="278">
      <c r="U278" s="9"/>
    </row>
    <row r="279">
      <c r="U279" s="9"/>
    </row>
    <row r="280">
      <c r="U280" s="9"/>
    </row>
    <row r="281">
      <c r="U281" s="9"/>
    </row>
    <row r="282">
      <c r="U282" s="9"/>
    </row>
    <row r="283">
      <c r="U283" s="9"/>
    </row>
    <row r="284">
      <c r="U284" s="9"/>
    </row>
    <row r="285">
      <c r="U285" s="9"/>
    </row>
    <row r="286">
      <c r="U286" s="9"/>
    </row>
    <row r="287">
      <c r="U287" s="9"/>
    </row>
    <row r="288">
      <c r="U288" s="9"/>
    </row>
    <row r="289">
      <c r="U289" s="9"/>
    </row>
    <row r="290">
      <c r="U290" s="9"/>
    </row>
    <row r="291">
      <c r="U291" s="9"/>
    </row>
    <row r="292">
      <c r="U292" s="9"/>
    </row>
    <row r="293">
      <c r="U293" s="9"/>
    </row>
    <row r="294">
      <c r="U294" s="9"/>
    </row>
    <row r="295">
      <c r="U295" s="9"/>
    </row>
    <row r="296">
      <c r="U296" s="9"/>
    </row>
    <row r="297">
      <c r="U297" s="9"/>
    </row>
    <row r="298">
      <c r="U298" s="9"/>
    </row>
    <row r="299">
      <c r="U299" s="9"/>
    </row>
    <row r="300">
      <c r="U300" s="9"/>
    </row>
    <row r="301">
      <c r="U301" s="9"/>
    </row>
    <row r="302">
      <c r="U302" s="9"/>
    </row>
    <row r="303">
      <c r="U303" s="9"/>
    </row>
    <row r="304">
      <c r="U304" s="9"/>
    </row>
    <row r="305">
      <c r="U305" s="9"/>
    </row>
    <row r="306">
      <c r="U306" s="9"/>
    </row>
    <row r="307">
      <c r="U307" s="9"/>
    </row>
    <row r="308">
      <c r="U308" s="9"/>
    </row>
    <row r="309">
      <c r="U309" s="9"/>
    </row>
    <row r="310">
      <c r="U310" s="9"/>
    </row>
    <row r="311">
      <c r="U311" s="9"/>
    </row>
    <row r="312">
      <c r="U312" s="9"/>
    </row>
    <row r="313">
      <c r="U313" s="9"/>
    </row>
    <row r="314">
      <c r="U314" s="9"/>
    </row>
    <row r="315">
      <c r="U315" s="9"/>
    </row>
    <row r="316">
      <c r="U316" s="9"/>
    </row>
    <row r="317">
      <c r="U317" s="9"/>
    </row>
    <row r="318">
      <c r="U318" s="9"/>
    </row>
    <row r="319">
      <c r="U319" s="9"/>
    </row>
    <row r="320">
      <c r="U320" s="9"/>
    </row>
    <row r="321">
      <c r="U321" s="9"/>
    </row>
    <row r="322">
      <c r="U322" s="9"/>
    </row>
    <row r="323">
      <c r="U323" s="9"/>
    </row>
    <row r="324">
      <c r="U324" s="9"/>
    </row>
    <row r="325">
      <c r="U325" s="9"/>
    </row>
    <row r="326">
      <c r="U326" s="9"/>
    </row>
    <row r="327">
      <c r="U327" s="9"/>
    </row>
    <row r="328">
      <c r="U328" s="9"/>
    </row>
    <row r="329">
      <c r="U329" s="9"/>
    </row>
    <row r="330">
      <c r="U330" s="9"/>
    </row>
    <row r="331">
      <c r="U331" s="9"/>
    </row>
    <row r="332">
      <c r="U332" s="9"/>
    </row>
    <row r="333">
      <c r="U333" s="9"/>
    </row>
    <row r="334">
      <c r="U334" s="9"/>
    </row>
    <row r="335">
      <c r="U335" s="9"/>
    </row>
    <row r="336">
      <c r="U336" s="9"/>
    </row>
    <row r="337">
      <c r="U337" s="9"/>
    </row>
    <row r="338">
      <c r="U338" s="9"/>
    </row>
    <row r="339">
      <c r="U339" s="9"/>
    </row>
    <row r="340">
      <c r="U340" s="9"/>
    </row>
    <row r="341">
      <c r="U341" s="9"/>
    </row>
    <row r="342">
      <c r="U342" s="9"/>
    </row>
    <row r="343">
      <c r="U343" s="9"/>
    </row>
    <row r="344">
      <c r="U344" s="9"/>
    </row>
    <row r="345">
      <c r="U345" s="9"/>
    </row>
    <row r="346">
      <c r="U346" s="9"/>
    </row>
    <row r="347">
      <c r="U347" s="9"/>
    </row>
    <row r="348">
      <c r="U348" s="9"/>
    </row>
    <row r="349">
      <c r="U349" s="9"/>
    </row>
    <row r="350">
      <c r="U350" s="9"/>
    </row>
    <row r="351">
      <c r="U351" s="9"/>
    </row>
    <row r="352">
      <c r="U352" s="9"/>
    </row>
    <row r="353">
      <c r="U353" s="9"/>
    </row>
    <row r="354">
      <c r="U354" s="9"/>
    </row>
    <row r="355">
      <c r="U355" s="9"/>
    </row>
    <row r="356">
      <c r="U356" s="9"/>
    </row>
    <row r="357">
      <c r="U357" s="9"/>
    </row>
    <row r="358">
      <c r="U358" s="9"/>
    </row>
    <row r="359">
      <c r="U359" s="9"/>
    </row>
    <row r="360">
      <c r="U360" s="9"/>
    </row>
    <row r="361">
      <c r="U361" s="9"/>
    </row>
    <row r="362">
      <c r="U362" s="9"/>
    </row>
    <row r="363">
      <c r="U363" s="9"/>
    </row>
    <row r="364">
      <c r="U364" s="9"/>
    </row>
    <row r="365">
      <c r="U365" s="9"/>
    </row>
    <row r="366">
      <c r="U366" s="9"/>
    </row>
    <row r="367">
      <c r="U367" s="9"/>
    </row>
    <row r="368">
      <c r="U368" s="9"/>
    </row>
    <row r="369">
      <c r="U369" s="9"/>
    </row>
    <row r="370">
      <c r="U370" s="9"/>
    </row>
    <row r="371">
      <c r="U371" s="9"/>
    </row>
    <row r="372">
      <c r="U372" s="9"/>
    </row>
    <row r="373">
      <c r="U373" s="9"/>
    </row>
    <row r="374">
      <c r="U374" s="9"/>
    </row>
    <row r="375">
      <c r="U375" s="9"/>
    </row>
    <row r="376">
      <c r="U376" s="9"/>
    </row>
    <row r="377">
      <c r="U377" s="9"/>
    </row>
    <row r="378">
      <c r="U378" s="9"/>
    </row>
    <row r="379">
      <c r="U379" s="9"/>
    </row>
    <row r="380">
      <c r="U380" s="9"/>
    </row>
    <row r="381">
      <c r="U381" s="9"/>
    </row>
    <row r="382">
      <c r="U382" s="9"/>
    </row>
    <row r="383">
      <c r="U383" s="9"/>
    </row>
    <row r="384">
      <c r="U384" s="9"/>
    </row>
    <row r="385">
      <c r="U385" s="9"/>
    </row>
    <row r="386">
      <c r="U386" s="9"/>
    </row>
    <row r="387">
      <c r="U387" s="9"/>
    </row>
    <row r="388">
      <c r="U388" s="9"/>
    </row>
    <row r="389">
      <c r="U389" s="9"/>
    </row>
    <row r="390">
      <c r="U390" s="9"/>
    </row>
    <row r="391">
      <c r="U391" s="9"/>
    </row>
    <row r="392">
      <c r="U392" s="9"/>
    </row>
    <row r="393">
      <c r="U393" s="9"/>
    </row>
    <row r="394">
      <c r="U394" s="9"/>
    </row>
    <row r="395">
      <c r="U395" s="9"/>
    </row>
    <row r="396">
      <c r="U396" s="9"/>
    </row>
    <row r="397">
      <c r="U397" s="9"/>
    </row>
    <row r="398">
      <c r="U398" s="9"/>
    </row>
    <row r="399">
      <c r="U399" s="9"/>
    </row>
    <row r="400">
      <c r="U400" s="9"/>
    </row>
    <row r="401">
      <c r="U401" s="9"/>
    </row>
    <row r="402">
      <c r="U402" s="9"/>
    </row>
    <row r="403">
      <c r="U403" s="9"/>
    </row>
    <row r="404">
      <c r="U404" s="9"/>
    </row>
    <row r="405">
      <c r="U405" s="9"/>
    </row>
    <row r="406">
      <c r="U406" s="9"/>
    </row>
    <row r="407">
      <c r="U407" s="9"/>
    </row>
    <row r="408">
      <c r="U408" s="9"/>
    </row>
    <row r="409">
      <c r="U409" s="9"/>
    </row>
    <row r="410">
      <c r="U410" s="9"/>
    </row>
    <row r="411">
      <c r="U411" s="9"/>
    </row>
    <row r="412">
      <c r="U412" s="9"/>
    </row>
    <row r="413">
      <c r="U413" s="9"/>
    </row>
    <row r="414">
      <c r="U414" s="9"/>
    </row>
    <row r="415">
      <c r="U415" s="9"/>
    </row>
    <row r="416">
      <c r="U416" s="9"/>
    </row>
    <row r="417">
      <c r="U417" s="9"/>
    </row>
    <row r="418">
      <c r="U418" s="9"/>
    </row>
    <row r="419">
      <c r="U419" s="9"/>
    </row>
    <row r="420">
      <c r="U420" s="9"/>
    </row>
    <row r="421">
      <c r="U421" s="9"/>
    </row>
    <row r="422">
      <c r="U422" s="9"/>
    </row>
    <row r="423">
      <c r="U423" s="9"/>
    </row>
    <row r="424">
      <c r="U424" s="9"/>
    </row>
    <row r="425">
      <c r="U425" s="9"/>
    </row>
    <row r="426">
      <c r="U426" s="9"/>
    </row>
    <row r="427">
      <c r="U427" s="9"/>
    </row>
    <row r="428">
      <c r="U428" s="9"/>
    </row>
    <row r="429">
      <c r="U429" s="9"/>
    </row>
    <row r="430">
      <c r="U430" s="9"/>
    </row>
    <row r="431">
      <c r="U431" s="9"/>
    </row>
    <row r="432">
      <c r="U432" s="9"/>
    </row>
    <row r="433">
      <c r="U433" s="9"/>
    </row>
    <row r="434">
      <c r="U434" s="9"/>
    </row>
    <row r="435">
      <c r="U435" s="9"/>
    </row>
    <row r="436">
      <c r="U436" s="9"/>
    </row>
    <row r="437">
      <c r="U437" s="9"/>
    </row>
    <row r="438">
      <c r="U438" s="9"/>
    </row>
    <row r="439">
      <c r="U439" s="9"/>
    </row>
    <row r="440">
      <c r="U440" s="9"/>
    </row>
    <row r="441">
      <c r="U441" s="9"/>
    </row>
    <row r="442">
      <c r="U442" s="9"/>
    </row>
    <row r="443">
      <c r="U443" s="9"/>
    </row>
    <row r="444">
      <c r="U444" s="9"/>
    </row>
    <row r="445">
      <c r="U445" s="9"/>
    </row>
    <row r="446">
      <c r="U446" s="9"/>
    </row>
    <row r="447">
      <c r="U447" s="9"/>
    </row>
    <row r="448">
      <c r="U448" s="9"/>
    </row>
    <row r="449">
      <c r="U449" s="9"/>
    </row>
    <row r="450">
      <c r="U450" s="9"/>
    </row>
    <row r="451">
      <c r="U451" s="9"/>
    </row>
    <row r="452">
      <c r="U452" s="9"/>
    </row>
    <row r="453">
      <c r="U453" s="9"/>
    </row>
    <row r="454">
      <c r="U454" s="9"/>
    </row>
    <row r="455">
      <c r="U455" s="9"/>
    </row>
    <row r="456">
      <c r="U456" s="9"/>
    </row>
    <row r="457">
      <c r="U457" s="9"/>
    </row>
    <row r="458">
      <c r="U458" s="9"/>
    </row>
    <row r="459">
      <c r="U459" s="9"/>
    </row>
    <row r="460">
      <c r="U460" s="9"/>
    </row>
    <row r="461">
      <c r="U461" s="9"/>
    </row>
    <row r="462">
      <c r="U462" s="9"/>
    </row>
    <row r="463">
      <c r="U463" s="9"/>
    </row>
    <row r="464">
      <c r="U464" s="9"/>
    </row>
    <row r="465">
      <c r="U465" s="9"/>
    </row>
    <row r="466">
      <c r="U466" s="9"/>
    </row>
    <row r="467">
      <c r="U467" s="9"/>
    </row>
    <row r="468">
      <c r="U468" s="9"/>
    </row>
    <row r="469">
      <c r="U469" s="9"/>
    </row>
    <row r="470">
      <c r="U470" s="9"/>
    </row>
    <row r="471">
      <c r="U471" s="9"/>
    </row>
    <row r="472">
      <c r="U472" s="9"/>
    </row>
    <row r="473">
      <c r="U473" s="9"/>
    </row>
    <row r="474">
      <c r="U474" s="9"/>
    </row>
    <row r="475">
      <c r="U475" s="9"/>
    </row>
    <row r="476">
      <c r="U476" s="9"/>
    </row>
    <row r="477">
      <c r="U477" s="9"/>
    </row>
    <row r="478">
      <c r="U478" s="9"/>
    </row>
    <row r="479">
      <c r="U479" s="9"/>
    </row>
    <row r="480">
      <c r="U480" s="9"/>
    </row>
    <row r="481">
      <c r="U481" s="9"/>
    </row>
    <row r="482">
      <c r="U482" s="9"/>
    </row>
    <row r="483">
      <c r="U483" s="9"/>
    </row>
    <row r="484">
      <c r="U484" s="9"/>
    </row>
    <row r="485">
      <c r="U485" s="9"/>
    </row>
    <row r="486">
      <c r="U486" s="9"/>
    </row>
    <row r="487">
      <c r="U487" s="9"/>
    </row>
    <row r="488">
      <c r="U488" s="9"/>
    </row>
    <row r="489">
      <c r="U489" s="9"/>
    </row>
    <row r="490">
      <c r="U490" s="9"/>
    </row>
    <row r="491">
      <c r="U491" s="9"/>
    </row>
    <row r="492">
      <c r="U492" s="9"/>
    </row>
    <row r="493">
      <c r="U493" s="9"/>
    </row>
    <row r="494">
      <c r="U494" s="9"/>
    </row>
    <row r="495">
      <c r="U495" s="9"/>
    </row>
    <row r="496">
      <c r="U496" s="9"/>
    </row>
    <row r="497">
      <c r="U497" s="9"/>
    </row>
    <row r="498">
      <c r="U498" s="9"/>
    </row>
    <row r="499">
      <c r="U499" s="9"/>
    </row>
    <row r="500">
      <c r="U500" s="9"/>
    </row>
    <row r="501">
      <c r="U501" s="9"/>
    </row>
    <row r="502">
      <c r="U502" s="9"/>
    </row>
    <row r="503">
      <c r="U503" s="9"/>
    </row>
    <row r="504">
      <c r="U504" s="9"/>
    </row>
    <row r="505">
      <c r="U505" s="9"/>
    </row>
    <row r="506">
      <c r="U506" s="9"/>
    </row>
    <row r="507">
      <c r="U507" s="9"/>
    </row>
    <row r="508">
      <c r="U508" s="9"/>
    </row>
    <row r="509">
      <c r="U509" s="9"/>
    </row>
    <row r="510">
      <c r="U510" s="9"/>
    </row>
    <row r="511">
      <c r="U511" s="9"/>
    </row>
    <row r="512">
      <c r="U512" s="9"/>
    </row>
    <row r="513">
      <c r="U513" s="9"/>
    </row>
    <row r="514">
      <c r="U514" s="9"/>
    </row>
    <row r="515">
      <c r="U515" s="9"/>
    </row>
    <row r="516">
      <c r="U516" s="9"/>
    </row>
    <row r="517">
      <c r="U517" s="9"/>
    </row>
    <row r="518">
      <c r="U518" s="9"/>
    </row>
    <row r="519">
      <c r="U519" s="9"/>
    </row>
    <row r="520">
      <c r="U520" s="9"/>
    </row>
    <row r="521">
      <c r="U521" s="9"/>
    </row>
    <row r="522">
      <c r="U522" s="9"/>
    </row>
    <row r="523">
      <c r="U523" s="9"/>
    </row>
    <row r="524">
      <c r="U524" s="9"/>
    </row>
    <row r="525">
      <c r="U525" s="9"/>
    </row>
    <row r="526">
      <c r="U526" s="9"/>
    </row>
    <row r="527">
      <c r="U527" s="9"/>
    </row>
    <row r="528">
      <c r="U528" s="9"/>
    </row>
    <row r="529">
      <c r="U529" s="9"/>
    </row>
    <row r="530">
      <c r="U530" s="9"/>
    </row>
    <row r="531">
      <c r="U531" s="9"/>
    </row>
    <row r="532">
      <c r="U532" s="9"/>
    </row>
    <row r="533">
      <c r="U533" s="9"/>
    </row>
    <row r="534">
      <c r="U534" s="9"/>
    </row>
    <row r="535">
      <c r="U535" s="9"/>
    </row>
    <row r="536">
      <c r="U536" s="9"/>
    </row>
    <row r="537">
      <c r="U537" s="9"/>
    </row>
    <row r="538">
      <c r="U538" s="9"/>
    </row>
    <row r="539">
      <c r="U539" s="9"/>
    </row>
    <row r="540">
      <c r="U540" s="9"/>
    </row>
    <row r="541">
      <c r="U541" s="9"/>
    </row>
    <row r="542">
      <c r="U542" s="9"/>
    </row>
    <row r="543">
      <c r="U543" s="9"/>
    </row>
    <row r="544">
      <c r="U544" s="9"/>
    </row>
    <row r="545">
      <c r="U545" s="9"/>
    </row>
    <row r="546">
      <c r="U546" s="9"/>
    </row>
    <row r="547">
      <c r="U547" s="9"/>
    </row>
    <row r="548">
      <c r="U548" s="9"/>
    </row>
    <row r="549">
      <c r="U549" s="9"/>
    </row>
    <row r="550">
      <c r="U550" s="9"/>
    </row>
    <row r="551">
      <c r="U551" s="9"/>
    </row>
    <row r="552">
      <c r="U552" s="9"/>
    </row>
    <row r="553">
      <c r="U553" s="9"/>
    </row>
    <row r="554">
      <c r="U554" s="9"/>
    </row>
    <row r="555">
      <c r="U555" s="9"/>
    </row>
    <row r="556">
      <c r="U556" s="9"/>
    </row>
    <row r="557">
      <c r="U557" s="9"/>
    </row>
    <row r="558">
      <c r="U558" s="9"/>
    </row>
    <row r="559">
      <c r="U559" s="9"/>
    </row>
    <row r="560">
      <c r="U560" s="9"/>
    </row>
    <row r="561">
      <c r="U561" s="9"/>
    </row>
    <row r="562">
      <c r="U562" s="9"/>
    </row>
    <row r="563">
      <c r="U563" s="9"/>
    </row>
    <row r="564">
      <c r="U564" s="9"/>
    </row>
    <row r="565">
      <c r="U565" s="9"/>
    </row>
    <row r="566">
      <c r="U566" s="9"/>
    </row>
    <row r="567">
      <c r="U567" s="9"/>
    </row>
    <row r="568">
      <c r="U568" s="9"/>
    </row>
    <row r="569">
      <c r="U569" s="9"/>
    </row>
    <row r="570">
      <c r="U570" s="9"/>
    </row>
    <row r="571">
      <c r="U571" s="9"/>
    </row>
    <row r="572">
      <c r="U572" s="9"/>
    </row>
    <row r="573">
      <c r="U573" s="9"/>
    </row>
    <row r="574">
      <c r="U574" s="9"/>
    </row>
    <row r="575">
      <c r="U575" s="9"/>
    </row>
    <row r="576">
      <c r="U576" s="9"/>
    </row>
    <row r="577">
      <c r="U577" s="9"/>
    </row>
    <row r="578">
      <c r="U578" s="9"/>
    </row>
    <row r="579">
      <c r="U579" s="9"/>
    </row>
    <row r="580">
      <c r="U580" s="9"/>
    </row>
    <row r="581">
      <c r="U581" s="9"/>
    </row>
    <row r="582">
      <c r="U582" s="9"/>
    </row>
    <row r="583">
      <c r="U583" s="9"/>
    </row>
    <row r="584">
      <c r="U584" s="9"/>
    </row>
    <row r="585">
      <c r="U585" s="9"/>
    </row>
    <row r="586">
      <c r="U586" s="9"/>
    </row>
    <row r="587">
      <c r="U587" s="9"/>
    </row>
    <row r="588">
      <c r="U588" s="9"/>
    </row>
    <row r="589">
      <c r="U589" s="9"/>
    </row>
    <row r="590">
      <c r="U590" s="9"/>
    </row>
    <row r="591">
      <c r="U591" s="9"/>
    </row>
    <row r="592">
      <c r="U592" s="9"/>
    </row>
    <row r="593">
      <c r="U593" s="9"/>
    </row>
    <row r="594">
      <c r="U594" s="9"/>
    </row>
    <row r="595">
      <c r="U595" s="9"/>
    </row>
    <row r="596">
      <c r="U596" s="9"/>
    </row>
    <row r="597">
      <c r="U597" s="9"/>
    </row>
    <row r="598">
      <c r="U598" s="9"/>
    </row>
    <row r="599">
      <c r="U599" s="9"/>
    </row>
    <row r="600">
      <c r="U600" s="9"/>
    </row>
    <row r="601">
      <c r="U601" s="9"/>
    </row>
    <row r="602">
      <c r="U602" s="9"/>
    </row>
    <row r="603">
      <c r="U603" s="9"/>
    </row>
    <row r="604">
      <c r="U604" s="9"/>
    </row>
    <row r="605">
      <c r="U605" s="9"/>
    </row>
    <row r="606">
      <c r="U606" s="9"/>
    </row>
    <row r="607">
      <c r="U607" s="9"/>
    </row>
    <row r="608">
      <c r="U608" s="9"/>
    </row>
    <row r="609">
      <c r="U609" s="9"/>
    </row>
    <row r="610">
      <c r="U610" s="9"/>
    </row>
    <row r="611">
      <c r="U611" s="9"/>
    </row>
    <row r="612">
      <c r="U612" s="9"/>
    </row>
    <row r="613">
      <c r="U613" s="9"/>
    </row>
    <row r="614">
      <c r="U614" s="9"/>
    </row>
    <row r="615">
      <c r="U615" s="9"/>
    </row>
    <row r="616">
      <c r="U616" s="9"/>
    </row>
    <row r="617">
      <c r="U617" s="9"/>
    </row>
    <row r="618">
      <c r="U618" s="9"/>
    </row>
    <row r="619">
      <c r="U619" s="9"/>
    </row>
    <row r="620">
      <c r="U620" s="9"/>
    </row>
    <row r="621">
      <c r="U621" s="9"/>
    </row>
    <row r="622">
      <c r="U622" s="9"/>
    </row>
    <row r="623">
      <c r="U623" s="9"/>
    </row>
    <row r="624">
      <c r="U624" s="9"/>
    </row>
    <row r="625">
      <c r="U625" s="9"/>
    </row>
    <row r="626">
      <c r="U626" s="9"/>
    </row>
    <row r="627">
      <c r="U627" s="9"/>
    </row>
    <row r="628">
      <c r="U628" s="9"/>
    </row>
    <row r="629">
      <c r="U629" s="9"/>
    </row>
    <row r="630">
      <c r="U630" s="9"/>
    </row>
    <row r="631">
      <c r="U631" s="9"/>
    </row>
    <row r="632">
      <c r="U632" s="9"/>
    </row>
    <row r="633">
      <c r="U633" s="9"/>
    </row>
    <row r="634">
      <c r="U634" s="9"/>
    </row>
    <row r="635">
      <c r="U635" s="9"/>
    </row>
    <row r="636">
      <c r="U636" s="9"/>
    </row>
    <row r="637">
      <c r="U637" s="9"/>
    </row>
    <row r="638">
      <c r="U638" s="9"/>
    </row>
    <row r="639">
      <c r="U639" s="9"/>
    </row>
    <row r="640">
      <c r="U640" s="9"/>
    </row>
    <row r="641">
      <c r="U641" s="9"/>
    </row>
    <row r="642">
      <c r="U642" s="9"/>
    </row>
    <row r="643">
      <c r="U643" s="9"/>
    </row>
    <row r="644">
      <c r="U644" s="9"/>
    </row>
    <row r="645">
      <c r="U645" s="9"/>
    </row>
    <row r="646">
      <c r="U646" s="9"/>
    </row>
    <row r="647">
      <c r="U647" s="9"/>
    </row>
    <row r="648">
      <c r="U648" s="9"/>
    </row>
    <row r="649">
      <c r="U649" s="9"/>
    </row>
    <row r="650">
      <c r="U650" s="9"/>
    </row>
    <row r="651">
      <c r="U651" s="9"/>
    </row>
    <row r="652">
      <c r="U652" s="9"/>
    </row>
    <row r="653">
      <c r="U653" s="9"/>
    </row>
    <row r="654">
      <c r="U654" s="9"/>
    </row>
    <row r="655">
      <c r="U655" s="9"/>
    </row>
    <row r="656">
      <c r="U656" s="9"/>
    </row>
    <row r="657">
      <c r="U657" s="9"/>
    </row>
    <row r="658">
      <c r="U658" s="9"/>
    </row>
    <row r="659">
      <c r="U659" s="9"/>
    </row>
    <row r="660">
      <c r="U660" s="9"/>
    </row>
    <row r="661">
      <c r="U661" s="9"/>
    </row>
    <row r="662">
      <c r="U662" s="9"/>
    </row>
    <row r="663">
      <c r="U663" s="9"/>
    </row>
    <row r="664">
      <c r="U664" s="9"/>
    </row>
    <row r="665">
      <c r="U665" s="9"/>
    </row>
    <row r="666">
      <c r="U666" s="9"/>
    </row>
    <row r="667">
      <c r="U667" s="9"/>
    </row>
    <row r="668">
      <c r="U668" s="9"/>
    </row>
    <row r="669">
      <c r="U669" s="9"/>
    </row>
    <row r="670">
      <c r="U670" s="9"/>
    </row>
    <row r="671">
      <c r="U671" s="9"/>
    </row>
    <row r="672">
      <c r="U672" s="9"/>
    </row>
    <row r="673">
      <c r="U673" s="9"/>
    </row>
    <row r="674">
      <c r="U674" s="9"/>
    </row>
    <row r="675">
      <c r="U675" s="9"/>
    </row>
    <row r="676">
      <c r="U676" s="9"/>
    </row>
    <row r="677">
      <c r="U677" s="9"/>
    </row>
    <row r="678">
      <c r="U678" s="9"/>
    </row>
    <row r="679">
      <c r="U679" s="9"/>
    </row>
    <row r="680">
      <c r="U680" s="9"/>
    </row>
    <row r="681">
      <c r="U681" s="9"/>
    </row>
    <row r="682">
      <c r="U682" s="9"/>
    </row>
    <row r="683">
      <c r="U683" s="9"/>
    </row>
    <row r="684">
      <c r="U684" s="9"/>
    </row>
    <row r="685">
      <c r="U685" s="9"/>
    </row>
    <row r="686">
      <c r="U686" s="9"/>
    </row>
    <row r="687">
      <c r="U687" s="9"/>
    </row>
    <row r="688">
      <c r="U688" s="9"/>
    </row>
    <row r="689">
      <c r="U689" s="9"/>
    </row>
    <row r="690">
      <c r="U690" s="9"/>
    </row>
    <row r="691">
      <c r="U691" s="9"/>
    </row>
    <row r="692">
      <c r="U692" s="9"/>
    </row>
    <row r="693">
      <c r="U693" s="9"/>
    </row>
    <row r="694">
      <c r="U694" s="9"/>
    </row>
    <row r="695">
      <c r="U695" s="9"/>
    </row>
    <row r="696">
      <c r="U696" s="9"/>
    </row>
    <row r="697">
      <c r="U697" s="9"/>
    </row>
    <row r="698">
      <c r="U698" s="9"/>
    </row>
    <row r="699">
      <c r="U699" s="9"/>
    </row>
    <row r="700">
      <c r="U700" s="9"/>
    </row>
    <row r="701">
      <c r="U701" s="9"/>
    </row>
    <row r="702">
      <c r="U702" s="9"/>
    </row>
    <row r="703">
      <c r="U703" s="9"/>
    </row>
    <row r="704">
      <c r="U704" s="9"/>
    </row>
    <row r="705">
      <c r="U705" s="9"/>
    </row>
    <row r="706">
      <c r="U706" s="9"/>
    </row>
    <row r="707">
      <c r="U707" s="9"/>
    </row>
    <row r="708">
      <c r="U708" s="9"/>
    </row>
    <row r="709">
      <c r="U709" s="9"/>
    </row>
    <row r="710">
      <c r="U710" s="9"/>
    </row>
    <row r="711">
      <c r="U711" s="9"/>
    </row>
    <row r="712">
      <c r="U712" s="9"/>
    </row>
    <row r="713">
      <c r="U713" s="9"/>
    </row>
    <row r="714">
      <c r="U714" s="9"/>
    </row>
    <row r="715">
      <c r="U715" s="9"/>
    </row>
    <row r="716">
      <c r="U716" s="9"/>
    </row>
    <row r="717">
      <c r="U717" s="9"/>
    </row>
    <row r="718">
      <c r="U718" s="9"/>
    </row>
    <row r="719">
      <c r="U719" s="9"/>
    </row>
    <row r="720">
      <c r="U720" s="9"/>
    </row>
    <row r="721">
      <c r="U721" s="9"/>
    </row>
    <row r="722">
      <c r="U722" s="9"/>
    </row>
    <row r="723">
      <c r="U723" s="9"/>
    </row>
    <row r="724">
      <c r="U724" s="9"/>
    </row>
    <row r="725">
      <c r="U725" s="9"/>
    </row>
    <row r="726">
      <c r="U726" s="9"/>
    </row>
    <row r="727">
      <c r="U727" s="9"/>
    </row>
    <row r="728">
      <c r="U728" s="9"/>
    </row>
    <row r="729">
      <c r="U729" s="9"/>
    </row>
    <row r="730">
      <c r="U730" s="9"/>
    </row>
    <row r="731">
      <c r="U731" s="9"/>
    </row>
    <row r="732">
      <c r="U732" s="9"/>
    </row>
    <row r="733">
      <c r="U733" s="9"/>
    </row>
    <row r="734">
      <c r="U734" s="9"/>
    </row>
    <row r="735">
      <c r="U735" s="9"/>
    </row>
    <row r="736">
      <c r="U736" s="9"/>
    </row>
    <row r="737">
      <c r="U737" s="9"/>
    </row>
    <row r="738">
      <c r="U738" s="9"/>
    </row>
    <row r="739">
      <c r="U739" s="9"/>
    </row>
    <row r="740">
      <c r="U740" s="9"/>
    </row>
    <row r="741">
      <c r="U741" s="9"/>
    </row>
    <row r="742">
      <c r="U742" s="9"/>
    </row>
    <row r="743">
      <c r="U743" s="9"/>
    </row>
    <row r="744">
      <c r="U744" s="9"/>
    </row>
    <row r="745">
      <c r="U745" s="9"/>
    </row>
    <row r="746">
      <c r="U746" s="9"/>
    </row>
    <row r="747">
      <c r="U747" s="9"/>
    </row>
    <row r="748">
      <c r="U748" s="9"/>
    </row>
    <row r="749">
      <c r="U749" s="9"/>
    </row>
    <row r="750">
      <c r="U750" s="9"/>
    </row>
    <row r="751">
      <c r="U751" s="9"/>
    </row>
    <row r="752">
      <c r="U752" s="9"/>
    </row>
    <row r="753">
      <c r="U753" s="9"/>
    </row>
    <row r="754">
      <c r="U754" s="9"/>
    </row>
    <row r="755">
      <c r="U755" s="9"/>
    </row>
    <row r="756">
      <c r="U756" s="9"/>
    </row>
    <row r="757">
      <c r="U757" s="9"/>
    </row>
    <row r="758">
      <c r="U758" s="9"/>
    </row>
    <row r="759">
      <c r="U759" s="9"/>
    </row>
    <row r="760">
      <c r="U760" s="9"/>
    </row>
    <row r="761">
      <c r="U761" s="9"/>
    </row>
    <row r="762">
      <c r="U762" s="9"/>
    </row>
    <row r="763">
      <c r="U763" s="9"/>
    </row>
    <row r="764">
      <c r="U764" s="9"/>
    </row>
    <row r="765">
      <c r="U765" s="9"/>
    </row>
    <row r="766">
      <c r="U766" s="9"/>
    </row>
    <row r="767">
      <c r="U767" s="9"/>
    </row>
    <row r="768">
      <c r="U768" s="9"/>
    </row>
    <row r="769">
      <c r="U769" s="9"/>
    </row>
    <row r="770">
      <c r="U770" s="9"/>
    </row>
    <row r="771">
      <c r="U771" s="9"/>
    </row>
    <row r="772">
      <c r="U772" s="9"/>
    </row>
    <row r="773">
      <c r="U773" s="9"/>
    </row>
    <row r="774">
      <c r="U774" s="9"/>
    </row>
    <row r="775">
      <c r="U775" s="9"/>
    </row>
    <row r="776">
      <c r="U776" s="9"/>
    </row>
    <row r="777">
      <c r="U777" s="9"/>
    </row>
    <row r="778">
      <c r="U778" s="9"/>
    </row>
    <row r="779">
      <c r="U779" s="9"/>
    </row>
    <row r="780">
      <c r="U780" s="9"/>
    </row>
    <row r="781">
      <c r="U781" s="9"/>
    </row>
    <row r="782">
      <c r="U782" s="9"/>
    </row>
    <row r="783">
      <c r="U783" s="9"/>
    </row>
    <row r="784">
      <c r="U784" s="9"/>
    </row>
    <row r="785">
      <c r="U785" s="9"/>
    </row>
    <row r="786">
      <c r="U786" s="9"/>
    </row>
    <row r="787">
      <c r="U787" s="9"/>
    </row>
    <row r="788">
      <c r="U788" s="9"/>
    </row>
    <row r="789">
      <c r="U789" s="9"/>
    </row>
    <row r="790">
      <c r="U790" s="9"/>
    </row>
    <row r="791">
      <c r="U791" s="9"/>
    </row>
    <row r="792">
      <c r="U792" s="9"/>
    </row>
    <row r="793">
      <c r="U793" s="9"/>
    </row>
    <row r="794">
      <c r="U794" s="9"/>
    </row>
    <row r="795">
      <c r="U795" s="9"/>
    </row>
    <row r="796">
      <c r="U796" s="9"/>
    </row>
    <row r="797">
      <c r="U797" s="9"/>
    </row>
    <row r="798">
      <c r="U798" s="9"/>
    </row>
    <row r="799">
      <c r="U799" s="9"/>
    </row>
    <row r="800">
      <c r="U800" s="9"/>
    </row>
    <row r="801">
      <c r="U801" s="9"/>
    </row>
    <row r="802">
      <c r="U802" s="9"/>
    </row>
    <row r="803">
      <c r="U803" s="9"/>
    </row>
    <row r="804">
      <c r="U804" s="9"/>
    </row>
    <row r="805">
      <c r="U805" s="9"/>
    </row>
    <row r="806">
      <c r="U806" s="9"/>
    </row>
    <row r="807">
      <c r="U807" s="9"/>
    </row>
    <row r="808">
      <c r="U808" s="9"/>
    </row>
    <row r="809">
      <c r="U809" s="9"/>
    </row>
    <row r="810">
      <c r="U810" s="9"/>
    </row>
    <row r="811">
      <c r="U811" s="9"/>
    </row>
    <row r="812">
      <c r="U812" s="9"/>
    </row>
    <row r="813">
      <c r="U813" s="9"/>
    </row>
    <row r="814">
      <c r="U814" s="9"/>
    </row>
    <row r="815">
      <c r="U815" s="9"/>
    </row>
    <row r="816">
      <c r="U816" s="9"/>
    </row>
    <row r="817">
      <c r="U817" s="9"/>
    </row>
    <row r="818">
      <c r="U818" s="9"/>
    </row>
    <row r="819">
      <c r="U819" s="9"/>
    </row>
    <row r="820">
      <c r="U820" s="9"/>
    </row>
    <row r="821">
      <c r="U821" s="9"/>
    </row>
    <row r="822">
      <c r="U822" s="9"/>
    </row>
    <row r="823">
      <c r="U823" s="9"/>
    </row>
    <row r="824">
      <c r="U824" s="9"/>
    </row>
    <row r="825">
      <c r="U825" s="9"/>
    </row>
    <row r="826">
      <c r="U826" s="9"/>
    </row>
    <row r="827">
      <c r="U827" s="9"/>
    </row>
    <row r="828">
      <c r="U828" s="9"/>
    </row>
    <row r="829">
      <c r="U829" s="9"/>
    </row>
    <row r="830">
      <c r="U830" s="9"/>
    </row>
    <row r="831">
      <c r="U831" s="9"/>
    </row>
    <row r="832">
      <c r="U832" s="9"/>
    </row>
    <row r="833">
      <c r="U833" s="9"/>
    </row>
    <row r="834">
      <c r="U834" s="9"/>
    </row>
    <row r="835">
      <c r="U835" s="9"/>
    </row>
    <row r="836">
      <c r="U836" s="9"/>
    </row>
    <row r="837">
      <c r="U837" s="9"/>
    </row>
    <row r="838">
      <c r="U838" s="9"/>
    </row>
    <row r="839">
      <c r="U839" s="9"/>
    </row>
    <row r="840">
      <c r="U840" s="9"/>
    </row>
    <row r="841">
      <c r="U841" s="9"/>
    </row>
    <row r="842">
      <c r="U842" s="9"/>
    </row>
    <row r="843">
      <c r="U843" s="9"/>
    </row>
    <row r="844">
      <c r="U844" s="9"/>
    </row>
    <row r="845">
      <c r="U845" s="9"/>
    </row>
    <row r="846">
      <c r="U846" s="9"/>
    </row>
    <row r="847">
      <c r="U847" s="9"/>
    </row>
    <row r="848">
      <c r="U848" s="9"/>
    </row>
    <row r="849">
      <c r="U849" s="9"/>
    </row>
    <row r="850">
      <c r="U850" s="9"/>
    </row>
    <row r="851">
      <c r="U851" s="9"/>
    </row>
    <row r="852">
      <c r="U852" s="9"/>
    </row>
    <row r="853">
      <c r="U853" s="9"/>
    </row>
    <row r="854">
      <c r="U854" s="9"/>
    </row>
    <row r="855">
      <c r="U855" s="9"/>
    </row>
    <row r="856">
      <c r="U856" s="9"/>
    </row>
    <row r="857">
      <c r="U857" s="9"/>
    </row>
    <row r="858">
      <c r="U858" s="9"/>
    </row>
    <row r="859">
      <c r="U859" s="9"/>
    </row>
    <row r="860">
      <c r="U860" s="9"/>
    </row>
    <row r="861">
      <c r="U861" s="9"/>
    </row>
    <row r="862">
      <c r="U862" s="9"/>
    </row>
    <row r="863">
      <c r="U863" s="9"/>
    </row>
    <row r="864">
      <c r="U864" s="9"/>
    </row>
    <row r="865">
      <c r="U865" s="9"/>
    </row>
    <row r="866">
      <c r="U866" s="9"/>
    </row>
    <row r="867">
      <c r="U867" s="9"/>
    </row>
    <row r="868">
      <c r="U868" s="9"/>
    </row>
    <row r="869">
      <c r="U869" s="9"/>
    </row>
    <row r="870">
      <c r="U870" s="9"/>
    </row>
    <row r="871">
      <c r="U871" s="9"/>
    </row>
    <row r="872">
      <c r="U872" s="9"/>
    </row>
    <row r="873">
      <c r="U873" s="9"/>
    </row>
    <row r="874">
      <c r="U874" s="9"/>
    </row>
    <row r="875">
      <c r="U875" s="9"/>
    </row>
    <row r="876">
      <c r="U876" s="9"/>
    </row>
    <row r="877">
      <c r="U877" s="9"/>
    </row>
    <row r="878">
      <c r="U878" s="9"/>
    </row>
    <row r="879">
      <c r="U879" s="9"/>
    </row>
    <row r="880">
      <c r="U880" s="9"/>
    </row>
    <row r="881">
      <c r="U881" s="9"/>
    </row>
    <row r="882">
      <c r="U882" s="9"/>
    </row>
    <row r="883">
      <c r="U883" s="9"/>
    </row>
    <row r="884">
      <c r="U884" s="9"/>
    </row>
    <row r="885">
      <c r="U885" s="9"/>
    </row>
    <row r="886">
      <c r="U886" s="9"/>
    </row>
    <row r="887">
      <c r="U887" s="9"/>
    </row>
    <row r="888">
      <c r="U888" s="9"/>
    </row>
    <row r="889">
      <c r="U889" s="9"/>
    </row>
    <row r="890">
      <c r="U890" s="9"/>
    </row>
    <row r="891">
      <c r="U891" s="9"/>
    </row>
    <row r="892">
      <c r="U892" s="9"/>
    </row>
    <row r="893">
      <c r="U893" s="9"/>
    </row>
    <row r="894">
      <c r="U894" s="9"/>
    </row>
    <row r="895">
      <c r="U895" s="9"/>
    </row>
    <row r="896">
      <c r="U896" s="9"/>
    </row>
    <row r="897">
      <c r="U897" s="9"/>
    </row>
    <row r="898">
      <c r="U898" s="9"/>
    </row>
    <row r="899">
      <c r="U899" s="9"/>
    </row>
    <row r="900">
      <c r="U900" s="9"/>
    </row>
    <row r="901">
      <c r="U901" s="9"/>
    </row>
    <row r="902">
      <c r="U902" s="9"/>
    </row>
    <row r="903">
      <c r="U903" s="9"/>
    </row>
    <row r="904">
      <c r="U904" s="9"/>
    </row>
    <row r="905">
      <c r="U905" s="9"/>
    </row>
    <row r="906">
      <c r="U906" s="9"/>
    </row>
    <row r="907">
      <c r="U907" s="9"/>
    </row>
    <row r="908">
      <c r="U908" s="9"/>
    </row>
    <row r="909">
      <c r="U909" s="9"/>
    </row>
    <row r="910">
      <c r="U910" s="9"/>
    </row>
    <row r="911">
      <c r="U911" s="9"/>
    </row>
    <row r="912">
      <c r="U912" s="9"/>
    </row>
    <row r="913">
      <c r="U913" s="9"/>
    </row>
    <row r="914">
      <c r="U914" s="9"/>
    </row>
    <row r="915">
      <c r="U915" s="9"/>
    </row>
    <row r="916">
      <c r="U916" s="9"/>
    </row>
    <row r="917">
      <c r="U917" s="9"/>
    </row>
    <row r="918">
      <c r="U918" s="9"/>
    </row>
    <row r="919">
      <c r="U919" s="9"/>
    </row>
    <row r="920">
      <c r="U920" s="9"/>
    </row>
    <row r="921">
      <c r="U921" s="9"/>
    </row>
    <row r="922">
      <c r="U922" s="9"/>
    </row>
    <row r="923">
      <c r="U923" s="9"/>
    </row>
    <row r="924">
      <c r="U924" s="9"/>
    </row>
    <row r="925">
      <c r="U925" s="9"/>
    </row>
    <row r="926">
      <c r="U926" s="9"/>
    </row>
    <row r="927">
      <c r="U927" s="9"/>
    </row>
    <row r="928">
      <c r="U928" s="9"/>
    </row>
    <row r="929">
      <c r="U929" s="9"/>
    </row>
    <row r="930">
      <c r="U930" s="9"/>
    </row>
    <row r="931">
      <c r="U931" s="9"/>
    </row>
    <row r="932">
      <c r="U932" s="9"/>
    </row>
    <row r="933">
      <c r="U933" s="9"/>
    </row>
    <row r="934">
      <c r="U934" s="9"/>
    </row>
    <row r="935">
      <c r="U935" s="9"/>
    </row>
    <row r="936">
      <c r="U936" s="9"/>
    </row>
    <row r="937">
      <c r="U937" s="9"/>
    </row>
    <row r="938">
      <c r="U938" s="9"/>
    </row>
    <row r="939">
      <c r="U939" s="9"/>
    </row>
    <row r="940">
      <c r="U940" s="9"/>
    </row>
    <row r="941">
      <c r="U941" s="9"/>
    </row>
    <row r="942">
      <c r="U942" s="9"/>
    </row>
    <row r="943">
      <c r="U943" s="9"/>
    </row>
    <row r="944">
      <c r="U944" s="9"/>
    </row>
    <row r="945">
      <c r="U945" s="9"/>
    </row>
    <row r="946">
      <c r="U946" s="9"/>
    </row>
    <row r="947">
      <c r="U947" s="9"/>
    </row>
    <row r="948">
      <c r="U948" s="9"/>
    </row>
    <row r="949">
      <c r="U949" s="9"/>
    </row>
    <row r="950">
      <c r="U950" s="9"/>
    </row>
    <row r="951">
      <c r="U951" s="9"/>
    </row>
    <row r="952">
      <c r="U952" s="9"/>
    </row>
    <row r="953">
      <c r="U953" s="9"/>
    </row>
    <row r="954">
      <c r="U954" s="9"/>
    </row>
    <row r="955">
      <c r="U955" s="9"/>
    </row>
    <row r="956">
      <c r="U956" s="9"/>
    </row>
    <row r="957">
      <c r="U957" s="9"/>
    </row>
    <row r="958">
      <c r="U958" s="9"/>
    </row>
    <row r="959">
      <c r="U959" s="9"/>
    </row>
    <row r="960">
      <c r="U960" s="9"/>
    </row>
    <row r="961">
      <c r="U961" s="9"/>
    </row>
    <row r="962">
      <c r="U962" s="9"/>
    </row>
    <row r="963">
      <c r="U963" s="9"/>
    </row>
    <row r="964">
      <c r="U964" s="9"/>
    </row>
    <row r="965">
      <c r="U965" s="9"/>
    </row>
    <row r="966">
      <c r="U966" s="9"/>
    </row>
    <row r="967">
      <c r="U967" s="9"/>
    </row>
    <row r="968">
      <c r="U968" s="9"/>
    </row>
    <row r="969">
      <c r="U969" s="9"/>
    </row>
    <row r="970">
      <c r="U970" s="9"/>
    </row>
    <row r="971">
      <c r="U971" s="9"/>
    </row>
    <row r="972">
      <c r="U972" s="9"/>
    </row>
    <row r="973">
      <c r="U973" s="9"/>
    </row>
    <row r="974">
      <c r="U974" s="9"/>
    </row>
    <row r="975">
      <c r="U975" s="9"/>
    </row>
    <row r="976">
      <c r="U976" s="9"/>
    </row>
    <row r="977">
      <c r="U977" s="9"/>
    </row>
    <row r="978">
      <c r="U978" s="9"/>
    </row>
    <row r="979">
      <c r="U979" s="9"/>
    </row>
    <row r="980">
      <c r="U980" s="9"/>
    </row>
    <row r="981">
      <c r="U981" s="9"/>
    </row>
    <row r="982">
      <c r="U982" s="9"/>
    </row>
    <row r="983">
      <c r="U983" s="9"/>
    </row>
    <row r="984">
      <c r="U984" s="9"/>
    </row>
    <row r="985">
      <c r="U985" s="9"/>
    </row>
    <row r="986">
      <c r="U986" s="9"/>
    </row>
    <row r="987">
      <c r="U987" s="9"/>
    </row>
    <row r="988">
      <c r="U988" s="9"/>
    </row>
    <row r="989">
      <c r="U989" s="9"/>
    </row>
    <row r="990">
      <c r="U990" s="9"/>
    </row>
    <row r="991">
      <c r="U991" s="9"/>
    </row>
    <row r="992">
      <c r="U992" s="9"/>
    </row>
    <row r="993">
      <c r="U993" s="9"/>
    </row>
    <row r="994">
      <c r="U994" s="9"/>
    </row>
    <row r="995">
      <c r="U995" s="9"/>
    </row>
    <row r="996">
      <c r="U996" s="9"/>
    </row>
    <row r="997">
      <c r="U997" s="9"/>
    </row>
    <row r="998">
      <c r="U998" s="9"/>
    </row>
    <row r="999">
      <c r="U999" s="9"/>
    </row>
    <row r="1000">
      <c r="U1000" s="9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13" width="8.38"/>
    <col customWidth="1" min="14" max="19" width="6.63"/>
  </cols>
  <sheetData>
    <row r="1">
      <c r="A1" s="81" t="s">
        <v>69</v>
      </c>
      <c r="B1" s="82" t="s">
        <v>66</v>
      </c>
      <c r="C1" s="82" t="s">
        <v>160</v>
      </c>
      <c r="D1" s="81" t="s">
        <v>161</v>
      </c>
      <c r="E1" s="81" t="s">
        <v>162</v>
      </c>
      <c r="F1" s="81" t="s">
        <v>163</v>
      </c>
      <c r="G1" s="81" t="s">
        <v>164</v>
      </c>
      <c r="H1" s="81" t="s">
        <v>165</v>
      </c>
      <c r="I1" s="81" t="s">
        <v>166</v>
      </c>
      <c r="J1" s="81" t="s">
        <v>167</v>
      </c>
      <c r="K1" s="81" t="s">
        <v>168</v>
      </c>
      <c r="L1" s="81" t="s">
        <v>169</v>
      </c>
      <c r="M1" s="81" t="s">
        <v>170</v>
      </c>
      <c r="N1" s="81" t="s">
        <v>171</v>
      </c>
      <c r="O1" s="81" t="s">
        <v>172</v>
      </c>
      <c r="P1" s="81" t="s">
        <v>173</v>
      </c>
      <c r="Q1" s="81" t="s">
        <v>174</v>
      </c>
      <c r="R1" s="81" t="s">
        <v>175</v>
      </c>
      <c r="S1" s="83" t="s">
        <v>4</v>
      </c>
      <c r="U1" s="9" t="s">
        <v>176</v>
      </c>
    </row>
    <row r="2">
      <c r="A2" s="84">
        <f>Comparacao!E3</f>
        <v>540</v>
      </c>
      <c r="B2" s="43" t="s">
        <v>77</v>
      </c>
      <c r="C2" s="43" t="s">
        <v>13</v>
      </c>
      <c r="D2" s="84">
        <v>5.0</v>
      </c>
      <c r="E2" s="84">
        <v>540.0</v>
      </c>
      <c r="F2" s="84">
        <v>540.0</v>
      </c>
      <c r="G2" s="84">
        <v>540.0</v>
      </c>
      <c r="H2" s="84">
        <v>540.0</v>
      </c>
      <c r="I2" s="84">
        <v>540.0</v>
      </c>
      <c r="J2" s="84">
        <v>540.0</v>
      </c>
      <c r="K2" s="84">
        <v>540.0</v>
      </c>
      <c r="L2" s="84">
        <v>0.01</v>
      </c>
      <c r="M2" s="84">
        <v>20.001</v>
      </c>
      <c r="N2" s="85">
        <f t="shared" ref="N2:N84" si="1">((E2-A2)/A2)*100</f>
        <v>0</v>
      </c>
      <c r="O2" s="85">
        <f t="shared" ref="O2:O84" si="2">((F2-A2)/A2)*100</f>
        <v>0</v>
      </c>
      <c r="P2" s="85">
        <f t="shared" ref="P2:P84" si="3">((G2-A2)/A2)*100</f>
        <v>0</v>
      </c>
      <c r="Q2" s="85">
        <f t="shared" ref="Q2:Q84" si="4">((H2-A2)/A2)*100</f>
        <v>0</v>
      </c>
      <c r="R2" s="85">
        <f t="shared" ref="R2:R84" si="5">((I2-A2)/A2)*100</f>
        <v>0</v>
      </c>
      <c r="S2" s="86">
        <f t="shared" ref="S2:S84" si="6">AVERAGE(N2:R2)</f>
        <v>0</v>
      </c>
      <c r="U2" s="9">
        <f t="shared" ref="U2:U84" si="7">(IF(((J2-A2)/A2)*100 &lt; 1,L2,"INF"))</f>
        <v>0.01</v>
      </c>
    </row>
    <row r="3">
      <c r="A3" s="84">
        <f>Comparacao!E4</f>
        <v>54</v>
      </c>
      <c r="B3" s="6" t="s">
        <v>78</v>
      </c>
      <c r="C3" s="6" t="s">
        <v>13</v>
      </c>
      <c r="D3" s="6">
        <v>5.0</v>
      </c>
      <c r="E3" s="6">
        <v>54.0</v>
      </c>
      <c r="F3" s="6">
        <v>54.0</v>
      </c>
      <c r="G3" s="6">
        <v>54.0</v>
      </c>
      <c r="H3" s="6">
        <v>54.0</v>
      </c>
      <c r="I3" s="6">
        <v>54.0</v>
      </c>
      <c r="J3" s="6">
        <v>54.0</v>
      </c>
      <c r="K3" s="6">
        <v>54.0</v>
      </c>
      <c r="L3" s="6">
        <v>0.703</v>
      </c>
      <c r="M3" s="6">
        <v>20.001</v>
      </c>
      <c r="N3" s="85">
        <f t="shared" si="1"/>
        <v>0</v>
      </c>
      <c r="O3" s="85">
        <f t="shared" si="2"/>
        <v>0</v>
      </c>
      <c r="P3" s="85">
        <f t="shared" si="3"/>
        <v>0</v>
      </c>
      <c r="Q3" s="85">
        <f t="shared" si="4"/>
        <v>0</v>
      </c>
      <c r="R3" s="85">
        <f t="shared" si="5"/>
        <v>0</v>
      </c>
      <c r="S3" s="86">
        <f t="shared" si="6"/>
        <v>0</v>
      </c>
      <c r="U3" s="9">
        <f t="shared" si="7"/>
        <v>0.703</v>
      </c>
    </row>
    <row r="4">
      <c r="A4" s="84">
        <f>Comparacao!E5</f>
        <v>816</v>
      </c>
      <c r="B4" s="6" t="s">
        <v>79</v>
      </c>
      <c r="C4" s="6" t="s">
        <v>13</v>
      </c>
      <c r="D4" s="6">
        <v>5.0</v>
      </c>
      <c r="E4" s="6">
        <v>816.0</v>
      </c>
      <c r="F4" s="6">
        <v>816.0</v>
      </c>
      <c r="G4" s="6">
        <v>816.0</v>
      </c>
      <c r="H4" s="6">
        <v>816.0</v>
      </c>
      <c r="I4" s="6">
        <v>816.0</v>
      </c>
      <c r="J4" s="6">
        <v>816.0</v>
      </c>
      <c r="K4" s="6">
        <v>816.0</v>
      </c>
      <c r="L4" s="6">
        <v>0.673</v>
      </c>
      <c r="M4" s="6">
        <v>20.001</v>
      </c>
      <c r="N4" s="85">
        <f t="shared" si="1"/>
        <v>0</v>
      </c>
      <c r="O4" s="85">
        <f t="shared" si="2"/>
        <v>0</v>
      </c>
      <c r="P4" s="85">
        <f t="shared" si="3"/>
        <v>0</v>
      </c>
      <c r="Q4" s="85">
        <f t="shared" si="4"/>
        <v>0</v>
      </c>
      <c r="R4" s="85">
        <f t="shared" si="5"/>
        <v>0</v>
      </c>
      <c r="S4" s="86">
        <f t="shared" si="6"/>
        <v>0</v>
      </c>
      <c r="U4" s="9">
        <f t="shared" si="7"/>
        <v>0.673</v>
      </c>
    </row>
    <row r="5">
      <c r="A5" s="84">
        <f>Comparacao!E6</f>
        <v>126</v>
      </c>
      <c r="B5" s="6" t="s">
        <v>80</v>
      </c>
      <c r="C5" s="6" t="s">
        <v>13</v>
      </c>
      <c r="D5" s="6">
        <v>5.0</v>
      </c>
      <c r="E5" s="6">
        <v>126.0</v>
      </c>
      <c r="F5" s="6">
        <v>126.0</v>
      </c>
      <c r="G5" s="6">
        <v>126.0</v>
      </c>
      <c r="H5" s="6">
        <v>126.0</v>
      </c>
      <c r="I5" s="6">
        <v>126.0</v>
      </c>
      <c r="J5" s="6">
        <v>126.0</v>
      </c>
      <c r="K5" s="6">
        <v>126.0</v>
      </c>
      <c r="L5" s="6">
        <v>0.172</v>
      </c>
      <c r="M5" s="6">
        <v>20.001</v>
      </c>
      <c r="N5" s="85">
        <f t="shared" si="1"/>
        <v>0</v>
      </c>
      <c r="O5" s="85">
        <f t="shared" si="2"/>
        <v>0</v>
      </c>
      <c r="P5" s="85">
        <f t="shared" si="3"/>
        <v>0</v>
      </c>
      <c r="Q5" s="85">
        <f t="shared" si="4"/>
        <v>0</v>
      </c>
      <c r="R5" s="85">
        <f t="shared" si="5"/>
        <v>0</v>
      </c>
      <c r="S5" s="86">
        <f t="shared" si="6"/>
        <v>0</v>
      </c>
      <c r="U5" s="9">
        <f t="shared" si="7"/>
        <v>0.172</v>
      </c>
    </row>
    <row r="6">
      <c r="A6" s="84">
        <f>Comparacao!E7</f>
        <v>372</v>
      </c>
      <c r="B6" s="6" t="s">
        <v>81</v>
      </c>
      <c r="C6" s="6" t="s">
        <v>13</v>
      </c>
      <c r="D6" s="6">
        <v>5.0</v>
      </c>
      <c r="E6" s="6">
        <v>372.0</v>
      </c>
      <c r="F6" s="6">
        <v>372.0</v>
      </c>
      <c r="G6" s="6">
        <v>372.0</v>
      </c>
      <c r="H6" s="6">
        <v>372.0</v>
      </c>
      <c r="I6" s="6">
        <v>372.0</v>
      </c>
      <c r="J6" s="6">
        <v>372.0</v>
      </c>
      <c r="K6" s="6">
        <v>372.0</v>
      </c>
      <c r="L6" s="6">
        <v>0.809</v>
      </c>
      <c r="M6" s="6">
        <v>20.001</v>
      </c>
      <c r="N6" s="85">
        <f t="shared" si="1"/>
        <v>0</v>
      </c>
      <c r="O6" s="85">
        <f t="shared" si="2"/>
        <v>0</v>
      </c>
      <c r="P6" s="85">
        <f t="shared" si="3"/>
        <v>0</v>
      </c>
      <c r="Q6" s="85">
        <f t="shared" si="4"/>
        <v>0</v>
      </c>
      <c r="R6" s="85">
        <f t="shared" si="5"/>
        <v>0</v>
      </c>
      <c r="S6" s="86">
        <f t="shared" si="6"/>
        <v>0</v>
      </c>
      <c r="U6" s="9">
        <f t="shared" si="7"/>
        <v>0.809</v>
      </c>
    </row>
    <row r="7">
      <c r="A7" s="84">
        <f>Comparacao!E8</f>
        <v>2148</v>
      </c>
      <c r="B7" s="6" t="s">
        <v>82</v>
      </c>
      <c r="C7" s="6" t="s">
        <v>13</v>
      </c>
      <c r="D7" s="6">
        <v>5.0</v>
      </c>
      <c r="E7" s="6">
        <v>2148.0</v>
      </c>
      <c r="F7" s="6">
        <v>2148.0</v>
      </c>
      <c r="G7" s="6">
        <v>2148.0</v>
      </c>
      <c r="H7" s="6">
        <v>2148.0</v>
      </c>
      <c r="I7" s="6">
        <v>2148.0</v>
      </c>
      <c r="J7" s="6">
        <v>2148.0</v>
      </c>
      <c r="K7" s="6">
        <v>2148.0</v>
      </c>
      <c r="L7" s="6">
        <v>0.998</v>
      </c>
      <c r="M7" s="6">
        <v>20.001</v>
      </c>
      <c r="N7" s="85">
        <f t="shared" si="1"/>
        <v>0</v>
      </c>
      <c r="O7" s="85">
        <f t="shared" si="2"/>
        <v>0</v>
      </c>
      <c r="P7" s="85">
        <f t="shared" si="3"/>
        <v>0</v>
      </c>
      <c r="Q7" s="85">
        <f t="shared" si="4"/>
        <v>0</v>
      </c>
      <c r="R7" s="85">
        <f t="shared" si="5"/>
        <v>0</v>
      </c>
      <c r="S7" s="86">
        <f t="shared" si="6"/>
        <v>0</v>
      </c>
      <c r="U7" s="9">
        <f t="shared" si="7"/>
        <v>0.998</v>
      </c>
    </row>
    <row r="8">
      <c r="A8" s="84">
        <f>Comparacao!E9</f>
        <v>1426</v>
      </c>
      <c r="B8" s="6" t="s">
        <v>83</v>
      </c>
      <c r="C8" s="6" t="s">
        <v>13</v>
      </c>
      <c r="D8" s="6">
        <v>5.0</v>
      </c>
      <c r="E8" s="6">
        <v>1426.0</v>
      </c>
      <c r="F8" s="6">
        <v>1426.0</v>
      </c>
      <c r="G8" s="6">
        <v>1426.0</v>
      </c>
      <c r="H8" s="6">
        <v>1426.0</v>
      </c>
      <c r="I8" s="6">
        <v>1426.0</v>
      </c>
      <c r="J8" s="6">
        <v>1426.0</v>
      </c>
      <c r="K8" s="6">
        <v>1426.0</v>
      </c>
      <c r="L8" s="6">
        <v>0.599</v>
      </c>
      <c r="M8" s="6">
        <v>20.001</v>
      </c>
      <c r="N8" s="85">
        <f t="shared" si="1"/>
        <v>0</v>
      </c>
      <c r="O8" s="85">
        <f t="shared" si="2"/>
        <v>0</v>
      </c>
      <c r="P8" s="85">
        <f t="shared" si="3"/>
        <v>0</v>
      </c>
      <c r="Q8" s="85">
        <f t="shared" si="4"/>
        <v>0</v>
      </c>
      <c r="R8" s="85">
        <f t="shared" si="5"/>
        <v>0</v>
      </c>
      <c r="S8" s="86">
        <f t="shared" si="6"/>
        <v>0</v>
      </c>
      <c r="U8" s="9">
        <f t="shared" si="7"/>
        <v>0.599</v>
      </c>
    </row>
    <row r="9">
      <c r="A9" s="84">
        <f>Comparacao!E10</f>
        <v>2458</v>
      </c>
      <c r="B9" s="6" t="s">
        <v>84</v>
      </c>
      <c r="C9" s="6" t="s">
        <v>13</v>
      </c>
      <c r="D9" s="6">
        <v>5.0</v>
      </c>
      <c r="E9" s="6">
        <v>2458.0</v>
      </c>
      <c r="F9" s="6">
        <v>2458.0</v>
      </c>
      <c r="G9" s="6">
        <v>2458.0</v>
      </c>
      <c r="H9" s="6">
        <v>2458.0</v>
      </c>
      <c r="I9" s="6">
        <v>2458.0</v>
      </c>
      <c r="J9" s="6">
        <v>2458.0</v>
      </c>
      <c r="K9" s="6">
        <v>2458.0</v>
      </c>
      <c r="L9" s="6">
        <v>0.41</v>
      </c>
      <c r="M9" s="6">
        <v>20.002</v>
      </c>
      <c r="N9" s="85">
        <f t="shared" si="1"/>
        <v>0</v>
      </c>
      <c r="O9" s="85">
        <f t="shared" si="2"/>
        <v>0</v>
      </c>
      <c r="P9" s="85">
        <f t="shared" si="3"/>
        <v>0</v>
      </c>
      <c r="Q9" s="85">
        <f t="shared" si="4"/>
        <v>0</v>
      </c>
      <c r="R9" s="85">
        <f t="shared" si="5"/>
        <v>0</v>
      </c>
      <c r="S9" s="86">
        <f t="shared" si="6"/>
        <v>0</v>
      </c>
      <c r="U9" s="9">
        <f t="shared" si="7"/>
        <v>0.41</v>
      </c>
    </row>
    <row r="10">
      <c r="A10" s="84">
        <f>Comparacao!E11</f>
        <v>1570</v>
      </c>
      <c r="B10" s="6" t="s">
        <v>85</v>
      </c>
      <c r="C10" s="6" t="s">
        <v>13</v>
      </c>
      <c r="D10" s="6">
        <v>5.0</v>
      </c>
      <c r="E10" s="6">
        <v>1570.0</v>
      </c>
      <c r="F10" s="6">
        <v>1570.0</v>
      </c>
      <c r="G10" s="6">
        <v>1570.0</v>
      </c>
      <c r="H10" s="6">
        <v>1570.0</v>
      </c>
      <c r="I10" s="6">
        <v>1570.0</v>
      </c>
      <c r="J10" s="6">
        <v>1570.0</v>
      </c>
      <c r="K10" s="6">
        <v>1570.0</v>
      </c>
      <c r="L10" s="6">
        <v>0.021</v>
      </c>
      <c r="M10" s="6">
        <v>20.002</v>
      </c>
      <c r="N10" s="85">
        <f t="shared" si="1"/>
        <v>0</v>
      </c>
      <c r="O10" s="85">
        <f t="shared" si="2"/>
        <v>0</v>
      </c>
      <c r="P10" s="85">
        <f t="shared" si="3"/>
        <v>0</v>
      </c>
      <c r="Q10" s="85">
        <f t="shared" si="4"/>
        <v>0</v>
      </c>
      <c r="R10" s="85">
        <f t="shared" si="5"/>
        <v>0</v>
      </c>
      <c r="S10" s="86">
        <f t="shared" si="6"/>
        <v>0</v>
      </c>
      <c r="U10" s="9">
        <f t="shared" si="7"/>
        <v>0.021</v>
      </c>
    </row>
    <row r="11">
      <c r="A11" s="84">
        <f>Comparacao!E12</f>
        <v>772</v>
      </c>
      <c r="B11" s="6" t="s">
        <v>86</v>
      </c>
      <c r="C11" s="6" t="s">
        <v>13</v>
      </c>
      <c r="D11" s="6">
        <v>5.0</v>
      </c>
      <c r="E11" s="6">
        <v>772.0</v>
      </c>
      <c r="F11" s="6">
        <v>772.0</v>
      </c>
      <c r="G11" s="6">
        <v>772.0</v>
      </c>
      <c r="H11" s="6">
        <v>772.0</v>
      </c>
      <c r="I11" s="6">
        <v>772.0</v>
      </c>
      <c r="J11" s="6">
        <v>772.0</v>
      </c>
      <c r="K11" s="6">
        <v>772.0</v>
      </c>
      <c r="L11" s="6">
        <v>0.027</v>
      </c>
      <c r="M11" s="6">
        <v>30.002</v>
      </c>
      <c r="N11" s="85">
        <f t="shared" si="1"/>
        <v>0</v>
      </c>
      <c r="O11" s="85">
        <f t="shared" si="2"/>
        <v>0</v>
      </c>
      <c r="P11" s="85">
        <f t="shared" si="3"/>
        <v>0</v>
      </c>
      <c r="Q11" s="85">
        <f t="shared" si="4"/>
        <v>0</v>
      </c>
      <c r="R11" s="85">
        <f t="shared" si="5"/>
        <v>0</v>
      </c>
      <c r="S11" s="86">
        <f t="shared" si="6"/>
        <v>0</v>
      </c>
      <c r="U11" s="9">
        <f t="shared" si="7"/>
        <v>0.027</v>
      </c>
    </row>
    <row r="12">
      <c r="A12" s="84">
        <f>Comparacao!E13</f>
        <v>136</v>
      </c>
      <c r="B12" s="6" t="s">
        <v>87</v>
      </c>
      <c r="C12" s="6" t="s">
        <v>13</v>
      </c>
      <c r="D12" s="6">
        <v>5.0</v>
      </c>
      <c r="E12" s="6">
        <v>136.0</v>
      </c>
      <c r="F12" s="6">
        <v>136.0</v>
      </c>
      <c r="G12" s="6">
        <v>136.0</v>
      </c>
      <c r="H12" s="6">
        <v>136.0</v>
      </c>
      <c r="I12" s="6">
        <v>136.0</v>
      </c>
      <c r="J12" s="6">
        <v>136.0</v>
      </c>
      <c r="K12" s="6">
        <v>136.0</v>
      </c>
      <c r="L12" s="6">
        <v>0.027</v>
      </c>
      <c r="M12" s="6">
        <v>30.002</v>
      </c>
      <c r="N12" s="85">
        <f t="shared" si="1"/>
        <v>0</v>
      </c>
      <c r="O12" s="85">
        <f t="shared" si="2"/>
        <v>0</v>
      </c>
      <c r="P12" s="85">
        <f t="shared" si="3"/>
        <v>0</v>
      </c>
      <c r="Q12" s="85">
        <f t="shared" si="4"/>
        <v>0</v>
      </c>
      <c r="R12" s="85">
        <f t="shared" si="5"/>
        <v>0</v>
      </c>
      <c r="S12" s="86">
        <f t="shared" si="6"/>
        <v>0</v>
      </c>
      <c r="U12" s="9">
        <f t="shared" si="7"/>
        <v>0.027</v>
      </c>
    </row>
    <row r="13">
      <c r="A13" s="84">
        <f>Comparacao!E14</f>
        <v>920</v>
      </c>
      <c r="B13" s="6" t="s">
        <v>88</v>
      </c>
      <c r="C13" s="6" t="s">
        <v>13</v>
      </c>
      <c r="D13" s="6">
        <v>5.0</v>
      </c>
      <c r="E13" s="6">
        <v>920.0</v>
      </c>
      <c r="F13" s="6">
        <v>920.0</v>
      </c>
      <c r="G13" s="6">
        <v>920.0</v>
      </c>
      <c r="H13" s="6">
        <v>920.0</v>
      </c>
      <c r="I13" s="6">
        <v>920.0</v>
      </c>
      <c r="J13" s="6">
        <v>920.0</v>
      </c>
      <c r="K13" s="6">
        <v>920.0</v>
      </c>
      <c r="L13" s="6">
        <v>0.973</v>
      </c>
      <c r="M13" s="6">
        <v>30.003</v>
      </c>
      <c r="N13" s="85">
        <f t="shared" si="1"/>
        <v>0</v>
      </c>
      <c r="O13" s="85">
        <f t="shared" si="2"/>
        <v>0</v>
      </c>
      <c r="P13" s="85">
        <f t="shared" si="3"/>
        <v>0</v>
      </c>
      <c r="Q13" s="85">
        <f t="shared" si="4"/>
        <v>0</v>
      </c>
      <c r="R13" s="85">
        <f t="shared" si="5"/>
        <v>0</v>
      </c>
      <c r="S13" s="86">
        <f t="shared" si="6"/>
        <v>0</v>
      </c>
      <c r="U13" s="9">
        <f t="shared" si="7"/>
        <v>0.973</v>
      </c>
    </row>
    <row r="14">
      <c r="A14" s="84">
        <f>Comparacao!E15</f>
        <v>52</v>
      </c>
      <c r="B14" s="6" t="s">
        <v>89</v>
      </c>
      <c r="C14" s="6" t="s">
        <v>13</v>
      </c>
      <c r="D14" s="6">
        <v>5.0</v>
      </c>
      <c r="E14" s="6">
        <v>52.0</v>
      </c>
      <c r="F14" s="6">
        <v>52.0</v>
      </c>
      <c r="G14" s="6">
        <v>52.0</v>
      </c>
      <c r="H14" s="6">
        <v>52.0</v>
      </c>
      <c r="I14" s="6">
        <v>52.0</v>
      </c>
      <c r="J14" s="6">
        <v>52.0</v>
      </c>
      <c r="K14" s="6">
        <v>52.0</v>
      </c>
      <c r="L14" s="6">
        <v>0.898</v>
      </c>
      <c r="M14" s="6">
        <v>30.002</v>
      </c>
      <c r="N14" s="85">
        <f t="shared" si="1"/>
        <v>0</v>
      </c>
      <c r="O14" s="85">
        <f t="shared" si="2"/>
        <v>0</v>
      </c>
      <c r="P14" s="85">
        <f t="shared" si="3"/>
        <v>0</v>
      </c>
      <c r="Q14" s="85">
        <f t="shared" si="4"/>
        <v>0</v>
      </c>
      <c r="R14" s="85">
        <f t="shared" si="5"/>
        <v>0</v>
      </c>
      <c r="S14" s="86">
        <f t="shared" si="6"/>
        <v>0</v>
      </c>
      <c r="U14" s="9">
        <f t="shared" si="7"/>
        <v>0.898</v>
      </c>
    </row>
    <row r="15">
      <c r="A15" s="84">
        <f>Comparacao!E16</f>
        <v>410</v>
      </c>
      <c r="B15" s="6" t="s">
        <v>90</v>
      </c>
      <c r="C15" s="6" t="s">
        <v>13</v>
      </c>
      <c r="D15" s="6">
        <v>5.0</v>
      </c>
      <c r="E15" s="6">
        <v>410.0</v>
      </c>
      <c r="F15" s="6">
        <v>410.0</v>
      </c>
      <c r="G15" s="6">
        <v>410.0</v>
      </c>
      <c r="H15" s="6">
        <v>410.0</v>
      </c>
      <c r="I15" s="6">
        <v>410.0</v>
      </c>
      <c r="J15" s="6">
        <v>410.0</v>
      </c>
      <c r="K15" s="6">
        <v>410.0</v>
      </c>
      <c r="L15" s="6">
        <v>1.5</v>
      </c>
      <c r="M15" s="6">
        <v>30.002</v>
      </c>
      <c r="N15" s="85">
        <f t="shared" si="1"/>
        <v>0</v>
      </c>
      <c r="O15" s="85">
        <f t="shared" si="2"/>
        <v>0</v>
      </c>
      <c r="P15" s="85">
        <f t="shared" si="3"/>
        <v>0</v>
      </c>
      <c r="Q15" s="85">
        <f t="shared" si="4"/>
        <v>0</v>
      </c>
      <c r="R15" s="85">
        <f t="shared" si="5"/>
        <v>0</v>
      </c>
      <c r="S15" s="86">
        <f t="shared" si="6"/>
        <v>0</v>
      </c>
      <c r="U15" s="9">
        <f t="shared" si="7"/>
        <v>1.5</v>
      </c>
    </row>
    <row r="16">
      <c r="A16" s="84">
        <f>Comparacao!E17</f>
        <v>3276</v>
      </c>
      <c r="B16" s="6" t="s">
        <v>91</v>
      </c>
      <c r="C16" s="6" t="s">
        <v>13</v>
      </c>
      <c r="D16" s="6">
        <v>5.0</v>
      </c>
      <c r="E16" s="6">
        <v>3276.0</v>
      </c>
      <c r="F16" s="6">
        <v>3276.0</v>
      </c>
      <c r="G16" s="6">
        <v>3276.0</v>
      </c>
      <c r="H16" s="6">
        <v>3276.0</v>
      </c>
      <c r="I16" s="6">
        <v>3276.0</v>
      </c>
      <c r="J16" s="6">
        <v>3276.0</v>
      </c>
      <c r="K16" s="6">
        <v>3276.0</v>
      </c>
      <c r="L16" s="6">
        <v>0.835</v>
      </c>
      <c r="M16" s="6">
        <v>30.001</v>
      </c>
      <c r="N16" s="85">
        <f t="shared" si="1"/>
        <v>0</v>
      </c>
      <c r="O16" s="85">
        <f t="shared" si="2"/>
        <v>0</v>
      </c>
      <c r="P16" s="85">
        <f t="shared" si="3"/>
        <v>0</v>
      </c>
      <c r="Q16" s="85">
        <f t="shared" si="4"/>
        <v>0</v>
      </c>
      <c r="R16" s="85">
        <f t="shared" si="5"/>
        <v>0</v>
      </c>
      <c r="S16" s="86">
        <f t="shared" si="6"/>
        <v>0</v>
      </c>
      <c r="U16" s="9">
        <f t="shared" si="7"/>
        <v>0.835</v>
      </c>
    </row>
    <row r="17">
      <c r="A17" s="84">
        <f>Comparacao!E18</f>
        <v>1404</v>
      </c>
      <c r="B17" s="6" t="s">
        <v>92</v>
      </c>
      <c r="C17" s="6" t="s">
        <v>13</v>
      </c>
      <c r="D17" s="6">
        <v>5.0</v>
      </c>
      <c r="E17" s="6">
        <v>1404.0</v>
      </c>
      <c r="F17" s="6">
        <v>1404.0</v>
      </c>
      <c r="G17" s="6">
        <v>1404.0</v>
      </c>
      <c r="H17" s="6">
        <v>1404.0</v>
      </c>
      <c r="I17" s="6">
        <v>1404.0</v>
      </c>
      <c r="J17" s="6">
        <v>1404.0</v>
      </c>
      <c r="K17" s="6">
        <v>1404.0</v>
      </c>
      <c r="L17" s="6">
        <v>0.824</v>
      </c>
      <c r="M17" s="6">
        <v>30.003</v>
      </c>
      <c r="N17" s="85">
        <f t="shared" si="1"/>
        <v>0</v>
      </c>
      <c r="O17" s="85">
        <f t="shared" si="2"/>
        <v>0</v>
      </c>
      <c r="P17" s="85">
        <f t="shared" si="3"/>
        <v>0</v>
      </c>
      <c r="Q17" s="85">
        <f t="shared" si="4"/>
        <v>0</v>
      </c>
      <c r="R17" s="85">
        <f t="shared" si="5"/>
        <v>0</v>
      </c>
      <c r="S17" s="86">
        <f t="shared" si="6"/>
        <v>0</v>
      </c>
      <c r="U17" s="9">
        <f t="shared" si="7"/>
        <v>0.824</v>
      </c>
    </row>
    <row r="18">
      <c r="A18" s="84">
        <f>Comparacao!E19</f>
        <v>2214</v>
      </c>
      <c r="B18" s="6" t="s">
        <v>93</v>
      </c>
      <c r="C18" s="6" t="s">
        <v>13</v>
      </c>
      <c r="D18" s="6">
        <v>5.0</v>
      </c>
      <c r="E18" s="6">
        <v>2214.0</v>
      </c>
      <c r="F18" s="6">
        <v>2214.0</v>
      </c>
      <c r="G18" s="6">
        <v>2214.0</v>
      </c>
      <c r="H18" s="6">
        <v>2214.0</v>
      </c>
      <c r="I18" s="6">
        <v>2214.0</v>
      </c>
      <c r="J18" s="6">
        <v>2214.0</v>
      </c>
      <c r="K18" s="6">
        <v>2214.0</v>
      </c>
      <c r="L18" s="6">
        <v>0.022</v>
      </c>
      <c r="M18" s="6">
        <v>30.002</v>
      </c>
      <c r="N18" s="85">
        <f t="shared" si="1"/>
        <v>0</v>
      </c>
      <c r="O18" s="85">
        <f t="shared" si="2"/>
        <v>0</v>
      </c>
      <c r="P18" s="85">
        <f t="shared" si="3"/>
        <v>0</v>
      </c>
      <c r="Q18" s="85">
        <f t="shared" si="4"/>
        <v>0</v>
      </c>
      <c r="R18" s="85">
        <f t="shared" si="5"/>
        <v>0</v>
      </c>
      <c r="S18" s="86">
        <f t="shared" si="6"/>
        <v>0</v>
      </c>
      <c r="U18" s="9">
        <f t="shared" si="7"/>
        <v>0.022</v>
      </c>
    </row>
    <row r="19">
      <c r="A19" s="84">
        <f>Comparacao!E20</f>
        <v>2150</v>
      </c>
      <c r="B19" s="6" t="s">
        <v>94</v>
      </c>
      <c r="C19" s="6" t="s">
        <v>13</v>
      </c>
      <c r="D19" s="6">
        <v>5.0</v>
      </c>
      <c r="E19" s="6">
        <v>2150.0</v>
      </c>
      <c r="F19" s="6">
        <v>2150.0</v>
      </c>
      <c r="G19" s="6">
        <v>2150.0</v>
      </c>
      <c r="H19" s="6">
        <v>2150.0</v>
      </c>
      <c r="I19" s="6">
        <v>2150.0</v>
      </c>
      <c r="J19" s="6">
        <v>2150.0</v>
      </c>
      <c r="K19" s="6">
        <v>2150.0</v>
      </c>
      <c r="L19" s="6">
        <v>0.057</v>
      </c>
      <c r="M19" s="6">
        <v>30.003</v>
      </c>
      <c r="N19" s="85">
        <f t="shared" si="1"/>
        <v>0</v>
      </c>
      <c r="O19" s="85">
        <f t="shared" si="2"/>
        <v>0</v>
      </c>
      <c r="P19" s="85">
        <f t="shared" si="3"/>
        <v>0</v>
      </c>
      <c r="Q19" s="85">
        <f t="shared" si="4"/>
        <v>0</v>
      </c>
      <c r="R19" s="85">
        <f t="shared" si="5"/>
        <v>0</v>
      </c>
      <c r="S19" s="86">
        <f t="shared" si="6"/>
        <v>0</v>
      </c>
      <c r="U19" s="9">
        <f t="shared" si="7"/>
        <v>0.057</v>
      </c>
    </row>
    <row r="20">
      <c r="A20" s="84">
        <f>Comparacao!E21</f>
        <v>2540</v>
      </c>
      <c r="B20" s="6" t="s">
        <v>95</v>
      </c>
      <c r="C20" s="6" t="s">
        <v>13</v>
      </c>
      <c r="D20" s="6">
        <v>5.0</v>
      </c>
      <c r="E20" s="6">
        <v>2540.0</v>
      </c>
      <c r="F20" s="6">
        <v>2540.0</v>
      </c>
      <c r="G20" s="6">
        <v>2540.0</v>
      </c>
      <c r="H20" s="6">
        <v>2540.0</v>
      </c>
      <c r="I20" s="6">
        <v>2540.0</v>
      </c>
      <c r="J20" s="6">
        <v>2540.0</v>
      </c>
      <c r="K20" s="6">
        <v>2540.0</v>
      </c>
      <c r="L20" s="6">
        <v>1.273</v>
      </c>
      <c r="M20" s="6">
        <v>30.005</v>
      </c>
      <c r="N20" s="85">
        <f t="shared" si="1"/>
        <v>0</v>
      </c>
      <c r="O20" s="85">
        <f t="shared" si="2"/>
        <v>0</v>
      </c>
      <c r="P20" s="85">
        <f t="shared" si="3"/>
        <v>0</v>
      </c>
      <c r="Q20" s="85">
        <f t="shared" si="4"/>
        <v>0</v>
      </c>
      <c r="R20" s="85">
        <f t="shared" si="5"/>
        <v>0</v>
      </c>
      <c r="S20" s="86">
        <f t="shared" si="6"/>
        <v>0</v>
      </c>
      <c r="U20" s="9">
        <f t="shared" si="7"/>
        <v>1.273</v>
      </c>
    </row>
    <row r="21">
      <c r="A21" s="84">
        <f>Comparacao!E22</f>
        <v>6178</v>
      </c>
      <c r="B21" s="6" t="s">
        <v>96</v>
      </c>
      <c r="C21" s="6" t="s">
        <v>13</v>
      </c>
      <c r="D21" s="6">
        <v>5.0</v>
      </c>
      <c r="E21" s="6">
        <v>6178.0</v>
      </c>
      <c r="F21" s="6">
        <v>6178.0</v>
      </c>
      <c r="G21" s="6">
        <v>6178.0</v>
      </c>
      <c r="H21" s="6">
        <v>6178.0</v>
      </c>
      <c r="I21" s="6">
        <v>6178.0</v>
      </c>
      <c r="J21" s="6">
        <v>6178.0</v>
      </c>
      <c r="K21" s="6">
        <v>6178.0</v>
      </c>
      <c r="L21" s="6">
        <v>1.576</v>
      </c>
      <c r="M21" s="6">
        <v>30.009</v>
      </c>
      <c r="N21" s="85">
        <f t="shared" si="1"/>
        <v>0</v>
      </c>
      <c r="O21" s="85">
        <f t="shared" si="2"/>
        <v>0</v>
      </c>
      <c r="P21" s="85">
        <f t="shared" si="3"/>
        <v>0</v>
      </c>
      <c r="Q21" s="85">
        <f t="shared" si="4"/>
        <v>0</v>
      </c>
      <c r="R21" s="85">
        <f t="shared" si="5"/>
        <v>0</v>
      </c>
      <c r="S21" s="86">
        <f t="shared" si="6"/>
        <v>0</v>
      </c>
      <c r="U21" s="9">
        <f t="shared" si="7"/>
        <v>1.576</v>
      </c>
    </row>
    <row r="22">
      <c r="A22" s="84">
        <f>Comparacao!E23</f>
        <v>4042</v>
      </c>
      <c r="B22" s="6" t="s">
        <v>97</v>
      </c>
      <c r="C22" s="6" t="s">
        <v>13</v>
      </c>
      <c r="D22" s="6">
        <v>5.0</v>
      </c>
      <c r="E22" s="6">
        <v>4042.0</v>
      </c>
      <c r="F22" s="6">
        <v>4042.0</v>
      </c>
      <c r="G22" s="6">
        <v>4042.0</v>
      </c>
      <c r="H22" s="6">
        <v>4042.0</v>
      </c>
      <c r="I22" s="6">
        <v>4042.0</v>
      </c>
      <c r="J22" s="6">
        <v>4042.0</v>
      </c>
      <c r="K22" s="6">
        <v>4042.0</v>
      </c>
      <c r="L22" s="6">
        <v>0.71</v>
      </c>
      <c r="M22" s="6">
        <v>30.004</v>
      </c>
      <c r="N22" s="85">
        <f t="shared" si="1"/>
        <v>0</v>
      </c>
      <c r="O22" s="85">
        <f t="shared" si="2"/>
        <v>0</v>
      </c>
      <c r="P22" s="85">
        <f t="shared" si="3"/>
        <v>0</v>
      </c>
      <c r="Q22" s="85">
        <f t="shared" si="4"/>
        <v>0</v>
      </c>
      <c r="R22" s="85">
        <f t="shared" si="5"/>
        <v>0</v>
      </c>
      <c r="S22" s="86">
        <f t="shared" si="6"/>
        <v>0</v>
      </c>
      <c r="U22" s="9">
        <f t="shared" si="7"/>
        <v>0.71</v>
      </c>
    </row>
    <row r="23">
      <c r="A23" s="84">
        <f>Comparacao!E24</f>
        <v>4126</v>
      </c>
      <c r="B23" s="6" t="s">
        <v>98</v>
      </c>
      <c r="C23" s="6" t="s">
        <v>13</v>
      </c>
      <c r="D23" s="6">
        <v>5.0</v>
      </c>
      <c r="E23" s="6">
        <v>4126.0</v>
      </c>
      <c r="F23" s="6">
        <v>4126.0</v>
      </c>
      <c r="G23" s="6">
        <v>4126.0</v>
      </c>
      <c r="H23" s="6">
        <v>4126.0</v>
      </c>
      <c r="I23" s="6">
        <v>4126.0</v>
      </c>
      <c r="J23" s="6">
        <v>4126.0</v>
      </c>
      <c r="K23" s="6">
        <v>4126.0</v>
      </c>
      <c r="L23" s="6">
        <v>1.431</v>
      </c>
      <c r="M23" s="6">
        <v>30.004</v>
      </c>
      <c r="N23" s="85">
        <f t="shared" si="1"/>
        <v>0</v>
      </c>
      <c r="O23" s="85">
        <f t="shared" si="2"/>
        <v>0</v>
      </c>
      <c r="P23" s="85">
        <f t="shared" si="3"/>
        <v>0</v>
      </c>
      <c r="Q23" s="85">
        <f t="shared" si="4"/>
        <v>0</v>
      </c>
      <c r="R23" s="85">
        <f t="shared" si="5"/>
        <v>0</v>
      </c>
      <c r="S23" s="86">
        <f t="shared" si="6"/>
        <v>0</v>
      </c>
      <c r="U23" s="9">
        <f t="shared" si="7"/>
        <v>1.431</v>
      </c>
    </row>
    <row r="24">
      <c r="A24" s="84">
        <f>Comparacao!E25</f>
        <v>3920</v>
      </c>
      <c r="B24" s="6" t="s">
        <v>99</v>
      </c>
      <c r="C24" s="6" t="s">
        <v>13</v>
      </c>
      <c r="D24" s="6">
        <v>5.0</v>
      </c>
      <c r="E24" s="6">
        <v>3920.0</v>
      </c>
      <c r="F24" s="6">
        <v>3920.0</v>
      </c>
      <c r="G24" s="6">
        <v>3920.0</v>
      </c>
      <c r="H24" s="6">
        <v>3920.0</v>
      </c>
      <c r="I24" s="6">
        <v>3920.0</v>
      </c>
      <c r="J24" s="6">
        <v>3920.0</v>
      </c>
      <c r="K24" s="6">
        <v>3920.0</v>
      </c>
      <c r="L24" s="6">
        <v>0.782</v>
      </c>
      <c r="M24" s="6">
        <v>30.003</v>
      </c>
      <c r="N24" s="85">
        <f t="shared" si="1"/>
        <v>0</v>
      </c>
      <c r="O24" s="85">
        <f t="shared" si="2"/>
        <v>0</v>
      </c>
      <c r="P24" s="85">
        <f t="shared" si="3"/>
        <v>0</v>
      </c>
      <c r="Q24" s="85">
        <f t="shared" si="4"/>
        <v>0</v>
      </c>
      <c r="R24" s="85">
        <f t="shared" si="5"/>
        <v>0</v>
      </c>
      <c r="S24" s="86">
        <f t="shared" si="6"/>
        <v>0</v>
      </c>
      <c r="U24" s="9">
        <f t="shared" si="7"/>
        <v>0.782</v>
      </c>
    </row>
    <row r="25">
      <c r="A25" s="84">
        <f>Comparacao!E26</f>
        <v>610</v>
      </c>
      <c r="B25" s="6" t="s">
        <v>100</v>
      </c>
      <c r="C25" s="6" t="s">
        <v>13</v>
      </c>
      <c r="D25" s="6">
        <v>5.0</v>
      </c>
      <c r="E25" s="6">
        <v>610.0</v>
      </c>
      <c r="F25" s="6">
        <v>610.0</v>
      </c>
      <c r="G25" s="6">
        <v>610.0</v>
      </c>
      <c r="H25" s="6">
        <v>610.0</v>
      </c>
      <c r="I25" s="6">
        <v>610.0</v>
      </c>
      <c r="J25" s="6">
        <v>610.0</v>
      </c>
      <c r="K25" s="6">
        <v>610.0</v>
      </c>
      <c r="L25" s="6">
        <v>2.124</v>
      </c>
      <c r="M25" s="6">
        <v>40.005</v>
      </c>
      <c r="N25" s="85">
        <f t="shared" si="1"/>
        <v>0</v>
      </c>
      <c r="O25" s="85">
        <f t="shared" si="2"/>
        <v>0</v>
      </c>
      <c r="P25" s="85">
        <f t="shared" si="3"/>
        <v>0</v>
      </c>
      <c r="Q25" s="85">
        <f t="shared" si="4"/>
        <v>0</v>
      </c>
      <c r="R25" s="85">
        <f t="shared" si="5"/>
        <v>0</v>
      </c>
      <c r="S25" s="86">
        <f t="shared" si="6"/>
        <v>0</v>
      </c>
      <c r="U25" s="9">
        <f t="shared" si="7"/>
        <v>2.124</v>
      </c>
    </row>
    <row r="26">
      <c r="A26" s="84">
        <f>Comparacao!E27</f>
        <v>136</v>
      </c>
      <c r="B26" s="6" t="s">
        <v>101</v>
      </c>
      <c r="C26" s="6" t="s">
        <v>13</v>
      </c>
      <c r="D26" s="6">
        <v>5.0</v>
      </c>
      <c r="E26" s="6">
        <v>136.0</v>
      </c>
      <c r="F26" s="6">
        <v>136.0</v>
      </c>
      <c r="G26" s="6">
        <v>136.0</v>
      </c>
      <c r="H26" s="6">
        <v>136.0</v>
      </c>
      <c r="I26" s="6">
        <v>136.0</v>
      </c>
      <c r="J26" s="6">
        <v>136.0</v>
      </c>
      <c r="K26" s="6">
        <v>136.0</v>
      </c>
      <c r="L26" s="6">
        <v>0.159</v>
      </c>
      <c r="M26" s="6">
        <v>40.003</v>
      </c>
      <c r="N26" s="85">
        <f t="shared" si="1"/>
        <v>0</v>
      </c>
      <c r="O26" s="85">
        <f t="shared" si="2"/>
        <v>0</v>
      </c>
      <c r="P26" s="85">
        <f t="shared" si="3"/>
        <v>0</v>
      </c>
      <c r="Q26" s="85">
        <f t="shared" si="4"/>
        <v>0</v>
      </c>
      <c r="R26" s="85">
        <f t="shared" si="5"/>
        <v>0</v>
      </c>
      <c r="S26" s="86">
        <f t="shared" si="6"/>
        <v>0</v>
      </c>
      <c r="U26" s="9">
        <f t="shared" si="7"/>
        <v>0.159</v>
      </c>
    </row>
    <row r="27">
      <c r="A27" s="84">
        <f>Comparacao!E28</f>
        <v>234</v>
      </c>
      <c r="B27" s="6" t="s">
        <v>102</v>
      </c>
      <c r="C27" s="6" t="s">
        <v>13</v>
      </c>
      <c r="D27" s="6">
        <v>5.0</v>
      </c>
      <c r="E27" s="6">
        <v>234.0</v>
      </c>
      <c r="F27" s="6">
        <v>234.0</v>
      </c>
      <c r="G27" s="6">
        <v>234.0</v>
      </c>
      <c r="H27" s="6">
        <v>234.0</v>
      </c>
      <c r="I27" s="6">
        <v>234.0</v>
      </c>
      <c r="J27" s="6">
        <v>234.0</v>
      </c>
      <c r="K27" s="6">
        <v>234.0</v>
      </c>
      <c r="L27" s="6">
        <v>1.315</v>
      </c>
      <c r="M27" s="6">
        <v>40.003</v>
      </c>
      <c r="N27" s="85">
        <f t="shared" si="1"/>
        <v>0</v>
      </c>
      <c r="O27" s="85">
        <f t="shared" si="2"/>
        <v>0</v>
      </c>
      <c r="P27" s="85">
        <f t="shared" si="3"/>
        <v>0</v>
      </c>
      <c r="Q27" s="85">
        <f t="shared" si="4"/>
        <v>0</v>
      </c>
      <c r="R27" s="85">
        <f t="shared" si="5"/>
        <v>0</v>
      </c>
      <c r="S27" s="86">
        <f t="shared" si="6"/>
        <v>0</v>
      </c>
      <c r="U27" s="9">
        <f t="shared" si="7"/>
        <v>1.315</v>
      </c>
    </row>
    <row r="28">
      <c r="A28" s="84">
        <f>Comparacao!E29</f>
        <v>232</v>
      </c>
      <c r="B28" s="6" t="s">
        <v>103</v>
      </c>
      <c r="C28" s="6" t="s">
        <v>13</v>
      </c>
      <c r="D28" s="6">
        <v>5.0</v>
      </c>
      <c r="E28" s="6">
        <v>232.0</v>
      </c>
      <c r="F28" s="6">
        <v>232.0</v>
      </c>
      <c r="G28" s="6">
        <v>232.0</v>
      </c>
      <c r="H28" s="6">
        <v>232.0</v>
      </c>
      <c r="I28" s="6">
        <v>232.0</v>
      </c>
      <c r="J28" s="6">
        <v>232.0</v>
      </c>
      <c r="K28" s="6">
        <v>232.0</v>
      </c>
      <c r="L28" s="6">
        <v>2.758</v>
      </c>
      <c r="M28" s="6">
        <v>40.002</v>
      </c>
      <c r="N28" s="85">
        <f t="shared" si="1"/>
        <v>0</v>
      </c>
      <c r="O28" s="85">
        <f t="shared" si="2"/>
        <v>0</v>
      </c>
      <c r="P28" s="85">
        <f t="shared" si="3"/>
        <v>0</v>
      </c>
      <c r="Q28" s="85">
        <f t="shared" si="4"/>
        <v>0</v>
      </c>
      <c r="R28" s="85">
        <f t="shared" si="5"/>
        <v>0</v>
      </c>
      <c r="S28" s="86">
        <f t="shared" si="6"/>
        <v>0</v>
      </c>
      <c r="U28" s="9">
        <f t="shared" si="7"/>
        <v>2.758</v>
      </c>
    </row>
    <row r="29">
      <c r="A29" s="84">
        <f>Comparacao!E30</f>
        <v>774</v>
      </c>
      <c r="B29" s="6" t="s">
        <v>104</v>
      </c>
      <c r="C29" s="6" t="s">
        <v>13</v>
      </c>
      <c r="D29" s="6">
        <v>5.0</v>
      </c>
      <c r="E29" s="6">
        <v>774.0</v>
      </c>
      <c r="F29" s="6">
        <v>774.0</v>
      </c>
      <c r="G29" s="6">
        <v>774.0</v>
      </c>
      <c r="H29" s="6">
        <v>774.0</v>
      </c>
      <c r="I29" s="6">
        <v>774.0</v>
      </c>
      <c r="J29" s="6">
        <v>774.0</v>
      </c>
      <c r="K29" s="6">
        <v>774.0</v>
      </c>
      <c r="L29" s="6">
        <v>2.453</v>
      </c>
      <c r="M29" s="6">
        <v>40.005</v>
      </c>
      <c r="N29" s="85">
        <f t="shared" si="1"/>
        <v>0</v>
      </c>
      <c r="O29" s="85">
        <f t="shared" si="2"/>
        <v>0</v>
      </c>
      <c r="P29" s="85">
        <f t="shared" si="3"/>
        <v>0</v>
      </c>
      <c r="Q29" s="85">
        <f t="shared" si="4"/>
        <v>0</v>
      </c>
      <c r="R29" s="85">
        <f t="shared" si="5"/>
        <v>0</v>
      </c>
      <c r="S29" s="86">
        <f t="shared" si="6"/>
        <v>0</v>
      </c>
      <c r="U29" s="9">
        <f t="shared" si="7"/>
        <v>2.453</v>
      </c>
    </row>
    <row r="30">
      <c r="A30" s="84">
        <f>Comparacao!E31</f>
        <v>4544</v>
      </c>
      <c r="B30" s="6" t="s">
        <v>105</v>
      </c>
      <c r="C30" s="6" t="s">
        <v>13</v>
      </c>
      <c r="D30" s="6">
        <v>5.0</v>
      </c>
      <c r="E30" s="6">
        <v>4544.0</v>
      </c>
      <c r="F30" s="6">
        <v>4544.0</v>
      </c>
      <c r="G30" s="6">
        <v>4544.0</v>
      </c>
      <c r="H30" s="6">
        <v>4544.0</v>
      </c>
      <c r="I30" s="6">
        <v>4544.0</v>
      </c>
      <c r="J30" s="6">
        <v>4544.0</v>
      </c>
      <c r="K30" s="6">
        <v>4544.0</v>
      </c>
      <c r="L30" s="6">
        <v>4.748</v>
      </c>
      <c r="M30" s="6">
        <v>40.005</v>
      </c>
      <c r="N30" s="85">
        <f t="shared" si="1"/>
        <v>0</v>
      </c>
      <c r="O30" s="85">
        <f t="shared" si="2"/>
        <v>0</v>
      </c>
      <c r="P30" s="85">
        <f t="shared" si="3"/>
        <v>0</v>
      </c>
      <c r="Q30" s="85">
        <f t="shared" si="4"/>
        <v>0</v>
      </c>
      <c r="R30" s="85">
        <f t="shared" si="5"/>
        <v>0</v>
      </c>
      <c r="S30" s="86">
        <f t="shared" si="6"/>
        <v>0</v>
      </c>
      <c r="U30" s="9">
        <f t="shared" si="7"/>
        <v>4.748</v>
      </c>
    </row>
    <row r="31">
      <c r="A31" s="84">
        <f>Comparacao!E32</f>
        <v>2068</v>
      </c>
      <c r="B31" s="6" t="s">
        <v>106</v>
      </c>
      <c r="C31" s="6" t="s">
        <v>13</v>
      </c>
      <c r="D31" s="6">
        <v>5.0</v>
      </c>
      <c r="E31" s="6">
        <v>2068.0</v>
      </c>
      <c r="F31" s="6">
        <v>2068.0</v>
      </c>
      <c r="G31" s="6">
        <v>2068.0</v>
      </c>
      <c r="H31" s="6">
        <v>2068.0</v>
      </c>
      <c r="I31" s="6">
        <v>2068.0</v>
      </c>
      <c r="J31" s="6">
        <v>2068.0</v>
      </c>
      <c r="K31" s="6">
        <v>2068.0</v>
      </c>
      <c r="L31" s="6">
        <v>3.25</v>
      </c>
      <c r="M31" s="6">
        <v>40.005</v>
      </c>
      <c r="N31" s="85">
        <f t="shared" si="1"/>
        <v>0</v>
      </c>
      <c r="O31" s="85">
        <f t="shared" si="2"/>
        <v>0</v>
      </c>
      <c r="P31" s="85">
        <f t="shared" si="3"/>
        <v>0</v>
      </c>
      <c r="Q31" s="85">
        <f t="shared" si="4"/>
        <v>0</v>
      </c>
      <c r="R31" s="85">
        <f t="shared" si="5"/>
        <v>0</v>
      </c>
      <c r="S31" s="86">
        <f t="shared" si="6"/>
        <v>0</v>
      </c>
      <c r="U31" s="9">
        <f t="shared" si="7"/>
        <v>3.25</v>
      </c>
    </row>
    <row r="32">
      <c r="A32" s="84">
        <f>Comparacao!E33</f>
        <v>2090</v>
      </c>
      <c r="B32" s="6" t="s">
        <v>107</v>
      </c>
      <c r="C32" s="6" t="s">
        <v>13</v>
      </c>
      <c r="D32" s="6">
        <v>5.0</v>
      </c>
      <c r="E32" s="6">
        <v>2090.0</v>
      </c>
      <c r="F32" s="6">
        <v>2090.0</v>
      </c>
      <c r="G32" s="6">
        <v>2090.0</v>
      </c>
      <c r="H32" s="6">
        <v>2090.0</v>
      </c>
      <c r="I32" s="6">
        <v>2090.0</v>
      </c>
      <c r="J32" s="6">
        <v>2090.0</v>
      </c>
      <c r="K32" s="6">
        <v>2090.0</v>
      </c>
      <c r="L32" s="6">
        <v>1.916</v>
      </c>
      <c r="M32" s="6">
        <v>40.004</v>
      </c>
      <c r="N32" s="85">
        <f t="shared" si="1"/>
        <v>0</v>
      </c>
      <c r="O32" s="85">
        <f t="shared" si="2"/>
        <v>0</v>
      </c>
      <c r="P32" s="85">
        <f t="shared" si="3"/>
        <v>0</v>
      </c>
      <c r="Q32" s="85">
        <f t="shared" si="4"/>
        <v>0</v>
      </c>
      <c r="R32" s="85">
        <f t="shared" si="5"/>
        <v>0</v>
      </c>
      <c r="S32" s="86">
        <f t="shared" si="6"/>
        <v>0</v>
      </c>
      <c r="U32" s="9">
        <f t="shared" si="7"/>
        <v>1.916</v>
      </c>
    </row>
    <row r="33">
      <c r="A33" s="84">
        <f>Comparacao!E34</f>
        <v>1650</v>
      </c>
      <c r="B33" s="6" t="s">
        <v>108</v>
      </c>
      <c r="C33" s="6" t="s">
        <v>13</v>
      </c>
      <c r="D33" s="6">
        <v>5.0</v>
      </c>
      <c r="E33" s="6">
        <v>1650.0</v>
      </c>
      <c r="F33" s="6">
        <v>1650.0</v>
      </c>
      <c r="G33" s="6">
        <v>1650.0</v>
      </c>
      <c r="H33" s="6">
        <v>1650.0</v>
      </c>
      <c r="I33" s="6">
        <v>1650.0</v>
      </c>
      <c r="J33" s="6">
        <v>1650.0</v>
      </c>
      <c r="K33" s="6">
        <v>1650.0</v>
      </c>
      <c r="L33" s="6">
        <v>0.652</v>
      </c>
      <c r="M33" s="6">
        <v>40.007</v>
      </c>
      <c r="N33" s="85">
        <f t="shared" si="1"/>
        <v>0</v>
      </c>
      <c r="O33" s="85">
        <f t="shared" si="2"/>
        <v>0</v>
      </c>
      <c r="P33" s="85">
        <f t="shared" si="3"/>
        <v>0</v>
      </c>
      <c r="Q33" s="85">
        <f t="shared" si="4"/>
        <v>0</v>
      </c>
      <c r="R33" s="85">
        <f t="shared" si="5"/>
        <v>0</v>
      </c>
      <c r="S33" s="86">
        <f t="shared" si="6"/>
        <v>0</v>
      </c>
      <c r="U33" s="9">
        <f t="shared" si="7"/>
        <v>0.652</v>
      </c>
    </row>
    <row r="34">
      <c r="A34" s="84">
        <f>Comparacao!E35</f>
        <v>4316</v>
      </c>
      <c r="B34" s="6" t="s">
        <v>109</v>
      </c>
      <c r="C34" s="6" t="s">
        <v>13</v>
      </c>
      <c r="D34" s="6">
        <v>5.0</v>
      </c>
      <c r="E34" s="6">
        <v>4316.0</v>
      </c>
      <c r="F34" s="6">
        <v>4316.0</v>
      </c>
      <c r="G34" s="6">
        <v>4316.0</v>
      </c>
      <c r="H34" s="6">
        <v>4316.0</v>
      </c>
      <c r="I34" s="6">
        <v>4316.0</v>
      </c>
      <c r="J34" s="6">
        <v>4316.0</v>
      </c>
      <c r="K34" s="6">
        <v>4316.0</v>
      </c>
      <c r="L34" s="6">
        <v>1.608</v>
      </c>
      <c r="M34" s="6">
        <v>40.007</v>
      </c>
      <c r="N34" s="85">
        <f t="shared" si="1"/>
        <v>0</v>
      </c>
      <c r="O34" s="85">
        <f t="shared" si="2"/>
        <v>0</v>
      </c>
      <c r="P34" s="85">
        <f t="shared" si="3"/>
        <v>0</v>
      </c>
      <c r="Q34" s="85">
        <f t="shared" si="4"/>
        <v>0</v>
      </c>
      <c r="R34" s="85">
        <f t="shared" si="5"/>
        <v>0</v>
      </c>
      <c r="S34" s="86">
        <f t="shared" si="6"/>
        <v>0</v>
      </c>
      <c r="U34" s="9">
        <f t="shared" si="7"/>
        <v>1.608</v>
      </c>
    </row>
    <row r="35">
      <c r="A35" s="84">
        <f>Comparacao!E36</f>
        <v>8646</v>
      </c>
      <c r="B35" s="6" t="s">
        <v>110</v>
      </c>
      <c r="C35" s="6" t="s">
        <v>13</v>
      </c>
      <c r="D35" s="6">
        <v>5.0</v>
      </c>
      <c r="E35" s="6">
        <v>8646.0</v>
      </c>
      <c r="F35" s="6">
        <v>8646.0</v>
      </c>
      <c r="G35" s="6">
        <v>8646.0</v>
      </c>
      <c r="H35" s="6">
        <v>8646.0</v>
      </c>
      <c r="I35" s="6">
        <v>8646.0</v>
      </c>
      <c r="J35" s="6">
        <v>8646.0</v>
      </c>
      <c r="K35" s="6">
        <v>8646.0</v>
      </c>
      <c r="L35" s="6">
        <v>5.816</v>
      </c>
      <c r="M35" s="6">
        <v>40.006</v>
      </c>
      <c r="N35" s="85">
        <f t="shared" si="1"/>
        <v>0</v>
      </c>
      <c r="O35" s="85">
        <f t="shared" si="2"/>
        <v>0</v>
      </c>
      <c r="P35" s="85">
        <f t="shared" si="3"/>
        <v>0</v>
      </c>
      <c r="Q35" s="85">
        <f t="shared" si="4"/>
        <v>0</v>
      </c>
      <c r="R35" s="85">
        <f t="shared" si="5"/>
        <v>0</v>
      </c>
      <c r="S35" s="86">
        <f t="shared" si="6"/>
        <v>0</v>
      </c>
      <c r="U35" s="9">
        <f t="shared" si="7"/>
        <v>5.816</v>
      </c>
    </row>
    <row r="36">
      <c r="A36" s="84">
        <f>Comparacao!E37</f>
        <v>4586</v>
      </c>
      <c r="B36" s="6" t="s">
        <v>111</v>
      </c>
      <c r="C36" s="6" t="s">
        <v>13</v>
      </c>
      <c r="D36" s="6">
        <v>5.0</v>
      </c>
      <c r="E36" s="6">
        <v>4586.0</v>
      </c>
      <c r="F36" s="6">
        <v>4586.0</v>
      </c>
      <c r="G36" s="6">
        <v>4586.0</v>
      </c>
      <c r="H36" s="6">
        <v>4586.0</v>
      </c>
      <c r="I36" s="6">
        <v>4586.0</v>
      </c>
      <c r="J36" s="6">
        <v>4586.0</v>
      </c>
      <c r="K36" s="6">
        <v>4586.0</v>
      </c>
      <c r="L36" s="6">
        <v>0.227</v>
      </c>
      <c r="M36" s="6">
        <v>40.006</v>
      </c>
      <c r="N36" s="85">
        <f t="shared" si="1"/>
        <v>0</v>
      </c>
      <c r="O36" s="85">
        <f t="shared" si="2"/>
        <v>0</v>
      </c>
      <c r="P36" s="85">
        <f t="shared" si="3"/>
        <v>0</v>
      </c>
      <c r="Q36" s="85">
        <f t="shared" si="4"/>
        <v>0</v>
      </c>
      <c r="R36" s="85">
        <f t="shared" si="5"/>
        <v>0</v>
      </c>
      <c r="S36" s="86">
        <f t="shared" si="6"/>
        <v>0</v>
      </c>
      <c r="U36" s="9">
        <f t="shared" si="7"/>
        <v>0.227</v>
      </c>
    </row>
    <row r="37">
      <c r="A37" s="84">
        <f>Comparacao!E38</f>
        <v>5396</v>
      </c>
      <c r="B37" s="6" t="s">
        <v>112</v>
      </c>
      <c r="C37" s="6" t="s">
        <v>13</v>
      </c>
      <c r="D37" s="6">
        <v>5.0</v>
      </c>
      <c r="E37" s="6">
        <v>5396.0</v>
      </c>
      <c r="F37" s="6">
        <v>5396.0</v>
      </c>
      <c r="G37" s="6">
        <v>5396.0</v>
      </c>
      <c r="H37" s="6">
        <v>5396.0</v>
      </c>
      <c r="I37" s="6">
        <v>5396.0</v>
      </c>
      <c r="J37" s="6">
        <v>5396.0</v>
      </c>
      <c r="K37" s="6">
        <v>5396.0</v>
      </c>
      <c r="L37" s="6">
        <v>0.216</v>
      </c>
      <c r="M37" s="6">
        <v>40.005</v>
      </c>
      <c r="N37" s="85">
        <f t="shared" si="1"/>
        <v>0</v>
      </c>
      <c r="O37" s="85">
        <f t="shared" si="2"/>
        <v>0</v>
      </c>
      <c r="P37" s="85">
        <f t="shared" si="3"/>
        <v>0</v>
      </c>
      <c r="Q37" s="85">
        <f t="shared" si="4"/>
        <v>0</v>
      </c>
      <c r="R37" s="85">
        <f t="shared" si="5"/>
        <v>0</v>
      </c>
      <c r="S37" s="86">
        <f t="shared" si="6"/>
        <v>0</v>
      </c>
      <c r="U37" s="9">
        <f t="shared" si="7"/>
        <v>0.216</v>
      </c>
    </row>
    <row r="38">
      <c r="A38" s="84">
        <f>Comparacao!E39</f>
        <v>4800</v>
      </c>
      <c r="B38" s="6" t="s">
        <v>113</v>
      </c>
      <c r="C38" s="6" t="s">
        <v>13</v>
      </c>
      <c r="D38" s="6">
        <v>5.0</v>
      </c>
      <c r="E38" s="6">
        <v>4800.0</v>
      </c>
      <c r="F38" s="6">
        <v>4800.0</v>
      </c>
      <c r="G38" s="6">
        <v>4800.0</v>
      </c>
      <c r="H38" s="6">
        <v>4800.0</v>
      </c>
      <c r="I38" s="6">
        <v>4800.0</v>
      </c>
      <c r="J38" s="6">
        <v>4800.0</v>
      </c>
      <c r="K38" s="6">
        <v>4800.0</v>
      </c>
      <c r="L38" s="6">
        <v>0.532</v>
      </c>
      <c r="M38" s="6">
        <v>40.006</v>
      </c>
      <c r="N38" s="85">
        <f t="shared" si="1"/>
        <v>0</v>
      </c>
      <c r="O38" s="85">
        <f t="shared" si="2"/>
        <v>0</v>
      </c>
      <c r="P38" s="85">
        <f t="shared" si="3"/>
        <v>0</v>
      </c>
      <c r="Q38" s="85">
        <f t="shared" si="4"/>
        <v>0</v>
      </c>
      <c r="R38" s="85">
        <f t="shared" si="5"/>
        <v>0</v>
      </c>
      <c r="S38" s="86">
        <f t="shared" si="6"/>
        <v>0</v>
      </c>
      <c r="U38" s="9">
        <f t="shared" si="7"/>
        <v>0.532</v>
      </c>
    </row>
    <row r="39">
      <c r="A39" s="84">
        <f>Comparacao!E40</f>
        <v>6272</v>
      </c>
      <c r="B39" s="6" t="s">
        <v>114</v>
      </c>
      <c r="C39" s="6" t="s">
        <v>13</v>
      </c>
      <c r="D39" s="6">
        <v>5.0</v>
      </c>
      <c r="E39" s="6">
        <v>6272.0</v>
      </c>
      <c r="F39" s="6">
        <v>6272.0</v>
      </c>
      <c r="G39" s="6">
        <v>6272.0</v>
      </c>
      <c r="H39" s="6">
        <v>6272.0</v>
      </c>
      <c r="I39" s="6">
        <v>6272.0</v>
      </c>
      <c r="J39" s="6">
        <v>6272.0</v>
      </c>
      <c r="K39" s="6">
        <v>6272.0</v>
      </c>
      <c r="L39" s="6">
        <v>1.831</v>
      </c>
      <c r="M39" s="6">
        <v>40.004</v>
      </c>
      <c r="N39" s="85">
        <f t="shared" si="1"/>
        <v>0</v>
      </c>
      <c r="O39" s="85">
        <f t="shared" si="2"/>
        <v>0</v>
      </c>
      <c r="P39" s="85">
        <f t="shared" si="3"/>
        <v>0</v>
      </c>
      <c r="Q39" s="85">
        <f t="shared" si="4"/>
        <v>0</v>
      </c>
      <c r="R39" s="85">
        <f t="shared" si="5"/>
        <v>0</v>
      </c>
      <c r="S39" s="86">
        <f t="shared" si="6"/>
        <v>0</v>
      </c>
      <c r="U39" s="9">
        <f t="shared" si="7"/>
        <v>1.831</v>
      </c>
    </row>
    <row r="40">
      <c r="A40" s="84">
        <f>Comparacao!E41</f>
        <v>19000</v>
      </c>
      <c r="B40" s="6" t="s">
        <v>115</v>
      </c>
      <c r="C40" s="6" t="s">
        <v>13</v>
      </c>
      <c r="D40" s="6">
        <v>5.0</v>
      </c>
      <c r="E40" s="6">
        <v>19000.0</v>
      </c>
      <c r="F40" s="6">
        <v>19000.0</v>
      </c>
      <c r="G40" s="6">
        <v>19000.0</v>
      </c>
      <c r="H40" s="6">
        <v>19000.0</v>
      </c>
      <c r="I40" s="6">
        <v>19000.0</v>
      </c>
      <c r="J40" s="6">
        <v>19000.0</v>
      </c>
      <c r="K40" s="6">
        <v>19000.0</v>
      </c>
      <c r="L40" s="6">
        <v>5.653</v>
      </c>
      <c r="M40" s="6">
        <v>100.109</v>
      </c>
      <c r="N40" s="85">
        <f t="shared" si="1"/>
        <v>0</v>
      </c>
      <c r="O40" s="85">
        <f t="shared" si="2"/>
        <v>0</v>
      </c>
      <c r="P40" s="85">
        <f t="shared" si="3"/>
        <v>0</v>
      </c>
      <c r="Q40" s="85">
        <f t="shared" si="4"/>
        <v>0</v>
      </c>
      <c r="R40" s="85">
        <f t="shared" si="5"/>
        <v>0</v>
      </c>
      <c r="S40" s="86">
        <f t="shared" si="6"/>
        <v>0</v>
      </c>
      <c r="U40" s="9">
        <f t="shared" si="7"/>
        <v>5.653</v>
      </c>
    </row>
    <row r="41">
      <c r="A41" s="84">
        <f>Comparacao!E42</f>
        <v>22686</v>
      </c>
      <c r="B41" s="6" t="s">
        <v>116</v>
      </c>
      <c r="C41" s="6" t="s">
        <v>13</v>
      </c>
      <c r="D41" s="6">
        <v>5.0</v>
      </c>
      <c r="E41" s="6">
        <v>22686.0</v>
      </c>
      <c r="F41" s="6">
        <v>22686.0</v>
      </c>
      <c r="G41" s="6">
        <v>22686.0</v>
      </c>
      <c r="H41" s="6">
        <v>22686.0</v>
      </c>
      <c r="I41" s="6">
        <v>22686.0</v>
      </c>
      <c r="J41" s="6">
        <v>22686.0</v>
      </c>
      <c r="K41" s="6">
        <v>22686.0</v>
      </c>
      <c r="L41" s="6">
        <v>2.916</v>
      </c>
      <c r="M41" s="6">
        <v>100.073</v>
      </c>
      <c r="N41" s="85">
        <f t="shared" si="1"/>
        <v>0</v>
      </c>
      <c r="O41" s="85">
        <f t="shared" si="2"/>
        <v>0</v>
      </c>
      <c r="P41" s="85">
        <f t="shared" si="3"/>
        <v>0</v>
      </c>
      <c r="Q41" s="85">
        <f t="shared" si="4"/>
        <v>0</v>
      </c>
      <c r="R41" s="85">
        <f t="shared" si="5"/>
        <v>0</v>
      </c>
      <c r="S41" s="86">
        <f t="shared" si="6"/>
        <v>0</v>
      </c>
      <c r="U41" s="9">
        <f t="shared" si="7"/>
        <v>2.916</v>
      </c>
    </row>
    <row r="42">
      <c r="A42" s="84">
        <f>Comparacao!E43</f>
        <v>14558</v>
      </c>
      <c r="B42" s="6" t="s">
        <v>117</v>
      </c>
      <c r="C42" s="6" t="s">
        <v>13</v>
      </c>
      <c r="D42" s="6">
        <v>5.0</v>
      </c>
      <c r="E42" s="6">
        <v>14558.0</v>
      </c>
      <c r="F42" s="6">
        <v>14558.0</v>
      </c>
      <c r="G42" s="6">
        <v>14558.0</v>
      </c>
      <c r="H42" s="6">
        <v>14558.0</v>
      </c>
      <c r="I42" s="6">
        <v>14558.0</v>
      </c>
      <c r="J42" s="6">
        <v>14558.0</v>
      </c>
      <c r="K42" s="6">
        <v>14558.0</v>
      </c>
      <c r="L42" s="6">
        <v>3.508</v>
      </c>
      <c r="M42" s="6">
        <v>100.073</v>
      </c>
      <c r="N42" s="85">
        <f t="shared" si="1"/>
        <v>0</v>
      </c>
      <c r="O42" s="85">
        <f t="shared" si="2"/>
        <v>0</v>
      </c>
      <c r="P42" s="85">
        <f t="shared" si="3"/>
        <v>0</v>
      </c>
      <c r="Q42" s="85">
        <f t="shared" si="4"/>
        <v>0</v>
      </c>
      <c r="R42" s="85">
        <f t="shared" si="5"/>
        <v>0</v>
      </c>
      <c r="S42" s="86">
        <f t="shared" si="6"/>
        <v>0</v>
      </c>
      <c r="U42" s="9">
        <f t="shared" si="7"/>
        <v>3.508</v>
      </c>
    </row>
    <row r="43">
      <c r="A43" s="88">
        <f>Comparacao!E44</f>
        <v>19700</v>
      </c>
      <c r="B43" s="6" t="s">
        <v>118</v>
      </c>
      <c r="C43" s="6" t="s">
        <v>13</v>
      </c>
      <c r="D43" s="6">
        <v>5.0</v>
      </c>
      <c r="E43" s="6">
        <v>19700.0</v>
      </c>
      <c r="F43" s="6">
        <v>19700.0</v>
      </c>
      <c r="G43" s="6">
        <v>19700.0</v>
      </c>
      <c r="H43" s="6">
        <v>19700.0</v>
      </c>
      <c r="I43" s="6">
        <v>19762.0</v>
      </c>
      <c r="J43" s="6">
        <v>19700.0</v>
      </c>
      <c r="K43" s="6">
        <v>19712.4</v>
      </c>
      <c r="L43" s="6">
        <v>27.694</v>
      </c>
      <c r="M43" s="6">
        <v>100.044</v>
      </c>
      <c r="N43" s="85">
        <f t="shared" si="1"/>
        <v>0</v>
      </c>
      <c r="O43" s="85">
        <f t="shared" si="2"/>
        <v>0</v>
      </c>
      <c r="P43" s="85">
        <f t="shared" si="3"/>
        <v>0</v>
      </c>
      <c r="Q43" s="85">
        <f t="shared" si="4"/>
        <v>0</v>
      </c>
      <c r="R43" s="85">
        <f t="shared" si="5"/>
        <v>0.3147208122</v>
      </c>
      <c r="S43" s="86">
        <f t="shared" si="6"/>
        <v>0.06294416244</v>
      </c>
      <c r="U43" s="9">
        <f t="shared" si="7"/>
        <v>27.694</v>
      </c>
    </row>
    <row r="44">
      <c r="A44" s="88">
        <f>Comparacao!E45</f>
        <v>22746</v>
      </c>
      <c r="B44" s="6" t="s">
        <v>119</v>
      </c>
      <c r="C44" s="6" t="s">
        <v>13</v>
      </c>
      <c r="D44" s="6">
        <v>5.0</v>
      </c>
      <c r="E44" s="6">
        <v>22746.0</v>
      </c>
      <c r="F44" s="6">
        <v>22746.0</v>
      </c>
      <c r="G44" s="6">
        <v>22746.0</v>
      </c>
      <c r="H44" s="6">
        <v>22966.0</v>
      </c>
      <c r="I44" s="6">
        <v>22746.0</v>
      </c>
      <c r="J44" s="6">
        <v>22746.0</v>
      </c>
      <c r="K44" s="6">
        <v>22790.0</v>
      </c>
      <c r="L44" s="6">
        <v>33.779</v>
      </c>
      <c r="M44" s="6">
        <v>100.05</v>
      </c>
      <c r="N44" s="85">
        <f t="shared" si="1"/>
        <v>0</v>
      </c>
      <c r="O44" s="85">
        <f t="shared" si="2"/>
        <v>0</v>
      </c>
      <c r="P44" s="85">
        <f t="shared" si="3"/>
        <v>0</v>
      </c>
      <c r="Q44" s="85">
        <f t="shared" si="4"/>
        <v>0.9672030247</v>
      </c>
      <c r="R44" s="85">
        <f t="shared" si="5"/>
        <v>0</v>
      </c>
      <c r="S44" s="86">
        <f t="shared" si="6"/>
        <v>0.1934406049</v>
      </c>
      <c r="U44" s="9">
        <f t="shared" si="7"/>
        <v>33.779</v>
      </c>
    </row>
    <row r="45">
      <c r="A45" s="88">
        <f>Comparacao!E46</f>
        <v>36412</v>
      </c>
      <c r="B45" s="6" t="s">
        <v>120</v>
      </c>
      <c r="C45" s="6" t="s">
        <v>13</v>
      </c>
      <c r="D45" s="6">
        <v>5.0</v>
      </c>
      <c r="E45" s="6">
        <v>36412.0</v>
      </c>
      <c r="F45" s="6">
        <v>36532.0</v>
      </c>
      <c r="G45" s="6">
        <v>36818.0</v>
      </c>
      <c r="H45" s="6">
        <v>36412.0</v>
      </c>
      <c r="I45" s="6">
        <v>36412.0</v>
      </c>
      <c r="J45" s="6">
        <v>36412.0</v>
      </c>
      <c r="K45" s="6">
        <v>36517.2</v>
      </c>
      <c r="L45" s="6">
        <v>37.119</v>
      </c>
      <c r="M45" s="6">
        <v>100.066</v>
      </c>
      <c r="N45" s="85">
        <f t="shared" si="1"/>
        <v>0</v>
      </c>
      <c r="O45" s="85">
        <f t="shared" si="2"/>
        <v>0.329561683</v>
      </c>
      <c r="P45" s="85">
        <f t="shared" si="3"/>
        <v>1.115017027</v>
      </c>
      <c r="Q45" s="85">
        <f t="shared" si="4"/>
        <v>0</v>
      </c>
      <c r="R45" s="85">
        <f t="shared" si="5"/>
        <v>0</v>
      </c>
      <c r="S45" s="86">
        <f t="shared" si="6"/>
        <v>0.2889157421</v>
      </c>
      <c r="U45" s="9">
        <f t="shared" si="7"/>
        <v>37.119</v>
      </c>
    </row>
    <row r="46">
      <c r="A46" s="88">
        <f>Comparacao!E47</f>
        <v>38608</v>
      </c>
      <c r="B46" s="6" t="s">
        <v>121</v>
      </c>
      <c r="C46" s="6" t="s">
        <v>13</v>
      </c>
      <c r="D46" s="6">
        <v>5.0</v>
      </c>
      <c r="E46" s="6">
        <v>38608.0</v>
      </c>
      <c r="F46" s="6">
        <v>38654.0</v>
      </c>
      <c r="G46" s="6">
        <v>38608.0</v>
      </c>
      <c r="H46" s="6">
        <v>38608.0</v>
      </c>
      <c r="I46" s="6">
        <v>38608.0</v>
      </c>
      <c r="J46" s="6">
        <v>38608.0</v>
      </c>
      <c r="K46" s="6">
        <v>38617.2</v>
      </c>
      <c r="L46" s="6">
        <v>18.847</v>
      </c>
      <c r="M46" s="6">
        <v>100.083</v>
      </c>
      <c r="N46" s="85">
        <f t="shared" si="1"/>
        <v>0</v>
      </c>
      <c r="O46" s="85">
        <f t="shared" si="2"/>
        <v>0.1191462909</v>
      </c>
      <c r="P46" s="85">
        <f t="shared" si="3"/>
        <v>0</v>
      </c>
      <c r="Q46" s="85">
        <f t="shared" si="4"/>
        <v>0</v>
      </c>
      <c r="R46" s="85">
        <f t="shared" si="5"/>
        <v>0</v>
      </c>
      <c r="S46" s="86">
        <f t="shared" si="6"/>
        <v>0.02382925818</v>
      </c>
      <c r="U46" s="9">
        <f t="shared" si="7"/>
        <v>18.847</v>
      </c>
    </row>
    <row r="47">
      <c r="A47" s="88">
        <f>Comparacao!E48</f>
        <v>32686</v>
      </c>
      <c r="B47" s="6" t="s">
        <v>122</v>
      </c>
      <c r="C47" s="6" t="s">
        <v>13</v>
      </c>
      <c r="D47" s="6">
        <v>5.0</v>
      </c>
      <c r="E47" s="6">
        <v>32686.0</v>
      </c>
      <c r="F47" s="6">
        <v>32686.0</v>
      </c>
      <c r="G47" s="6">
        <v>32686.0</v>
      </c>
      <c r="H47" s="6">
        <v>32686.0</v>
      </c>
      <c r="I47" s="6">
        <v>32686.0</v>
      </c>
      <c r="J47" s="6">
        <v>32686.0</v>
      </c>
      <c r="K47" s="6">
        <v>32686.0</v>
      </c>
      <c r="L47" s="6">
        <v>14.645</v>
      </c>
      <c r="M47" s="6">
        <v>100.068</v>
      </c>
      <c r="N47" s="85">
        <f t="shared" si="1"/>
        <v>0</v>
      </c>
      <c r="O47" s="85">
        <f t="shared" si="2"/>
        <v>0</v>
      </c>
      <c r="P47" s="85">
        <f t="shared" si="3"/>
        <v>0</v>
      </c>
      <c r="Q47" s="85">
        <f t="shared" si="4"/>
        <v>0</v>
      </c>
      <c r="R47" s="85">
        <f t="shared" si="5"/>
        <v>0</v>
      </c>
      <c r="S47" s="86">
        <f t="shared" si="6"/>
        <v>0</v>
      </c>
      <c r="U47" s="9">
        <f t="shared" si="7"/>
        <v>14.645</v>
      </c>
    </row>
    <row r="48">
      <c r="A48" s="88">
        <f>Comparacao!E49</f>
        <v>35322</v>
      </c>
      <c r="B48" s="6" t="s">
        <v>123</v>
      </c>
      <c r="C48" s="6" t="s">
        <v>13</v>
      </c>
      <c r="D48" s="6">
        <v>5.0</v>
      </c>
      <c r="E48" s="6">
        <v>35322.0</v>
      </c>
      <c r="F48" s="6">
        <v>35322.0</v>
      </c>
      <c r="G48" s="6">
        <v>35322.0</v>
      </c>
      <c r="H48" s="6">
        <v>35322.0</v>
      </c>
      <c r="I48" s="6">
        <v>35322.0</v>
      </c>
      <c r="J48" s="6">
        <v>35322.0</v>
      </c>
      <c r="K48" s="6">
        <v>35322.0</v>
      </c>
      <c r="L48" s="6">
        <v>4.101</v>
      </c>
      <c r="M48" s="6">
        <v>100.071</v>
      </c>
      <c r="N48" s="85">
        <f t="shared" si="1"/>
        <v>0</v>
      </c>
      <c r="O48" s="85">
        <f t="shared" si="2"/>
        <v>0</v>
      </c>
      <c r="P48" s="85">
        <f t="shared" si="3"/>
        <v>0</v>
      </c>
      <c r="Q48" s="85">
        <f t="shared" si="4"/>
        <v>0</v>
      </c>
      <c r="R48" s="85">
        <f t="shared" si="5"/>
        <v>0</v>
      </c>
      <c r="S48" s="86">
        <f t="shared" si="6"/>
        <v>0</v>
      </c>
      <c r="U48" s="9">
        <f t="shared" si="7"/>
        <v>4.101</v>
      </c>
    </row>
    <row r="49">
      <c r="A49" s="88">
        <f>Comparacao!E50</f>
        <v>36690</v>
      </c>
      <c r="B49" s="6" t="s">
        <v>124</v>
      </c>
      <c r="C49" s="6" t="s">
        <v>13</v>
      </c>
      <c r="D49" s="6">
        <v>5.0</v>
      </c>
      <c r="E49" s="6">
        <v>36690.0</v>
      </c>
      <c r="F49" s="6">
        <v>36690.0</v>
      </c>
      <c r="G49" s="6">
        <v>36690.0</v>
      </c>
      <c r="H49" s="6">
        <v>36690.0</v>
      </c>
      <c r="I49" s="6">
        <v>36690.0</v>
      </c>
      <c r="J49" s="6">
        <v>36690.0</v>
      </c>
      <c r="K49" s="6">
        <v>36690.0</v>
      </c>
      <c r="L49" s="6">
        <v>6.646</v>
      </c>
      <c r="M49" s="6">
        <v>100.067</v>
      </c>
      <c r="N49" s="85">
        <f t="shared" si="1"/>
        <v>0</v>
      </c>
      <c r="O49" s="85">
        <f t="shared" si="2"/>
        <v>0</v>
      </c>
      <c r="P49" s="85">
        <f t="shared" si="3"/>
        <v>0</v>
      </c>
      <c r="Q49" s="85">
        <f t="shared" si="4"/>
        <v>0</v>
      </c>
      <c r="R49" s="85">
        <f t="shared" si="5"/>
        <v>0</v>
      </c>
      <c r="S49" s="86">
        <f t="shared" si="6"/>
        <v>0</v>
      </c>
      <c r="U49" s="9">
        <f t="shared" si="7"/>
        <v>6.646</v>
      </c>
    </row>
    <row r="50">
      <c r="A50" s="88">
        <f>Comparacao!E51</f>
        <v>60922</v>
      </c>
      <c r="B50" s="6" t="s">
        <v>125</v>
      </c>
      <c r="C50" s="6" t="s">
        <v>13</v>
      </c>
      <c r="D50" s="6">
        <v>5.0</v>
      </c>
      <c r="E50" s="6">
        <v>60922.0</v>
      </c>
      <c r="F50" s="6">
        <v>60922.0</v>
      </c>
      <c r="G50" s="6">
        <v>60922.0</v>
      </c>
      <c r="H50" s="6">
        <v>60922.0</v>
      </c>
      <c r="I50" s="6">
        <v>61178.0</v>
      </c>
      <c r="J50" s="6">
        <v>60922.0</v>
      </c>
      <c r="K50" s="6">
        <v>60973.2</v>
      </c>
      <c r="L50" s="6">
        <v>20.758</v>
      </c>
      <c r="M50" s="6">
        <v>100.104</v>
      </c>
      <c r="N50" s="85">
        <f t="shared" si="1"/>
        <v>0</v>
      </c>
      <c r="O50" s="85">
        <f t="shared" si="2"/>
        <v>0</v>
      </c>
      <c r="P50" s="85">
        <f t="shared" si="3"/>
        <v>0</v>
      </c>
      <c r="Q50" s="85">
        <f t="shared" si="4"/>
        <v>0</v>
      </c>
      <c r="R50" s="85">
        <f t="shared" si="5"/>
        <v>0.4202094481</v>
      </c>
      <c r="S50" s="86">
        <f t="shared" si="6"/>
        <v>0.08404188963</v>
      </c>
      <c r="U50" s="9">
        <f t="shared" si="7"/>
        <v>20.758</v>
      </c>
    </row>
    <row r="51">
      <c r="A51" s="88">
        <f>Comparacao!E52</f>
        <v>62022</v>
      </c>
      <c r="B51" s="6" t="s">
        <v>126</v>
      </c>
      <c r="C51" s="6" t="s">
        <v>13</v>
      </c>
      <c r="D51" s="6">
        <v>5.0</v>
      </c>
      <c r="E51" s="6">
        <v>62022.0</v>
      </c>
      <c r="F51" s="6">
        <v>62022.0</v>
      </c>
      <c r="G51" s="6">
        <v>62022.0</v>
      </c>
      <c r="H51" s="6">
        <v>62022.0</v>
      </c>
      <c r="I51" s="6">
        <v>62022.0</v>
      </c>
      <c r="J51" s="6">
        <v>62022.0</v>
      </c>
      <c r="K51" s="6">
        <v>62022.0</v>
      </c>
      <c r="L51" s="6">
        <v>31.14</v>
      </c>
      <c r="M51" s="6">
        <v>100.067</v>
      </c>
      <c r="N51" s="85">
        <f t="shared" si="1"/>
        <v>0</v>
      </c>
      <c r="O51" s="85">
        <f t="shared" si="2"/>
        <v>0</v>
      </c>
      <c r="P51" s="85">
        <f t="shared" si="3"/>
        <v>0</v>
      </c>
      <c r="Q51" s="85">
        <f t="shared" si="4"/>
        <v>0</v>
      </c>
      <c r="R51" s="85">
        <f t="shared" si="5"/>
        <v>0</v>
      </c>
      <c r="S51" s="86">
        <f t="shared" si="6"/>
        <v>0</v>
      </c>
      <c r="U51" s="9">
        <f t="shared" si="7"/>
        <v>31.14</v>
      </c>
    </row>
    <row r="52">
      <c r="A52" s="88">
        <f>Comparacao!E53</f>
        <v>54596</v>
      </c>
      <c r="B52" s="6" t="s">
        <v>127</v>
      </c>
      <c r="C52" s="6" t="s">
        <v>13</v>
      </c>
      <c r="D52" s="6">
        <v>5.0</v>
      </c>
      <c r="E52" s="6">
        <v>54596.0</v>
      </c>
      <c r="F52" s="6">
        <v>54596.0</v>
      </c>
      <c r="G52" s="6">
        <v>54678.0</v>
      </c>
      <c r="H52" s="6">
        <v>54596.0</v>
      </c>
      <c r="I52" s="6">
        <v>54596.0</v>
      </c>
      <c r="J52" s="6">
        <v>54596.0</v>
      </c>
      <c r="K52" s="6">
        <v>54612.4</v>
      </c>
      <c r="L52" s="6">
        <v>12.58</v>
      </c>
      <c r="M52" s="6">
        <v>100.051</v>
      </c>
      <c r="N52" s="85">
        <f t="shared" si="1"/>
        <v>0</v>
      </c>
      <c r="O52" s="85">
        <f t="shared" si="2"/>
        <v>0</v>
      </c>
      <c r="P52" s="85">
        <f t="shared" si="3"/>
        <v>0.1501941534</v>
      </c>
      <c r="Q52" s="85">
        <f t="shared" si="4"/>
        <v>0</v>
      </c>
      <c r="R52" s="85">
        <f t="shared" si="5"/>
        <v>0</v>
      </c>
      <c r="S52" s="86">
        <f t="shared" si="6"/>
        <v>0.03003883068</v>
      </c>
      <c r="U52" s="9">
        <f t="shared" si="7"/>
        <v>12.58</v>
      </c>
    </row>
    <row r="53">
      <c r="A53" s="88">
        <f>Comparacao!E54</f>
        <v>57894</v>
      </c>
      <c r="B53" s="6" t="s">
        <v>128</v>
      </c>
      <c r="C53" s="6" t="s">
        <v>13</v>
      </c>
      <c r="D53" s="6">
        <v>5.0</v>
      </c>
      <c r="E53" s="6">
        <v>57894.0</v>
      </c>
      <c r="F53" s="6">
        <v>57894.0</v>
      </c>
      <c r="G53" s="6">
        <v>57894.0</v>
      </c>
      <c r="H53" s="6">
        <v>57894.0</v>
      </c>
      <c r="I53" s="6">
        <v>57894.0</v>
      </c>
      <c r="J53" s="6">
        <v>57894.0</v>
      </c>
      <c r="K53" s="6">
        <v>57894.0</v>
      </c>
      <c r="L53" s="6">
        <v>2.661</v>
      </c>
      <c r="M53" s="6">
        <v>100.057</v>
      </c>
      <c r="N53" s="85">
        <f t="shared" si="1"/>
        <v>0</v>
      </c>
      <c r="O53" s="85">
        <f t="shared" si="2"/>
        <v>0</v>
      </c>
      <c r="P53" s="85">
        <f t="shared" si="3"/>
        <v>0</v>
      </c>
      <c r="Q53" s="85">
        <f t="shared" si="4"/>
        <v>0</v>
      </c>
      <c r="R53" s="85">
        <f t="shared" si="5"/>
        <v>0</v>
      </c>
      <c r="S53" s="86">
        <f t="shared" si="6"/>
        <v>0</v>
      </c>
      <c r="U53" s="9">
        <f t="shared" si="7"/>
        <v>2.661</v>
      </c>
    </row>
    <row r="54">
      <c r="A54" s="88">
        <f>Comparacao!E55</f>
        <v>61080</v>
      </c>
      <c r="B54" s="6" t="s">
        <v>129</v>
      </c>
      <c r="C54" s="6" t="s">
        <v>13</v>
      </c>
      <c r="D54" s="6">
        <v>5.0</v>
      </c>
      <c r="E54" s="6">
        <v>61088.0</v>
      </c>
      <c r="F54" s="6">
        <v>61120.0</v>
      </c>
      <c r="G54" s="6">
        <v>61088.0</v>
      </c>
      <c r="H54" s="6">
        <v>61080.0</v>
      </c>
      <c r="I54" s="6">
        <v>61220.0</v>
      </c>
      <c r="J54" s="6">
        <v>61080.0</v>
      </c>
      <c r="K54" s="6">
        <v>61119.2</v>
      </c>
      <c r="L54" s="6">
        <v>45.076</v>
      </c>
      <c r="M54" s="6">
        <v>100.034</v>
      </c>
      <c r="N54" s="85">
        <f t="shared" si="1"/>
        <v>0.01309757695</v>
      </c>
      <c r="O54" s="85">
        <f t="shared" si="2"/>
        <v>0.06548788474</v>
      </c>
      <c r="P54" s="85">
        <f t="shared" si="3"/>
        <v>0.01309757695</v>
      </c>
      <c r="Q54" s="85">
        <f t="shared" si="4"/>
        <v>0</v>
      </c>
      <c r="R54" s="85">
        <f t="shared" si="5"/>
        <v>0.2292075966</v>
      </c>
      <c r="S54" s="86">
        <f t="shared" si="6"/>
        <v>0.06417812705</v>
      </c>
      <c r="U54" s="9">
        <f t="shared" si="7"/>
        <v>45.076</v>
      </c>
    </row>
    <row r="55">
      <c r="A55" s="88">
        <f>Comparacao!E56</f>
        <v>81558</v>
      </c>
      <c r="B55" s="6" t="s">
        <v>130</v>
      </c>
      <c r="C55" s="6" t="s">
        <v>13</v>
      </c>
      <c r="D55" s="6">
        <v>5.0</v>
      </c>
      <c r="E55" s="6">
        <v>83440.0</v>
      </c>
      <c r="F55" s="6">
        <v>82520.0</v>
      </c>
      <c r="G55" s="6">
        <v>82968.0</v>
      </c>
      <c r="H55" s="6">
        <v>82792.0</v>
      </c>
      <c r="I55" s="6">
        <v>82056.0</v>
      </c>
      <c r="J55" s="6">
        <v>82056.0</v>
      </c>
      <c r="K55" s="6">
        <v>82755.2</v>
      </c>
      <c r="L55" s="6">
        <v>82.784</v>
      </c>
      <c r="M55" s="6">
        <v>200.712</v>
      </c>
      <c r="N55" s="85">
        <f t="shared" si="1"/>
        <v>2.307560264</v>
      </c>
      <c r="O55" s="85">
        <f t="shared" si="2"/>
        <v>1.179528679</v>
      </c>
      <c r="P55" s="85">
        <f t="shared" si="3"/>
        <v>1.728831016</v>
      </c>
      <c r="Q55" s="85">
        <f t="shared" si="4"/>
        <v>1.513033669</v>
      </c>
      <c r="R55" s="85">
        <f t="shared" si="5"/>
        <v>0.6106084014</v>
      </c>
      <c r="S55" s="86">
        <f t="shared" si="6"/>
        <v>1.467912406</v>
      </c>
      <c r="U55" s="9">
        <f t="shared" si="7"/>
        <v>82.784</v>
      </c>
    </row>
    <row r="56">
      <c r="A56" s="88">
        <f>Comparacao!E57</f>
        <v>89492</v>
      </c>
      <c r="B56" s="6" t="s">
        <v>131</v>
      </c>
      <c r="C56" s="6" t="s">
        <v>13</v>
      </c>
      <c r="D56" s="6">
        <v>5.0</v>
      </c>
      <c r="E56" s="6">
        <v>91504.0</v>
      </c>
      <c r="F56" s="6">
        <v>91026.0</v>
      </c>
      <c r="G56" s="6">
        <v>93316.0</v>
      </c>
      <c r="H56" s="6">
        <v>90090.0</v>
      </c>
      <c r="I56" s="6">
        <v>90820.0</v>
      </c>
      <c r="J56" s="6">
        <v>90090.0</v>
      </c>
      <c r="K56" s="6">
        <v>91351.2</v>
      </c>
      <c r="L56" s="6">
        <v>82.921</v>
      </c>
      <c r="M56" s="6">
        <v>200.324</v>
      </c>
      <c r="N56" s="85">
        <f t="shared" si="1"/>
        <v>2.248245653</v>
      </c>
      <c r="O56" s="85">
        <f t="shared" si="2"/>
        <v>1.714119698</v>
      </c>
      <c r="P56" s="85">
        <f t="shared" si="3"/>
        <v>4.273007643</v>
      </c>
      <c r="Q56" s="85">
        <f t="shared" si="4"/>
        <v>0.6682161534</v>
      </c>
      <c r="R56" s="85">
        <f t="shared" si="5"/>
        <v>1.483931525</v>
      </c>
      <c r="S56" s="86">
        <f t="shared" si="6"/>
        <v>2.077504134</v>
      </c>
      <c r="U56" s="9">
        <f t="shared" si="7"/>
        <v>82.921</v>
      </c>
    </row>
    <row r="57">
      <c r="A57" s="88">
        <f>Comparacao!E58</f>
        <v>79232</v>
      </c>
      <c r="B57" s="6" t="s">
        <v>132</v>
      </c>
      <c r="C57" s="6" t="s">
        <v>13</v>
      </c>
      <c r="D57" s="6">
        <v>5.0</v>
      </c>
      <c r="E57" s="6">
        <v>79232.0</v>
      </c>
      <c r="F57" s="6">
        <v>80426.0</v>
      </c>
      <c r="G57" s="6">
        <v>79430.0</v>
      </c>
      <c r="H57" s="6">
        <v>80158.0</v>
      </c>
      <c r="I57" s="6">
        <v>79430.0</v>
      </c>
      <c r="J57" s="6">
        <v>79232.0</v>
      </c>
      <c r="K57" s="6">
        <v>79735.2</v>
      </c>
      <c r="L57" s="6">
        <v>34.972</v>
      </c>
      <c r="M57" s="6">
        <v>200.594</v>
      </c>
      <c r="N57" s="85">
        <f t="shared" si="1"/>
        <v>0</v>
      </c>
      <c r="O57" s="85">
        <f t="shared" si="2"/>
        <v>1.506966882</v>
      </c>
      <c r="P57" s="85">
        <f t="shared" si="3"/>
        <v>0.2498990307</v>
      </c>
      <c r="Q57" s="85">
        <f t="shared" si="4"/>
        <v>1.168719709</v>
      </c>
      <c r="R57" s="85">
        <f t="shared" si="5"/>
        <v>0.2498990307</v>
      </c>
      <c r="S57" s="86">
        <f t="shared" si="6"/>
        <v>0.6350969305</v>
      </c>
      <c r="U57" s="9">
        <f t="shared" si="7"/>
        <v>34.972</v>
      </c>
    </row>
    <row r="58">
      <c r="A58" s="88">
        <f>Comparacao!E59</f>
        <v>78324</v>
      </c>
      <c r="B58" s="6" t="s">
        <v>133</v>
      </c>
      <c r="C58" s="6" t="s">
        <v>13</v>
      </c>
      <c r="D58" s="6">
        <v>5.0</v>
      </c>
      <c r="E58" s="6">
        <v>79176.0</v>
      </c>
      <c r="F58" s="6">
        <v>78358.0</v>
      </c>
      <c r="G58" s="6">
        <v>78358.0</v>
      </c>
      <c r="H58" s="6">
        <v>78568.0</v>
      </c>
      <c r="I58" s="6">
        <v>78358.0</v>
      </c>
      <c r="J58" s="6">
        <v>78358.0</v>
      </c>
      <c r="K58" s="6">
        <v>78563.6</v>
      </c>
      <c r="L58" s="6">
        <v>105.559</v>
      </c>
      <c r="M58" s="6">
        <v>200.291</v>
      </c>
      <c r="N58" s="85">
        <f t="shared" si="1"/>
        <v>1.087789183</v>
      </c>
      <c r="O58" s="85">
        <f t="shared" si="2"/>
        <v>0.04340942751</v>
      </c>
      <c r="P58" s="85">
        <f t="shared" si="3"/>
        <v>0.04340942751</v>
      </c>
      <c r="Q58" s="85">
        <f t="shared" si="4"/>
        <v>0.3115264798</v>
      </c>
      <c r="R58" s="85">
        <f t="shared" si="5"/>
        <v>0.04340942751</v>
      </c>
      <c r="S58" s="86">
        <f t="shared" si="6"/>
        <v>0.3059087891</v>
      </c>
      <c r="U58" s="9">
        <f t="shared" si="7"/>
        <v>105.559</v>
      </c>
    </row>
    <row r="59">
      <c r="A59" s="88">
        <f>Comparacao!E60</f>
        <v>95680</v>
      </c>
      <c r="B59" s="6" t="s">
        <v>134</v>
      </c>
      <c r="C59" s="6" t="s">
        <v>13</v>
      </c>
      <c r="D59" s="6">
        <v>5.0</v>
      </c>
      <c r="E59" s="6">
        <v>95896.0</v>
      </c>
      <c r="F59" s="6">
        <v>96434.0</v>
      </c>
      <c r="G59" s="6">
        <v>96448.0</v>
      </c>
      <c r="H59" s="6">
        <v>95896.0</v>
      </c>
      <c r="I59" s="6">
        <v>95858.0</v>
      </c>
      <c r="J59" s="6">
        <v>95858.0</v>
      </c>
      <c r="K59" s="6">
        <v>96106.4</v>
      </c>
      <c r="L59" s="6">
        <v>82.054</v>
      </c>
      <c r="M59" s="6">
        <v>200.421</v>
      </c>
      <c r="N59" s="85">
        <f t="shared" si="1"/>
        <v>0.2257525084</v>
      </c>
      <c r="O59" s="85">
        <f t="shared" si="2"/>
        <v>0.7880434783</v>
      </c>
      <c r="P59" s="85">
        <f t="shared" si="3"/>
        <v>0.8026755853</v>
      </c>
      <c r="Q59" s="85">
        <f t="shared" si="4"/>
        <v>0.2257525084</v>
      </c>
      <c r="R59" s="85">
        <f t="shared" si="5"/>
        <v>0.1860367893</v>
      </c>
      <c r="S59" s="86">
        <f t="shared" si="6"/>
        <v>0.4456521739</v>
      </c>
      <c r="U59" s="9">
        <f t="shared" si="7"/>
        <v>82.054</v>
      </c>
    </row>
    <row r="60">
      <c r="A60" s="88">
        <f>Comparacao!E61</f>
        <v>133168</v>
      </c>
      <c r="B60" s="6" t="s">
        <v>135</v>
      </c>
      <c r="C60" s="6" t="s">
        <v>13</v>
      </c>
      <c r="D60" s="6">
        <v>5.0</v>
      </c>
      <c r="E60" s="6">
        <v>133250.0</v>
      </c>
      <c r="F60" s="6">
        <v>133394.0</v>
      </c>
      <c r="G60" s="6">
        <v>136774.0</v>
      </c>
      <c r="H60" s="6">
        <v>135844.0</v>
      </c>
      <c r="I60" s="6">
        <v>133302.0</v>
      </c>
      <c r="J60" s="6">
        <v>133250.0</v>
      </c>
      <c r="K60" s="6">
        <v>134512.8</v>
      </c>
      <c r="L60" s="6">
        <v>98.106</v>
      </c>
      <c r="M60" s="6">
        <v>200.459</v>
      </c>
      <c r="N60" s="85">
        <f t="shared" si="1"/>
        <v>0.06157635468</v>
      </c>
      <c r="O60" s="85">
        <f t="shared" si="2"/>
        <v>0.1697104409</v>
      </c>
      <c r="P60" s="85">
        <f t="shared" si="3"/>
        <v>2.707857744</v>
      </c>
      <c r="Q60" s="85">
        <f t="shared" si="4"/>
        <v>2.00949177</v>
      </c>
      <c r="R60" s="85">
        <f t="shared" si="5"/>
        <v>0.1006247747</v>
      </c>
      <c r="S60" s="86">
        <f t="shared" si="6"/>
        <v>1.009852217</v>
      </c>
      <c r="U60" s="9">
        <f t="shared" si="7"/>
        <v>98.106</v>
      </c>
    </row>
    <row r="61">
      <c r="A61" s="88">
        <f>Comparacao!E62</f>
        <v>133778</v>
      </c>
      <c r="B61" s="6" t="s">
        <v>136</v>
      </c>
      <c r="C61" s="6" t="s">
        <v>13</v>
      </c>
      <c r="D61" s="6">
        <v>5.0</v>
      </c>
      <c r="E61" s="6">
        <v>134410.0</v>
      </c>
      <c r="F61" s="6">
        <v>134692.0</v>
      </c>
      <c r="G61" s="6">
        <v>133778.0</v>
      </c>
      <c r="H61" s="6">
        <v>133876.0</v>
      </c>
      <c r="I61" s="6">
        <v>135296.0</v>
      </c>
      <c r="J61" s="6">
        <v>133778.0</v>
      </c>
      <c r="K61" s="6">
        <v>134410.4</v>
      </c>
      <c r="L61" s="6">
        <v>109.793</v>
      </c>
      <c r="M61" s="6">
        <v>200.363</v>
      </c>
      <c r="N61" s="85">
        <f t="shared" si="1"/>
        <v>0.4724244644</v>
      </c>
      <c r="O61" s="85">
        <f t="shared" si="2"/>
        <v>0.6832214564</v>
      </c>
      <c r="P61" s="85">
        <f t="shared" si="3"/>
        <v>0</v>
      </c>
      <c r="Q61" s="85">
        <f t="shared" si="4"/>
        <v>0.07325569227</v>
      </c>
      <c r="R61" s="85">
        <f t="shared" si="5"/>
        <v>1.134715723</v>
      </c>
      <c r="S61" s="86">
        <f t="shared" si="6"/>
        <v>0.4727234672</v>
      </c>
      <c r="U61" s="9">
        <f t="shared" si="7"/>
        <v>109.793</v>
      </c>
    </row>
    <row r="62">
      <c r="A62" s="88">
        <f>Comparacao!E63</f>
        <v>136782</v>
      </c>
      <c r="B62" s="6" t="s">
        <v>137</v>
      </c>
      <c r="C62" s="6" t="s">
        <v>13</v>
      </c>
      <c r="D62" s="6">
        <v>5.0</v>
      </c>
      <c r="E62" s="6">
        <v>137460.0</v>
      </c>
      <c r="F62" s="6">
        <v>136914.0</v>
      </c>
      <c r="G62" s="6">
        <v>136916.0</v>
      </c>
      <c r="H62" s="6">
        <v>138012.0</v>
      </c>
      <c r="I62" s="6">
        <v>138216.0</v>
      </c>
      <c r="J62" s="6">
        <v>136914.0</v>
      </c>
      <c r="K62" s="6">
        <v>137503.6</v>
      </c>
      <c r="L62" s="6">
        <v>112.17</v>
      </c>
      <c r="M62" s="6">
        <v>200.376</v>
      </c>
      <c r="N62" s="85">
        <f t="shared" si="1"/>
        <v>0.495679256</v>
      </c>
      <c r="O62" s="85">
        <f t="shared" si="2"/>
        <v>0.09650392596</v>
      </c>
      <c r="P62" s="85">
        <f t="shared" si="3"/>
        <v>0.09796610665</v>
      </c>
      <c r="Q62" s="85">
        <f t="shared" si="4"/>
        <v>0.8992411282</v>
      </c>
      <c r="R62" s="85">
        <f t="shared" si="5"/>
        <v>1.048383559</v>
      </c>
      <c r="S62" s="86">
        <f t="shared" si="6"/>
        <v>0.5275547952</v>
      </c>
      <c r="U62" s="9">
        <f t="shared" si="7"/>
        <v>112.17</v>
      </c>
    </row>
    <row r="63">
      <c r="A63" s="88">
        <f>Comparacao!E64</f>
        <v>128246</v>
      </c>
      <c r="B63" s="6" t="s">
        <v>138</v>
      </c>
      <c r="C63" s="6" t="s">
        <v>13</v>
      </c>
      <c r="D63" s="6">
        <v>5.0</v>
      </c>
      <c r="E63" s="6">
        <v>130736.0</v>
      </c>
      <c r="F63" s="6">
        <v>129048.0</v>
      </c>
      <c r="G63" s="6">
        <v>129362.0</v>
      </c>
      <c r="H63" s="6">
        <v>129556.0</v>
      </c>
      <c r="I63" s="6">
        <v>128710.0</v>
      </c>
      <c r="J63" s="6">
        <v>128710.0</v>
      </c>
      <c r="K63" s="6">
        <v>129482.4</v>
      </c>
      <c r="L63" s="6">
        <v>125.404</v>
      </c>
      <c r="M63" s="6">
        <v>200.389</v>
      </c>
      <c r="N63" s="85">
        <f t="shared" si="1"/>
        <v>1.941581024</v>
      </c>
      <c r="O63" s="85">
        <f t="shared" si="2"/>
        <v>0.625360635</v>
      </c>
      <c r="P63" s="85">
        <f t="shared" si="3"/>
        <v>0.8702025794</v>
      </c>
      <c r="Q63" s="85">
        <f t="shared" si="4"/>
        <v>1.021474354</v>
      </c>
      <c r="R63" s="85">
        <f t="shared" si="5"/>
        <v>0.3618046567</v>
      </c>
      <c r="S63" s="86">
        <f t="shared" si="6"/>
        <v>0.9640846498</v>
      </c>
      <c r="U63" s="9">
        <f t="shared" si="7"/>
        <v>125.404</v>
      </c>
    </row>
    <row r="64">
      <c r="A64" s="88">
        <f>Comparacao!E65</f>
        <v>147844</v>
      </c>
      <c r="B64" s="6" t="s">
        <v>139</v>
      </c>
      <c r="C64" s="6" t="s">
        <v>13</v>
      </c>
      <c r="D64" s="6">
        <v>5.0</v>
      </c>
      <c r="E64" s="6">
        <v>150484.0</v>
      </c>
      <c r="F64" s="6">
        <v>147892.0</v>
      </c>
      <c r="G64" s="6">
        <v>149042.0</v>
      </c>
      <c r="H64" s="6">
        <v>149386.0</v>
      </c>
      <c r="I64" s="6">
        <v>148350.0</v>
      </c>
      <c r="J64" s="6">
        <v>147892.0</v>
      </c>
      <c r="K64" s="6">
        <v>149030.8</v>
      </c>
      <c r="L64" s="6">
        <v>136.705</v>
      </c>
      <c r="M64" s="6">
        <v>200.419</v>
      </c>
      <c r="N64" s="85">
        <f t="shared" si="1"/>
        <v>1.785665972</v>
      </c>
      <c r="O64" s="85">
        <f t="shared" si="2"/>
        <v>0.03246665404</v>
      </c>
      <c r="P64" s="85">
        <f t="shared" si="3"/>
        <v>0.8103135738</v>
      </c>
      <c r="Q64" s="85">
        <f t="shared" si="4"/>
        <v>1.042991261</v>
      </c>
      <c r="R64" s="85">
        <f t="shared" si="5"/>
        <v>0.3422526447</v>
      </c>
      <c r="S64" s="86">
        <f t="shared" si="6"/>
        <v>0.8027380212</v>
      </c>
      <c r="U64" s="9">
        <f t="shared" si="7"/>
        <v>136.705</v>
      </c>
    </row>
    <row r="65">
      <c r="A65" s="88">
        <f>Comparacao!E66</f>
        <v>215388</v>
      </c>
      <c r="B65" s="6" t="s">
        <v>140</v>
      </c>
      <c r="C65" s="6" t="s">
        <v>13</v>
      </c>
      <c r="D65" s="6">
        <v>5.0</v>
      </c>
      <c r="E65" s="6">
        <v>216098.0</v>
      </c>
      <c r="F65" s="6">
        <v>216118.0</v>
      </c>
      <c r="G65" s="6">
        <v>216758.0</v>
      </c>
      <c r="H65" s="6">
        <v>216756.0</v>
      </c>
      <c r="I65" s="6">
        <v>217120.0</v>
      </c>
      <c r="J65" s="6">
        <v>216098.0</v>
      </c>
      <c r="K65" s="6">
        <v>216570.0</v>
      </c>
      <c r="L65" s="6">
        <v>144.53</v>
      </c>
      <c r="M65" s="6">
        <v>200.65</v>
      </c>
      <c r="N65" s="85">
        <f t="shared" si="1"/>
        <v>0.3296376771</v>
      </c>
      <c r="O65" s="85">
        <f t="shared" si="2"/>
        <v>0.3389232455</v>
      </c>
      <c r="P65" s="85">
        <f t="shared" si="3"/>
        <v>0.6360614333</v>
      </c>
      <c r="Q65" s="85">
        <f t="shared" si="4"/>
        <v>0.6351328765</v>
      </c>
      <c r="R65" s="85">
        <f t="shared" si="5"/>
        <v>0.8041302208</v>
      </c>
      <c r="S65" s="86">
        <f t="shared" si="6"/>
        <v>0.5487770906</v>
      </c>
      <c r="U65" s="9">
        <f t="shared" si="7"/>
        <v>144.53</v>
      </c>
    </row>
    <row r="66">
      <c r="A66" s="88">
        <f>Comparacao!E67</f>
        <v>212798</v>
      </c>
      <c r="B66" s="6" t="s">
        <v>141</v>
      </c>
      <c r="C66" s="6" t="s">
        <v>13</v>
      </c>
      <c r="D66" s="6">
        <v>5.0</v>
      </c>
      <c r="E66" s="6">
        <v>213468.0</v>
      </c>
      <c r="F66" s="6">
        <v>213532.0</v>
      </c>
      <c r="G66" s="6">
        <v>213342.0</v>
      </c>
      <c r="H66" s="6">
        <v>213690.0</v>
      </c>
      <c r="I66" s="6">
        <v>214310.0</v>
      </c>
      <c r="J66" s="6">
        <v>213342.0</v>
      </c>
      <c r="K66" s="6">
        <v>213668.4</v>
      </c>
      <c r="L66" s="6">
        <v>151.77</v>
      </c>
      <c r="M66" s="6">
        <v>200.634</v>
      </c>
      <c r="N66" s="85">
        <f t="shared" si="1"/>
        <v>0.3148525832</v>
      </c>
      <c r="O66" s="85">
        <f t="shared" si="2"/>
        <v>0.3449280538</v>
      </c>
      <c r="P66" s="85">
        <f t="shared" si="3"/>
        <v>0.2556415004</v>
      </c>
      <c r="Q66" s="85">
        <f t="shared" si="4"/>
        <v>0.419176872</v>
      </c>
      <c r="R66" s="85">
        <f t="shared" si="5"/>
        <v>0.7105329937</v>
      </c>
      <c r="S66" s="86">
        <f t="shared" si="6"/>
        <v>0.4090264006</v>
      </c>
      <c r="U66" s="9">
        <f t="shared" si="7"/>
        <v>151.77</v>
      </c>
    </row>
    <row r="67">
      <c r="A67" s="88">
        <f>Comparacao!E68</f>
        <v>214462</v>
      </c>
      <c r="B67" s="6" t="s">
        <v>142</v>
      </c>
      <c r="C67" s="6" t="s">
        <v>13</v>
      </c>
      <c r="D67" s="6">
        <v>5.0</v>
      </c>
      <c r="E67" s="6">
        <v>217132.0</v>
      </c>
      <c r="F67" s="6">
        <v>215780.0</v>
      </c>
      <c r="G67" s="6">
        <v>215260.0</v>
      </c>
      <c r="H67" s="6">
        <v>215050.0</v>
      </c>
      <c r="I67" s="6">
        <v>216266.0</v>
      </c>
      <c r="J67" s="6">
        <v>215050.0</v>
      </c>
      <c r="K67" s="6">
        <v>215897.6</v>
      </c>
      <c r="L67" s="6">
        <v>156.05</v>
      </c>
      <c r="M67" s="6">
        <v>200.895</v>
      </c>
      <c r="N67" s="85">
        <f t="shared" si="1"/>
        <v>1.2449758</v>
      </c>
      <c r="O67" s="85">
        <f t="shared" si="2"/>
        <v>0.6145610877</v>
      </c>
      <c r="P67" s="85">
        <f t="shared" si="3"/>
        <v>0.3720938908</v>
      </c>
      <c r="Q67" s="85">
        <f t="shared" si="4"/>
        <v>0.2741744458</v>
      </c>
      <c r="R67" s="85">
        <f t="shared" si="5"/>
        <v>0.8411746603</v>
      </c>
      <c r="S67" s="86">
        <f t="shared" si="6"/>
        <v>0.6693959769</v>
      </c>
      <c r="U67" s="9">
        <f t="shared" si="7"/>
        <v>156.05</v>
      </c>
    </row>
    <row r="68">
      <c r="A68" s="88">
        <f>Comparacao!E69</f>
        <v>206488</v>
      </c>
      <c r="B68" s="6" t="s">
        <v>143</v>
      </c>
      <c r="C68" s="6" t="s">
        <v>13</v>
      </c>
      <c r="D68" s="6">
        <v>5.0</v>
      </c>
      <c r="E68" s="6">
        <v>207550.0</v>
      </c>
      <c r="F68" s="6">
        <v>207270.0</v>
      </c>
      <c r="G68" s="6">
        <v>207288.0</v>
      </c>
      <c r="H68" s="6">
        <v>208082.0</v>
      </c>
      <c r="I68" s="6">
        <v>207194.0</v>
      </c>
      <c r="J68" s="6">
        <v>207194.0</v>
      </c>
      <c r="K68" s="6">
        <v>207476.8</v>
      </c>
      <c r="L68" s="6">
        <v>146.333</v>
      </c>
      <c r="M68" s="6">
        <v>200.954</v>
      </c>
      <c r="N68" s="85">
        <f t="shared" si="1"/>
        <v>0.5143156019</v>
      </c>
      <c r="O68" s="85">
        <f t="shared" si="2"/>
        <v>0.3787145016</v>
      </c>
      <c r="P68" s="85">
        <f t="shared" si="3"/>
        <v>0.3874317152</v>
      </c>
      <c r="Q68" s="85">
        <f t="shared" si="4"/>
        <v>0.7719576925</v>
      </c>
      <c r="R68" s="85">
        <f t="shared" si="5"/>
        <v>0.3419084886</v>
      </c>
      <c r="S68" s="86">
        <f t="shared" si="6"/>
        <v>0.4788655999</v>
      </c>
      <c r="U68" s="9">
        <f t="shared" si="7"/>
        <v>146.333</v>
      </c>
    </row>
    <row r="69">
      <c r="A69" s="88">
        <f>Comparacao!E70</f>
        <v>230044</v>
      </c>
      <c r="B69" s="6" t="s">
        <v>144</v>
      </c>
      <c r="C69" s="6" t="s">
        <v>13</v>
      </c>
      <c r="D69" s="6">
        <v>5.0</v>
      </c>
      <c r="E69" s="6">
        <v>231538.0</v>
      </c>
      <c r="F69" s="6">
        <v>231676.0</v>
      </c>
      <c r="G69" s="6">
        <v>231188.0</v>
      </c>
      <c r="H69" s="6">
        <v>230960.0</v>
      </c>
      <c r="I69" s="6">
        <v>230984.0</v>
      </c>
      <c r="J69" s="6">
        <v>230960.0</v>
      </c>
      <c r="K69" s="6">
        <v>231269.2</v>
      </c>
      <c r="L69" s="6">
        <v>158.219</v>
      </c>
      <c r="M69" s="6">
        <v>201.193</v>
      </c>
      <c r="N69" s="85">
        <f t="shared" si="1"/>
        <v>0.6494409765</v>
      </c>
      <c r="O69" s="85">
        <f t="shared" si="2"/>
        <v>0.7094295004</v>
      </c>
      <c r="P69" s="85">
        <f t="shared" si="3"/>
        <v>0.4972961694</v>
      </c>
      <c r="Q69" s="85">
        <f t="shared" si="4"/>
        <v>0.3981846951</v>
      </c>
      <c r="R69" s="85">
        <f t="shared" si="5"/>
        <v>0.4086174819</v>
      </c>
      <c r="S69" s="86">
        <f t="shared" si="6"/>
        <v>0.5325937647</v>
      </c>
      <c r="U69" s="9">
        <f t="shared" si="7"/>
        <v>158.219</v>
      </c>
    </row>
    <row r="70">
      <c r="A70" s="88">
        <f>Comparacao!E71</f>
        <v>369048</v>
      </c>
      <c r="B70" s="6" t="s">
        <v>145</v>
      </c>
      <c r="C70" s="6" t="s">
        <v>13</v>
      </c>
      <c r="D70" s="6">
        <v>5.0</v>
      </c>
      <c r="E70" s="6">
        <v>377424.0</v>
      </c>
      <c r="F70" s="6">
        <v>373770.0</v>
      </c>
      <c r="G70" s="6">
        <v>373026.0</v>
      </c>
      <c r="H70" s="6">
        <v>379778.0</v>
      </c>
      <c r="I70" s="6">
        <v>385156.0</v>
      </c>
      <c r="J70" s="6">
        <v>373026.0</v>
      </c>
      <c r="K70" s="6">
        <v>377830.8</v>
      </c>
      <c r="L70" s="6">
        <v>277.269</v>
      </c>
      <c r="M70" s="6">
        <v>415.004</v>
      </c>
      <c r="N70" s="85">
        <f t="shared" si="1"/>
        <v>2.269623464</v>
      </c>
      <c r="O70" s="85">
        <f t="shared" si="2"/>
        <v>1.279508357</v>
      </c>
      <c r="P70" s="85">
        <f t="shared" si="3"/>
        <v>1.077908565</v>
      </c>
      <c r="Q70" s="85">
        <f t="shared" si="4"/>
        <v>2.90748087</v>
      </c>
      <c r="R70" s="85">
        <f t="shared" si="5"/>
        <v>4.364743882</v>
      </c>
      <c r="S70" s="86">
        <f t="shared" si="6"/>
        <v>2.379853027</v>
      </c>
      <c r="U70" s="9" t="str">
        <f t="shared" si="7"/>
        <v>INF</v>
      </c>
    </row>
    <row r="71">
      <c r="A71" s="88">
        <f>Comparacao!E72</f>
        <v>366394</v>
      </c>
      <c r="B71" s="6" t="s">
        <v>146</v>
      </c>
      <c r="C71" s="6" t="s">
        <v>13</v>
      </c>
      <c r="D71" s="6">
        <v>5.0</v>
      </c>
      <c r="E71" s="6">
        <v>376072.0</v>
      </c>
      <c r="F71" s="6">
        <v>375676.0</v>
      </c>
      <c r="G71" s="6">
        <v>374434.0</v>
      </c>
      <c r="H71" s="6">
        <v>372254.0</v>
      </c>
      <c r="I71" s="6">
        <v>376730.0</v>
      </c>
      <c r="J71" s="6">
        <v>372254.0</v>
      </c>
      <c r="K71" s="6">
        <v>375033.2</v>
      </c>
      <c r="L71" s="6">
        <v>242.398</v>
      </c>
      <c r="M71" s="6">
        <v>410.279</v>
      </c>
      <c r="N71" s="85">
        <f t="shared" si="1"/>
        <v>2.641418801</v>
      </c>
      <c r="O71" s="85">
        <f t="shared" si="2"/>
        <v>2.533338428</v>
      </c>
      <c r="P71" s="85">
        <f t="shared" si="3"/>
        <v>2.194359078</v>
      </c>
      <c r="Q71" s="85">
        <f t="shared" si="4"/>
        <v>1.599371169</v>
      </c>
      <c r="R71" s="85">
        <f t="shared" si="5"/>
        <v>2.821006894</v>
      </c>
      <c r="S71" s="86">
        <f t="shared" si="6"/>
        <v>2.357898874</v>
      </c>
      <c r="U71" s="9" t="str">
        <f t="shared" si="7"/>
        <v>INF</v>
      </c>
    </row>
    <row r="72">
      <c r="A72" s="88">
        <f>Comparacao!E73</f>
        <v>352588</v>
      </c>
      <c r="B72" s="6" t="s">
        <v>147</v>
      </c>
      <c r="C72" s="6" t="s">
        <v>13</v>
      </c>
      <c r="D72" s="6">
        <v>5.0</v>
      </c>
      <c r="E72" s="6">
        <v>364770.0</v>
      </c>
      <c r="F72" s="6">
        <v>359814.0</v>
      </c>
      <c r="G72" s="6">
        <v>366302.0</v>
      </c>
      <c r="H72" s="6">
        <v>363034.0</v>
      </c>
      <c r="I72" s="6">
        <v>357974.0</v>
      </c>
      <c r="J72" s="6">
        <v>357974.0</v>
      </c>
      <c r="K72" s="6">
        <v>362378.8</v>
      </c>
      <c r="L72" s="6">
        <v>196.089</v>
      </c>
      <c r="M72" s="6">
        <v>414.864</v>
      </c>
      <c r="N72" s="85">
        <f t="shared" si="1"/>
        <v>3.455023994</v>
      </c>
      <c r="O72" s="85">
        <f t="shared" si="2"/>
        <v>2.04941745</v>
      </c>
      <c r="P72" s="85">
        <f t="shared" si="3"/>
        <v>3.889525452</v>
      </c>
      <c r="Q72" s="85">
        <f t="shared" si="4"/>
        <v>2.96266464</v>
      </c>
      <c r="R72" s="85">
        <f t="shared" si="5"/>
        <v>1.527561914</v>
      </c>
      <c r="S72" s="86">
        <f t="shared" si="6"/>
        <v>2.77683869</v>
      </c>
      <c r="U72" s="9" t="str">
        <f t="shared" si="7"/>
        <v>INF</v>
      </c>
    </row>
    <row r="73">
      <c r="A73" s="88">
        <f>Comparacao!E74</f>
        <v>331888</v>
      </c>
      <c r="B73" s="6" t="s">
        <v>148</v>
      </c>
      <c r="C73" s="6" t="s">
        <v>13</v>
      </c>
      <c r="D73" s="6">
        <v>5.0</v>
      </c>
      <c r="E73" s="6">
        <v>340706.0</v>
      </c>
      <c r="F73" s="6">
        <v>338772.0</v>
      </c>
      <c r="G73" s="6">
        <v>347316.0</v>
      </c>
      <c r="H73" s="6">
        <v>351474.0</v>
      </c>
      <c r="I73" s="6">
        <v>341716.0</v>
      </c>
      <c r="J73" s="6">
        <v>338772.0</v>
      </c>
      <c r="K73" s="6">
        <v>343996.8</v>
      </c>
      <c r="L73" s="6">
        <v>328.338</v>
      </c>
      <c r="M73" s="6">
        <v>407.978</v>
      </c>
      <c r="N73" s="85">
        <f t="shared" si="1"/>
        <v>2.656920407</v>
      </c>
      <c r="O73" s="85">
        <f t="shared" si="2"/>
        <v>2.074193704</v>
      </c>
      <c r="P73" s="85">
        <f t="shared" si="3"/>
        <v>4.648556139</v>
      </c>
      <c r="Q73" s="85">
        <f t="shared" si="4"/>
        <v>5.90138842</v>
      </c>
      <c r="R73" s="85">
        <f t="shared" si="5"/>
        <v>2.961239936</v>
      </c>
      <c r="S73" s="86">
        <f t="shared" si="6"/>
        <v>3.648459721</v>
      </c>
      <c r="U73" s="9" t="str">
        <f t="shared" si="7"/>
        <v>INF</v>
      </c>
    </row>
    <row r="74">
      <c r="A74" s="88">
        <f>Comparacao!E75</f>
        <v>360560</v>
      </c>
      <c r="B74" s="6" t="s">
        <v>149</v>
      </c>
      <c r="C74" s="6" t="s">
        <v>13</v>
      </c>
      <c r="D74" s="6">
        <v>5.0</v>
      </c>
      <c r="E74" s="6">
        <v>370796.0</v>
      </c>
      <c r="F74" s="6">
        <v>378660.0</v>
      </c>
      <c r="G74" s="6">
        <v>368986.0</v>
      </c>
      <c r="H74" s="6">
        <v>369470.0</v>
      </c>
      <c r="I74" s="6">
        <v>366544.0</v>
      </c>
      <c r="J74" s="6">
        <v>366544.0</v>
      </c>
      <c r="K74" s="6">
        <v>370891.2</v>
      </c>
      <c r="L74" s="6">
        <v>229.693</v>
      </c>
      <c r="M74" s="6">
        <v>406.532</v>
      </c>
      <c r="N74" s="85">
        <f t="shared" si="1"/>
        <v>2.83891724</v>
      </c>
      <c r="O74" s="85">
        <f t="shared" si="2"/>
        <v>5.019968937</v>
      </c>
      <c r="P74" s="85">
        <f t="shared" si="3"/>
        <v>2.336920346</v>
      </c>
      <c r="Q74" s="85">
        <f t="shared" si="4"/>
        <v>2.47115598</v>
      </c>
      <c r="R74" s="85">
        <f t="shared" si="5"/>
        <v>1.659640559</v>
      </c>
      <c r="S74" s="86">
        <f t="shared" si="6"/>
        <v>2.865320612</v>
      </c>
      <c r="U74" s="9" t="str">
        <f t="shared" si="7"/>
        <v>INF</v>
      </c>
    </row>
    <row r="75">
      <c r="A75" s="88">
        <f>Comparacao!E76</f>
        <v>546794</v>
      </c>
      <c r="B75" s="6" t="s">
        <v>150</v>
      </c>
      <c r="C75" s="6" t="s">
        <v>13</v>
      </c>
      <c r="D75" s="6">
        <v>5.0</v>
      </c>
      <c r="E75" s="6">
        <v>555144.0</v>
      </c>
      <c r="F75" s="6">
        <v>563522.0</v>
      </c>
      <c r="G75" s="6">
        <v>551840.0</v>
      </c>
      <c r="H75" s="6">
        <v>554604.0</v>
      </c>
      <c r="I75" s="6">
        <v>555778.0</v>
      </c>
      <c r="J75" s="6">
        <v>551840.0</v>
      </c>
      <c r="K75" s="6">
        <v>556177.6</v>
      </c>
      <c r="L75" s="6">
        <v>291.632</v>
      </c>
      <c r="M75" s="6">
        <v>407.307</v>
      </c>
      <c r="N75" s="85">
        <f t="shared" si="1"/>
        <v>1.527083326</v>
      </c>
      <c r="O75" s="85">
        <f t="shared" si="2"/>
        <v>3.05928741</v>
      </c>
      <c r="P75" s="85">
        <f t="shared" si="3"/>
        <v>0.9228338277</v>
      </c>
      <c r="Q75" s="85">
        <f t="shared" si="4"/>
        <v>1.428325841</v>
      </c>
      <c r="R75" s="85">
        <f t="shared" si="5"/>
        <v>1.643031928</v>
      </c>
      <c r="S75" s="86">
        <f t="shared" si="6"/>
        <v>1.716112466</v>
      </c>
      <c r="U75" s="9">
        <f t="shared" si="7"/>
        <v>291.632</v>
      </c>
    </row>
    <row r="76">
      <c r="A76" s="88">
        <f>Comparacao!E77</f>
        <v>529104</v>
      </c>
      <c r="B76" s="6" t="s">
        <v>151</v>
      </c>
      <c r="C76" s="6" t="s">
        <v>13</v>
      </c>
      <c r="D76" s="6">
        <v>5.0</v>
      </c>
      <c r="E76" s="6">
        <v>541338.0</v>
      </c>
      <c r="F76" s="6">
        <v>535534.0</v>
      </c>
      <c r="G76" s="6">
        <v>545292.0</v>
      </c>
      <c r="H76" s="6">
        <v>536352.0</v>
      </c>
      <c r="I76" s="6">
        <v>538126.0</v>
      </c>
      <c r="J76" s="6">
        <v>535534.0</v>
      </c>
      <c r="K76" s="6">
        <v>539328.4</v>
      </c>
      <c r="L76" s="6">
        <v>275.566</v>
      </c>
      <c r="M76" s="6">
        <v>411.831</v>
      </c>
      <c r="N76" s="85">
        <f t="shared" si="1"/>
        <v>2.312210832</v>
      </c>
      <c r="O76" s="85">
        <f t="shared" si="2"/>
        <v>1.215262028</v>
      </c>
      <c r="P76" s="85">
        <f t="shared" si="3"/>
        <v>3.05951193</v>
      </c>
      <c r="Q76" s="85">
        <f t="shared" si="4"/>
        <v>1.369863014</v>
      </c>
      <c r="R76" s="85">
        <f t="shared" si="5"/>
        <v>1.705146814</v>
      </c>
      <c r="S76" s="86">
        <f t="shared" si="6"/>
        <v>1.932398923</v>
      </c>
      <c r="U76" s="9" t="str">
        <f t="shared" si="7"/>
        <v>INF</v>
      </c>
    </row>
    <row r="77">
      <c r="A77" s="88">
        <f>Comparacao!E78</f>
        <v>525178</v>
      </c>
      <c r="B77" s="6" t="s">
        <v>152</v>
      </c>
      <c r="C77" s="6" t="s">
        <v>13</v>
      </c>
      <c r="D77" s="6">
        <v>5.0</v>
      </c>
      <c r="E77" s="6">
        <v>535396.0</v>
      </c>
      <c r="F77" s="6">
        <v>531212.0</v>
      </c>
      <c r="G77" s="6">
        <v>541660.0</v>
      </c>
      <c r="H77" s="6">
        <v>536276.0</v>
      </c>
      <c r="I77" s="6">
        <v>544586.0</v>
      </c>
      <c r="J77" s="6">
        <v>531212.0</v>
      </c>
      <c r="K77" s="6">
        <v>537826.0</v>
      </c>
      <c r="L77" s="6">
        <v>339.379</v>
      </c>
      <c r="M77" s="6">
        <v>411.7</v>
      </c>
      <c r="N77" s="85">
        <f t="shared" si="1"/>
        <v>1.945626054</v>
      </c>
      <c r="O77" s="85">
        <f t="shared" si="2"/>
        <v>1.148943787</v>
      </c>
      <c r="P77" s="85">
        <f t="shared" si="3"/>
        <v>3.138364516</v>
      </c>
      <c r="Q77" s="85">
        <f t="shared" si="4"/>
        <v>2.11318829</v>
      </c>
      <c r="R77" s="85">
        <f t="shared" si="5"/>
        <v>3.695508951</v>
      </c>
      <c r="S77" s="86">
        <f t="shared" si="6"/>
        <v>2.40832632</v>
      </c>
      <c r="U77" s="9" t="str">
        <f t="shared" si="7"/>
        <v>INF</v>
      </c>
    </row>
    <row r="78">
      <c r="A78" s="88">
        <f>Comparacao!E79</f>
        <v>481880</v>
      </c>
      <c r="B78" s="6" t="s">
        <v>153</v>
      </c>
      <c r="C78" s="6" t="s">
        <v>13</v>
      </c>
      <c r="D78" s="6">
        <v>5.0</v>
      </c>
      <c r="E78" s="6">
        <v>489776.0</v>
      </c>
      <c r="F78" s="6">
        <v>493094.0</v>
      </c>
      <c r="G78" s="6">
        <v>494222.0</v>
      </c>
      <c r="H78" s="6">
        <v>488732.0</v>
      </c>
      <c r="I78" s="6">
        <v>489826.0</v>
      </c>
      <c r="J78" s="6">
        <v>488732.0</v>
      </c>
      <c r="K78" s="6">
        <v>491130.0</v>
      </c>
      <c r="L78" s="6">
        <v>332.969</v>
      </c>
      <c r="M78" s="6">
        <v>407.397</v>
      </c>
      <c r="N78" s="85">
        <f t="shared" si="1"/>
        <v>1.63858222</v>
      </c>
      <c r="O78" s="85">
        <f t="shared" si="2"/>
        <v>2.327135386</v>
      </c>
      <c r="P78" s="85">
        <f t="shared" si="3"/>
        <v>2.561218561</v>
      </c>
      <c r="Q78" s="85">
        <f t="shared" si="4"/>
        <v>1.421930771</v>
      </c>
      <c r="R78" s="85">
        <f t="shared" si="5"/>
        <v>1.648958247</v>
      </c>
      <c r="S78" s="86">
        <f t="shared" si="6"/>
        <v>1.919565037</v>
      </c>
      <c r="U78" s="9" t="str">
        <f t="shared" si="7"/>
        <v>INF</v>
      </c>
    </row>
    <row r="79">
      <c r="A79" s="88">
        <f>Comparacao!E80</f>
        <v>549338</v>
      </c>
      <c r="B79" s="6" t="s">
        <v>154</v>
      </c>
      <c r="C79" s="6" t="s">
        <v>13</v>
      </c>
      <c r="D79" s="6">
        <v>5.0</v>
      </c>
      <c r="E79" s="6">
        <v>560932.0</v>
      </c>
      <c r="F79" s="6">
        <v>560210.0</v>
      </c>
      <c r="G79" s="6">
        <v>556600.0</v>
      </c>
      <c r="H79" s="6">
        <v>566418.0</v>
      </c>
      <c r="I79" s="6">
        <v>567600.0</v>
      </c>
      <c r="J79" s="6">
        <v>556600.0</v>
      </c>
      <c r="K79" s="6">
        <v>562352.0</v>
      </c>
      <c r="L79" s="6">
        <v>305.827</v>
      </c>
      <c r="M79" s="6">
        <v>404.887</v>
      </c>
      <c r="N79" s="85">
        <f t="shared" si="1"/>
        <v>2.110540323</v>
      </c>
      <c r="O79" s="85">
        <f t="shared" si="2"/>
        <v>1.979109401</v>
      </c>
      <c r="P79" s="85">
        <f t="shared" si="3"/>
        <v>1.321954789</v>
      </c>
      <c r="Q79" s="85">
        <f t="shared" si="4"/>
        <v>3.109196888</v>
      </c>
      <c r="R79" s="85">
        <f t="shared" si="5"/>
        <v>3.324364963</v>
      </c>
      <c r="S79" s="86">
        <f t="shared" si="6"/>
        <v>2.369033273</v>
      </c>
      <c r="U79" s="9" t="str">
        <f t="shared" si="7"/>
        <v>INF</v>
      </c>
    </row>
    <row r="80">
      <c r="A80" s="88">
        <f>Comparacao!E81</f>
        <v>830724</v>
      </c>
      <c r="B80" s="6" t="s">
        <v>155</v>
      </c>
      <c r="C80" s="6" t="s">
        <v>13</v>
      </c>
      <c r="D80" s="6">
        <v>5.0</v>
      </c>
      <c r="E80" s="6">
        <v>844218.0</v>
      </c>
      <c r="F80" s="6">
        <v>840760.0</v>
      </c>
      <c r="G80" s="6">
        <v>842934.0</v>
      </c>
      <c r="H80" s="6">
        <v>849784.0</v>
      </c>
      <c r="I80" s="6">
        <v>844908.0</v>
      </c>
      <c r="J80" s="6">
        <v>840760.0</v>
      </c>
      <c r="K80" s="6">
        <v>844520.8</v>
      </c>
      <c r="L80" s="6">
        <v>329.956</v>
      </c>
      <c r="M80" s="6">
        <v>405.0</v>
      </c>
      <c r="N80" s="85">
        <f t="shared" si="1"/>
        <v>1.624366215</v>
      </c>
      <c r="O80" s="85">
        <f t="shared" si="2"/>
        <v>1.208102812</v>
      </c>
      <c r="P80" s="85">
        <f t="shared" si="3"/>
        <v>1.469802245</v>
      </c>
      <c r="Q80" s="85">
        <f t="shared" si="4"/>
        <v>2.294384176</v>
      </c>
      <c r="R80" s="85">
        <f t="shared" si="5"/>
        <v>1.707426293</v>
      </c>
      <c r="S80" s="86">
        <f t="shared" si="6"/>
        <v>1.660816348</v>
      </c>
      <c r="U80" s="9" t="str">
        <f t="shared" si="7"/>
        <v>INF</v>
      </c>
    </row>
    <row r="81">
      <c r="A81" s="88">
        <f>Comparacao!E82</f>
        <v>829834</v>
      </c>
      <c r="B81" s="6" t="s">
        <v>156</v>
      </c>
      <c r="C81" s="6" t="s">
        <v>13</v>
      </c>
      <c r="D81" s="6">
        <v>5.0</v>
      </c>
      <c r="E81" s="6">
        <v>840728.0</v>
      </c>
      <c r="F81" s="6">
        <v>845152.0</v>
      </c>
      <c r="G81" s="6">
        <v>844146.0</v>
      </c>
      <c r="H81" s="6">
        <v>842450.0</v>
      </c>
      <c r="I81" s="6">
        <v>840192.0</v>
      </c>
      <c r="J81" s="6">
        <v>840192.0</v>
      </c>
      <c r="K81" s="6">
        <v>842533.6</v>
      </c>
      <c r="L81" s="6">
        <v>328.468</v>
      </c>
      <c r="M81" s="6">
        <v>407.975</v>
      </c>
      <c r="N81" s="85">
        <f t="shared" si="1"/>
        <v>1.312792679</v>
      </c>
      <c r="O81" s="85">
        <f t="shared" si="2"/>
        <v>1.845911351</v>
      </c>
      <c r="P81" s="85">
        <f t="shared" si="3"/>
        <v>1.724682286</v>
      </c>
      <c r="Q81" s="85">
        <f t="shared" si="4"/>
        <v>1.520304061</v>
      </c>
      <c r="R81" s="85">
        <f t="shared" si="5"/>
        <v>1.248201448</v>
      </c>
      <c r="S81" s="86">
        <f t="shared" si="6"/>
        <v>1.530378365</v>
      </c>
      <c r="U81" s="9" t="str">
        <f t="shared" si="7"/>
        <v>INF</v>
      </c>
    </row>
    <row r="82">
      <c r="A82" s="88">
        <f>Comparacao!E83</f>
        <v>811232</v>
      </c>
      <c r="B82" s="6" t="s">
        <v>157</v>
      </c>
      <c r="C82" s="6" t="s">
        <v>13</v>
      </c>
      <c r="D82" s="6">
        <v>5.0</v>
      </c>
      <c r="E82" s="6">
        <v>832938.0</v>
      </c>
      <c r="F82" s="6">
        <v>828232.0</v>
      </c>
      <c r="G82" s="6">
        <v>836486.0</v>
      </c>
      <c r="H82" s="6">
        <v>822946.0</v>
      </c>
      <c r="I82" s="6">
        <v>822024.0</v>
      </c>
      <c r="J82" s="6">
        <v>822024.0</v>
      </c>
      <c r="K82" s="6">
        <v>828525.2</v>
      </c>
      <c r="L82" s="6">
        <v>417.002</v>
      </c>
      <c r="M82" s="6">
        <v>425.046</v>
      </c>
      <c r="N82" s="85">
        <f t="shared" si="1"/>
        <v>2.675683405</v>
      </c>
      <c r="O82" s="85">
        <f t="shared" si="2"/>
        <v>2.095578084</v>
      </c>
      <c r="P82" s="85">
        <f t="shared" si="3"/>
        <v>3.113042878</v>
      </c>
      <c r="Q82" s="85">
        <f t="shared" si="4"/>
        <v>1.443976569</v>
      </c>
      <c r="R82" s="85">
        <f t="shared" si="5"/>
        <v>1.330322275</v>
      </c>
      <c r="S82" s="86">
        <f t="shared" si="6"/>
        <v>2.131720642</v>
      </c>
      <c r="U82" s="9" t="str">
        <f t="shared" si="7"/>
        <v>INF</v>
      </c>
    </row>
    <row r="83">
      <c r="A83" s="88">
        <f>Comparacao!E84</f>
        <v>767718</v>
      </c>
      <c r="B83" s="6" t="s">
        <v>158</v>
      </c>
      <c r="C83" s="6" t="s">
        <v>13</v>
      </c>
      <c r="D83" s="6">
        <v>5.0</v>
      </c>
      <c r="E83" s="6">
        <v>791522.0</v>
      </c>
      <c r="F83" s="6">
        <v>789390.0</v>
      </c>
      <c r="G83" s="6">
        <v>787056.0</v>
      </c>
      <c r="H83" s="6">
        <v>792556.0</v>
      </c>
      <c r="I83" s="6">
        <v>780824.0</v>
      </c>
      <c r="J83" s="6">
        <v>780824.0</v>
      </c>
      <c r="K83" s="6">
        <v>788269.6</v>
      </c>
      <c r="L83" s="6">
        <v>378.209</v>
      </c>
      <c r="M83" s="6">
        <v>411.511</v>
      </c>
      <c r="N83" s="85">
        <f t="shared" si="1"/>
        <v>3.100617675</v>
      </c>
      <c r="O83" s="85">
        <f t="shared" si="2"/>
        <v>2.822911538</v>
      </c>
      <c r="P83" s="85">
        <f t="shared" si="3"/>
        <v>2.518893656</v>
      </c>
      <c r="Q83" s="85">
        <f t="shared" si="4"/>
        <v>3.235302546</v>
      </c>
      <c r="R83" s="85">
        <f t="shared" si="5"/>
        <v>1.707137256</v>
      </c>
      <c r="S83" s="86">
        <f t="shared" si="6"/>
        <v>2.676972534</v>
      </c>
      <c r="U83" s="9" t="str">
        <f t="shared" si="7"/>
        <v>INF</v>
      </c>
    </row>
    <row r="84">
      <c r="A84" s="88">
        <f>Comparacao!E85</f>
        <v>835870</v>
      </c>
      <c r="B84" s="6" t="s">
        <v>159</v>
      </c>
      <c r="C84" s="6" t="s">
        <v>13</v>
      </c>
      <c r="D84" s="6">
        <v>5.0</v>
      </c>
      <c r="E84" s="6">
        <v>854224.0</v>
      </c>
      <c r="F84" s="6">
        <v>857718.0</v>
      </c>
      <c r="G84" s="6">
        <v>853856.0</v>
      </c>
      <c r="H84" s="6">
        <v>859356.0</v>
      </c>
      <c r="I84" s="6">
        <v>845574.0</v>
      </c>
      <c r="J84" s="6">
        <v>845574.0</v>
      </c>
      <c r="K84" s="6">
        <v>854145.6</v>
      </c>
      <c r="L84" s="6">
        <v>377.105</v>
      </c>
      <c r="M84" s="6">
        <v>408.703</v>
      </c>
      <c r="N84" s="85">
        <f t="shared" si="1"/>
        <v>2.195795997</v>
      </c>
      <c r="O84" s="85">
        <f t="shared" si="2"/>
        <v>2.613803582</v>
      </c>
      <c r="P84" s="85">
        <f t="shared" si="3"/>
        <v>2.151770012</v>
      </c>
      <c r="Q84" s="85">
        <f t="shared" si="4"/>
        <v>2.809767069</v>
      </c>
      <c r="R84" s="85">
        <f t="shared" si="5"/>
        <v>1.16094608</v>
      </c>
      <c r="S84" s="86">
        <f t="shared" si="6"/>
        <v>2.186416548</v>
      </c>
      <c r="U84" s="9" t="str">
        <f t="shared" si="7"/>
        <v>INF</v>
      </c>
    </row>
    <row r="85">
      <c r="A85" s="8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85"/>
      <c r="O85" s="85"/>
      <c r="P85" s="85"/>
      <c r="Q85" s="85"/>
      <c r="R85" s="85"/>
      <c r="S85" s="86"/>
      <c r="U85" s="9"/>
    </row>
    <row r="86">
      <c r="U86" s="9"/>
    </row>
    <row r="87">
      <c r="U87" s="9"/>
    </row>
    <row r="88">
      <c r="U88" s="9"/>
    </row>
    <row r="89">
      <c r="U89" s="9"/>
    </row>
    <row r="90">
      <c r="U90" s="9"/>
    </row>
    <row r="91">
      <c r="U91" s="9"/>
    </row>
    <row r="92">
      <c r="U92" s="9"/>
    </row>
    <row r="93">
      <c r="U93" s="9"/>
    </row>
    <row r="94">
      <c r="U94" s="9"/>
    </row>
    <row r="95">
      <c r="U95" s="9"/>
    </row>
    <row r="96">
      <c r="U96" s="9"/>
    </row>
    <row r="97">
      <c r="U97" s="9"/>
    </row>
    <row r="98">
      <c r="U98" s="9"/>
    </row>
    <row r="99">
      <c r="U99" s="9"/>
    </row>
    <row r="100">
      <c r="U100" s="9"/>
    </row>
    <row r="101">
      <c r="U101" s="9"/>
    </row>
    <row r="102">
      <c r="U102" s="9"/>
    </row>
    <row r="103">
      <c r="U103" s="9"/>
    </row>
    <row r="104">
      <c r="U104" s="9"/>
    </row>
    <row r="105">
      <c r="U105" s="9"/>
    </row>
    <row r="106">
      <c r="U106" s="9"/>
    </row>
    <row r="107">
      <c r="U107" s="9"/>
    </row>
    <row r="108">
      <c r="U108" s="9"/>
    </row>
    <row r="109">
      <c r="U109" s="9"/>
    </row>
    <row r="110">
      <c r="U110" s="9"/>
    </row>
    <row r="111">
      <c r="U111" s="9"/>
    </row>
    <row r="112">
      <c r="U112" s="9"/>
    </row>
    <row r="113">
      <c r="U113" s="9"/>
    </row>
    <row r="114">
      <c r="U114" s="9"/>
    </row>
    <row r="115">
      <c r="U115" s="9"/>
    </row>
    <row r="116">
      <c r="U116" s="9"/>
    </row>
    <row r="117">
      <c r="U117" s="9"/>
    </row>
    <row r="118">
      <c r="U118" s="9"/>
    </row>
    <row r="119">
      <c r="U119" s="9"/>
    </row>
    <row r="120">
      <c r="U120" s="9"/>
    </row>
    <row r="121">
      <c r="U121" s="9"/>
    </row>
    <row r="122">
      <c r="U122" s="9"/>
    </row>
    <row r="123">
      <c r="U123" s="9"/>
    </row>
    <row r="124">
      <c r="U124" s="9"/>
    </row>
    <row r="125">
      <c r="U125" s="9"/>
    </row>
    <row r="126">
      <c r="U126" s="9"/>
    </row>
    <row r="127">
      <c r="U127" s="9"/>
    </row>
    <row r="128">
      <c r="U128" s="9"/>
    </row>
    <row r="129">
      <c r="U129" s="9"/>
    </row>
    <row r="130">
      <c r="U130" s="9"/>
    </row>
    <row r="131">
      <c r="U131" s="9"/>
    </row>
    <row r="132">
      <c r="U132" s="9"/>
    </row>
    <row r="133">
      <c r="U133" s="9"/>
    </row>
    <row r="134">
      <c r="U134" s="9"/>
    </row>
    <row r="135">
      <c r="U135" s="9"/>
    </row>
    <row r="136">
      <c r="U136" s="9"/>
    </row>
    <row r="137">
      <c r="U137" s="9"/>
    </row>
    <row r="138">
      <c r="U138" s="9"/>
    </row>
    <row r="139">
      <c r="U139" s="9"/>
    </row>
    <row r="140">
      <c r="U140" s="9"/>
    </row>
    <row r="141">
      <c r="U141" s="9"/>
    </row>
    <row r="142">
      <c r="U142" s="9"/>
    </row>
    <row r="143">
      <c r="U143" s="9"/>
    </row>
    <row r="144">
      <c r="U144" s="9"/>
    </row>
    <row r="145">
      <c r="U145" s="9"/>
    </row>
    <row r="146">
      <c r="U146" s="9"/>
    </row>
    <row r="147">
      <c r="U147" s="9"/>
    </row>
    <row r="148">
      <c r="U148" s="9"/>
    </row>
    <row r="149">
      <c r="U149" s="9"/>
    </row>
    <row r="150">
      <c r="U150" s="9"/>
    </row>
    <row r="151">
      <c r="U151" s="9"/>
    </row>
    <row r="152">
      <c r="U152" s="9"/>
    </row>
    <row r="153">
      <c r="U153" s="9"/>
    </row>
    <row r="154">
      <c r="U154" s="9"/>
    </row>
    <row r="155">
      <c r="U155" s="9"/>
    </row>
    <row r="156">
      <c r="U156" s="9"/>
    </row>
    <row r="157">
      <c r="U157" s="9"/>
    </row>
    <row r="158">
      <c r="U158" s="9"/>
    </row>
    <row r="159">
      <c r="U159" s="9"/>
    </row>
    <row r="160">
      <c r="U160" s="9"/>
    </row>
    <row r="161">
      <c r="U161" s="9"/>
    </row>
    <row r="162">
      <c r="U162" s="9"/>
    </row>
    <row r="163">
      <c r="U163" s="9"/>
    </row>
    <row r="164">
      <c r="U164" s="9"/>
    </row>
    <row r="165">
      <c r="U165" s="9"/>
    </row>
    <row r="166">
      <c r="U166" s="9"/>
    </row>
    <row r="167">
      <c r="U167" s="9"/>
    </row>
    <row r="168">
      <c r="U168" s="9"/>
    </row>
    <row r="169">
      <c r="U169" s="9"/>
    </row>
    <row r="170">
      <c r="U170" s="9"/>
    </row>
    <row r="171">
      <c r="U171" s="9"/>
    </row>
    <row r="172">
      <c r="U172" s="9"/>
    </row>
    <row r="173">
      <c r="U173" s="9"/>
    </row>
    <row r="174">
      <c r="U174" s="9"/>
    </row>
    <row r="175">
      <c r="U175" s="9"/>
    </row>
    <row r="176">
      <c r="U176" s="9"/>
    </row>
    <row r="177">
      <c r="U177" s="9"/>
    </row>
    <row r="178">
      <c r="U178" s="9"/>
    </row>
    <row r="179">
      <c r="U179" s="9"/>
    </row>
    <row r="180">
      <c r="U180" s="9"/>
    </row>
    <row r="181">
      <c r="U181" s="9"/>
    </row>
    <row r="182">
      <c r="U182" s="9"/>
    </row>
    <row r="183">
      <c r="U183" s="9"/>
    </row>
    <row r="184">
      <c r="U184" s="9"/>
    </row>
    <row r="185">
      <c r="U185" s="9"/>
    </row>
    <row r="186">
      <c r="U186" s="9"/>
    </row>
    <row r="187">
      <c r="U187" s="9"/>
    </row>
    <row r="188">
      <c r="U188" s="9"/>
    </row>
    <row r="189">
      <c r="U189" s="9"/>
    </row>
    <row r="190">
      <c r="U190" s="9"/>
    </row>
    <row r="191">
      <c r="U191" s="9"/>
    </row>
    <row r="192">
      <c r="U192" s="9"/>
    </row>
    <row r="193">
      <c r="U193" s="9"/>
    </row>
    <row r="194">
      <c r="U194" s="9"/>
    </row>
    <row r="195">
      <c r="U195" s="9"/>
    </row>
    <row r="196">
      <c r="U196" s="9"/>
    </row>
    <row r="197">
      <c r="U197" s="9"/>
    </row>
    <row r="198">
      <c r="U198" s="9"/>
    </row>
    <row r="199">
      <c r="U199" s="9"/>
    </row>
    <row r="200">
      <c r="U200" s="9"/>
    </row>
    <row r="201">
      <c r="U201" s="9"/>
    </row>
    <row r="202">
      <c r="U202" s="9"/>
    </row>
    <row r="203">
      <c r="U203" s="9"/>
    </row>
    <row r="204">
      <c r="U204" s="9"/>
    </row>
    <row r="205">
      <c r="U205" s="9"/>
    </row>
    <row r="206">
      <c r="U206" s="9"/>
    </row>
    <row r="207">
      <c r="U207" s="9"/>
    </row>
    <row r="208">
      <c r="U208" s="9"/>
    </row>
    <row r="209">
      <c r="U209" s="9"/>
    </row>
    <row r="210">
      <c r="U210" s="9"/>
    </row>
    <row r="211">
      <c r="U211" s="9"/>
    </row>
    <row r="212">
      <c r="U212" s="9"/>
    </row>
    <row r="213">
      <c r="U213" s="9"/>
    </row>
    <row r="214">
      <c r="U214" s="9"/>
    </row>
    <row r="215">
      <c r="U215" s="9"/>
    </row>
    <row r="216">
      <c r="U216" s="9"/>
    </row>
    <row r="217">
      <c r="U217" s="9"/>
    </row>
    <row r="218">
      <c r="U218" s="9"/>
    </row>
    <row r="219">
      <c r="U219" s="9"/>
    </row>
    <row r="220">
      <c r="U220" s="9"/>
    </row>
    <row r="221">
      <c r="U221" s="9"/>
    </row>
    <row r="222">
      <c r="U222" s="9"/>
    </row>
    <row r="223">
      <c r="U223" s="9"/>
    </row>
    <row r="224">
      <c r="U224" s="9"/>
    </row>
    <row r="225">
      <c r="U225" s="9"/>
    </row>
    <row r="226">
      <c r="U226" s="9"/>
    </row>
    <row r="227">
      <c r="U227" s="9"/>
    </row>
    <row r="228">
      <c r="U228" s="9"/>
    </row>
    <row r="229">
      <c r="U229" s="9"/>
    </row>
    <row r="230">
      <c r="U230" s="9"/>
    </row>
    <row r="231">
      <c r="U231" s="9"/>
    </row>
    <row r="232">
      <c r="U232" s="9"/>
    </row>
    <row r="233">
      <c r="U233" s="9"/>
    </row>
    <row r="234">
      <c r="U234" s="9"/>
    </row>
    <row r="235">
      <c r="U235" s="9"/>
    </row>
    <row r="236">
      <c r="U236" s="9"/>
    </row>
    <row r="237">
      <c r="U237" s="9"/>
    </row>
    <row r="238">
      <c r="U238" s="9"/>
    </row>
    <row r="239">
      <c r="U239" s="9"/>
    </row>
    <row r="240">
      <c r="U240" s="9"/>
    </row>
    <row r="241">
      <c r="U241" s="9"/>
    </row>
    <row r="242">
      <c r="U242" s="9"/>
    </row>
    <row r="243">
      <c r="U243" s="9"/>
    </row>
    <row r="244">
      <c r="U244" s="9"/>
    </row>
    <row r="245">
      <c r="U245" s="9"/>
    </row>
    <row r="246">
      <c r="U246" s="9"/>
    </row>
    <row r="247">
      <c r="U247" s="9"/>
    </row>
    <row r="248">
      <c r="U248" s="9"/>
    </row>
    <row r="249">
      <c r="U249" s="9"/>
    </row>
    <row r="250">
      <c r="U250" s="9"/>
    </row>
    <row r="251">
      <c r="U251" s="9"/>
    </row>
    <row r="252">
      <c r="U252" s="9"/>
    </row>
    <row r="253">
      <c r="U253" s="9"/>
    </row>
    <row r="254">
      <c r="U254" s="9"/>
    </row>
    <row r="255">
      <c r="U255" s="9"/>
    </row>
    <row r="256">
      <c r="U256" s="9"/>
    </row>
    <row r="257">
      <c r="U257" s="9"/>
    </row>
    <row r="258">
      <c r="U258" s="9"/>
    </row>
    <row r="259">
      <c r="U259" s="9"/>
    </row>
    <row r="260">
      <c r="U260" s="9"/>
    </row>
    <row r="261">
      <c r="U261" s="9"/>
    </row>
    <row r="262">
      <c r="U262" s="9"/>
    </row>
    <row r="263">
      <c r="U263" s="9"/>
    </row>
    <row r="264">
      <c r="U264" s="9"/>
    </row>
    <row r="265">
      <c r="U265" s="9"/>
    </row>
    <row r="266">
      <c r="U266" s="9"/>
    </row>
    <row r="267">
      <c r="U267" s="9"/>
    </row>
    <row r="268">
      <c r="U268" s="9"/>
    </row>
    <row r="269">
      <c r="U269" s="9"/>
    </row>
    <row r="270">
      <c r="U270" s="9"/>
    </row>
    <row r="271">
      <c r="U271" s="9"/>
    </row>
    <row r="272">
      <c r="U272" s="9"/>
    </row>
    <row r="273">
      <c r="U273" s="9"/>
    </row>
    <row r="274">
      <c r="U274" s="9"/>
    </row>
    <row r="275">
      <c r="U275" s="9"/>
    </row>
    <row r="276">
      <c r="U276" s="9"/>
    </row>
    <row r="277">
      <c r="U277" s="9"/>
    </row>
    <row r="278">
      <c r="U278" s="9"/>
    </row>
    <row r="279">
      <c r="U279" s="9"/>
    </row>
    <row r="280">
      <c r="U280" s="9"/>
    </row>
    <row r="281">
      <c r="U281" s="9"/>
    </row>
    <row r="282">
      <c r="U282" s="9"/>
    </row>
    <row r="283">
      <c r="U283" s="9"/>
    </row>
    <row r="284">
      <c r="U284" s="9"/>
    </row>
    <row r="285">
      <c r="U285" s="9"/>
    </row>
    <row r="286">
      <c r="U286" s="9"/>
    </row>
    <row r="287">
      <c r="U287" s="9"/>
    </row>
    <row r="288">
      <c r="U288" s="9"/>
    </row>
    <row r="289">
      <c r="U289" s="9"/>
    </row>
    <row r="290">
      <c r="U290" s="9"/>
    </row>
    <row r="291">
      <c r="U291" s="9"/>
    </row>
    <row r="292">
      <c r="U292" s="9"/>
    </row>
    <row r="293">
      <c r="U293" s="9"/>
    </row>
    <row r="294">
      <c r="U294" s="9"/>
    </row>
    <row r="295">
      <c r="U295" s="9"/>
    </row>
    <row r="296">
      <c r="U296" s="9"/>
    </row>
    <row r="297">
      <c r="U297" s="9"/>
    </row>
    <row r="298">
      <c r="U298" s="9"/>
    </row>
    <row r="299">
      <c r="U299" s="9"/>
    </row>
    <row r="300">
      <c r="U300" s="9"/>
    </row>
    <row r="301">
      <c r="U301" s="9"/>
    </row>
    <row r="302">
      <c r="U302" s="9"/>
    </row>
    <row r="303">
      <c r="U303" s="9"/>
    </row>
    <row r="304">
      <c r="U304" s="9"/>
    </row>
    <row r="305">
      <c r="U305" s="9"/>
    </row>
    <row r="306">
      <c r="U306" s="9"/>
    </row>
    <row r="307">
      <c r="U307" s="9"/>
    </row>
    <row r="308">
      <c r="U308" s="9"/>
    </row>
    <row r="309">
      <c r="U309" s="9"/>
    </row>
    <row r="310">
      <c r="U310" s="9"/>
    </row>
    <row r="311">
      <c r="U311" s="9"/>
    </row>
    <row r="312">
      <c r="U312" s="9"/>
    </row>
    <row r="313">
      <c r="U313" s="9"/>
    </row>
    <row r="314">
      <c r="U314" s="9"/>
    </row>
    <row r="315">
      <c r="U315" s="9"/>
    </row>
    <row r="316">
      <c r="U316" s="9"/>
    </row>
    <row r="317">
      <c r="U317" s="9"/>
    </row>
    <row r="318">
      <c r="U318" s="9"/>
    </row>
    <row r="319">
      <c r="U319" s="9"/>
    </row>
    <row r="320">
      <c r="U320" s="9"/>
    </row>
    <row r="321">
      <c r="U321" s="9"/>
    </row>
    <row r="322">
      <c r="U322" s="9"/>
    </row>
    <row r="323">
      <c r="U323" s="9"/>
    </row>
    <row r="324">
      <c r="U324" s="9"/>
    </row>
    <row r="325">
      <c r="U325" s="9"/>
    </row>
    <row r="326">
      <c r="U326" s="9"/>
    </row>
    <row r="327">
      <c r="U327" s="9"/>
    </row>
    <row r="328">
      <c r="U328" s="9"/>
    </row>
    <row r="329">
      <c r="U329" s="9"/>
    </row>
    <row r="330">
      <c r="U330" s="9"/>
    </row>
    <row r="331">
      <c r="U331" s="9"/>
    </row>
    <row r="332">
      <c r="U332" s="9"/>
    </row>
    <row r="333">
      <c r="U333" s="9"/>
    </row>
    <row r="334">
      <c r="U334" s="9"/>
    </row>
    <row r="335">
      <c r="U335" s="9"/>
    </row>
    <row r="336">
      <c r="U336" s="9"/>
    </row>
    <row r="337">
      <c r="U337" s="9"/>
    </row>
    <row r="338">
      <c r="U338" s="9"/>
    </row>
    <row r="339">
      <c r="U339" s="9"/>
    </row>
    <row r="340">
      <c r="U340" s="9"/>
    </row>
    <row r="341">
      <c r="U341" s="9"/>
    </row>
    <row r="342">
      <c r="U342" s="9"/>
    </row>
    <row r="343">
      <c r="U343" s="9"/>
    </row>
    <row r="344">
      <c r="U344" s="9"/>
    </row>
    <row r="345">
      <c r="U345" s="9"/>
    </row>
    <row r="346">
      <c r="U346" s="9"/>
    </row>
    <row r="347">
      <c r="U347" s="9"/>
    </row>
    <row r="348">
      <c r="U348" s="9"/>
    </row>
    <row r="349">
      <c r="U349" s="9"/>
    </row>
    <row r="350">
      <c r="U350" s="9"/>
    </row>
    <row r="351">
      <c r="U351" s="9"/>
    </row>
    <row r="352">
      <c r="U352" s="9"/>
    </row>
    <row r="353">
      <c r="U353" s="9"/>
    </row>
    <row r="354">
      <c r="U354" s="9"/>
    </row>
    <row r="355">
      <c r="U355" s="9"/>
    </row>
    <row r="356">
      <c r="U356" s="9"/>
    </row>
    <row r="357">
      <c r="U357" s="9"/>
    </row>
    <row r="358">
      <c r="U358" s="9"/>
    </row>
    <row r="359">
      <c r="U359" s="9"/>
    </row>
    <row r="360">
      <c r="U360" s="9"/>
    </row>
    <row r="361">
      <c r="U361" s="9"/>
    </row>
    <row r="362">
      <c r="U362" s="9"/>
    </row>
    <row r="363">
      <c r="U363" s="9"/>
    </row>
    <row r="364">
      <c r="U364" s="9"/>
    </row>
    <row r="365">
      <c r="U365" s="9"/>
    </row>
    <row r="366">
      <c r="U366" s="9"/>
    </row>
    <row r="367">
      <c r="U367" s="9"/>
    </row>
    <row r="368">
      <c r="U368" s="9"/>
    </row>
    <row r="369">
      <c r="U369" s="9"/>
    </row>
    <row r="370">
      <c r="U370" s="9"/>
    </row>
    <row r="371">
      <c r="U371" s="9"/>
    </row>
    <row r="372">
      <c r="U372" s="9"/>
    </row>
    <row r="373">
      <c r="U373" s="9"/>
    </row>
    <row r="374">
      <c r="U374" s="9"/>
    </row>
    <row r="375">
      <c r="U375" s="9"/>
    </row>
    <row r="376">
      <c r="U376" s="9"/>
    </row>
    <row r="377">
      <c r="U377" s="9"/>
    </row>
    <row r="378">
      <c r="U378" s="9"/>
    </row>
    <row r="379">
      <c r="U379" s="9"/>
    </row>
    <row r="380">
      <c r="U380" s="9"/>
    </row>
    <row r="381">
      <c r="U381" s="9"/>
    </row>
    <row r="382">
      <c r="U382" s="9"/>
    </row>
    <row r="383">
      <c r="U383" s="9"/>
    </row>
    <row r="384">
      <c r="U384" s="9"/>
    </row>
    <row r="385">
      <c r="U385" s="9"/>
    </row>
    <row r="386">
      <c r="U386" s="9"/>
    </row>
    <row r="387">
      <c r="U387" s="9"/>
    </row>
    <row r="388">
      <c r="U388" s="9"/>
    </row>
    <row r="389">
      <c r="U389" s="9"/>
    </row>
    <row r="390">
      <c r="U390" s="9"/>
    </row>
    <row r="391">
      <c r="U391" s="9"/>
    </row>
    <row r="392">
      <c r="U392" s="9"/>
    </row>
    <row r="393">
      <c r="U393" s="9"/>
    </row>
    <row r="394">
      <c r="U394" s="9"/>
    </row>
    <row r="395">
      <c r="U395" s="9"/>
    </row>
    <row r="396">
      <c r="U396" s="9"/>
    </row>
    <row r="397">
      <c r="U397" s="9"/>
    </row>
    <row r="398">
      <c r="U398" s="9"/>
    </row>
    <row r="399">
      <c r="U399" s="9"/>
    </row>
    <row r="400">
      <c r="U400" s="9"/>
    </row>
    <row r="401">
      <c r="U401" s="9"/>
    </row>
    <row r="402">
      <c r="U402" s="9"/>
    </row>
    <row r="403">
      <c r="U403" s="9"/>
    </row>
    <row r="404">
      <c r="U404" s="9"/>
    </row>
    <row r="405">
      <c r="U405" s="9"/>
    </row>
    <row r="406">
      <c r="U406" s="9"/>
    </row>
    <row r="407">
      <c r="U407" s="9"/>
    </row>
    <row r="408">
      <c r="U408" s="9"/>
    </row>
    <row r="409">
      <c r="U409" s="9"/>
    </row>
    <row r="410">
      <c r="U410" s="9"/>
    </row>
    <row r="411">
      <c r="U411" s="9"/>
    </row>
    <row r="412">
      <c r="U412" s="9"/>
    </row>
    <row r="413">
      <c r="U413" s="9"/>
    </row>
    <row r="414">
      <c r="U414" s="9"/>
    </row>
    <row r="415">
      <c r="U415" s="9"/>
    </row>
    <row r="416">
      <c r="U416" s="9"/>
    </row>
    <row r="417">
      <c r="U417" s="9"/>
    </row>
    <row r="418">
      <c r="U418" s="9"/>
    </row>
    <row r="419">
      <c r="U419" s="9"/>
    </row>
    <row r="420">
      <c r="U420" s="9"/>
    </row>
    <row r="421">
      <c r="U421" s="9"/>
    </row>
    <row r="422">
      <c r="U422" s="9"/>
    </row>
    <row r="423">
      <c r="U423" s="9"/>
    </row>
    <row r="424">
      <c r="U424" s="9"/>
    </row>
    <row r="425">
      <c r="U425" s="9"/>
    </row>
    <row r="426">
      <c r="U426" s="9"/>
    </row>
    <row r="427">
      <c r="U427" s="9"/>
    </row>
    <row r="428">
      <c r="U428" s="9"/>
    </row>
    <row r="429">
      <c r="U429" s="9"/>
    </row>
    <row r="430">
      <c r="U430" s="9"/>
    </row>
    <row r="431">
      <c r="U431" s="9"/>
    </row>
    <row r="432">
      <c r="U432" s="9"/>
    </row>
    <row r="433">
      <c r="U433" s="9"/>
    </row>
    <row r="434">
      <c r="U434" s="9"/>
    </row>
    <row r="435">
      <c r="U435" s="9"/>
    </row>
    <row r="436">
      <c r="U436" s="9"/>
    </row>
    <row r="437">
      <c r="U437" s="9"/>
    </row>
    <row r="438">
      <c r="U438" s="9"/>
    </row>
    <row r="439">
      <c r="U439" s="9"/>
    </row>
    <row r="440">
      <c r="U440" s="9"/>
    </row>
    <row r="441">
      <c r="U441" s="9"/>
    </row>
    <row r="442">
      <c r="U442" s="9"/>
    </row>
    <row r="443">
      <c r="U443" s="9"/>
    </row>
    <row r="444">
      <c r="U444" s="9"/>
    </row>
    <row r="445">
      <c r="U445" s="9"/>
    </row>
    <row r="446">
      <c r="U446" s="9"/>
    </row>
    <row r="447">
      <c r="U447" s="9"/>
    </row>
    <row r="448">
      <c r="U448" s="9"/>
    </row>
    <row r="449">
      <c r="U449" s="9"/>
    </row>
    <row r="450">
      <c r="U450" s="9"/>
    </row>
    <row r="451">
      <c r="U451" s="9"/>
    </row>
    <row r="452">
      <c r="U452" s="9"/>
    </row>
    <row r="453">
      <c r="U453" s="9"/>
    </row>
    <row r="454">
      <c r="U454" s="9"/>
    </row>
    <row r="455">
      <c r="U455" s="9"/>
    </row>
    <row r="456">
      <c r="U456" s="9"/>
    </row>
    <row r="457">
      <c r="U457" s="9"/>
    </row>
    <row r="458">
      <c r="U458" s="9"/>
    </row>
    <row r="459">
      <c r="U459" s="9"/>
    </row>
    <row r="460">
      <c r="U460" s="9"/>
    </row>
    <row r="461">
      <c r="U461" s="9"/>
    </row>
    <row r="462">
      <c r="U462" s="9"/>
    </row>
    <row r="463">
      <c r="U463" s="9"/>
    </row>
    <row r="464">
      <c r="U464" s="9"/>
    </row>
    <row r="465">
      <c r="U465" s="9"/>
    </row>
    <row r="466">
      <c r="U466" s="9"/>
    </row>
    <row r="467">
      <c r="U467" s="9"/>
    </row>
    <row r="468">
      <c r="U468" s="9"/>
    </row>
    <row r="469">
      <c r="U469" s="9"/>
    </row>
    <row r="470">
      <c r="U470" s="9"/>
    </row>
    <row r="471">
      <c r="U471" s="9"/>
    </row>
    <row r="472">
      <c r="U472" s="9"/>
    </row>
    <row r="473">
      <c r="U473" s="9"/>
    </row>
    <row r="474">
      <c r="U474" s="9"/>
    </row>
    <row r="475">
      <c r="U475" s="9"/>
    </row>
    <row r="476">
      <c r="U476" s="9"/>
    </row>
    <row r="477">
      <c r="U477" s="9"/>
    </row>
    <row r="478">
      <c r="U478" s="9"/>
    </row>
    <row r="479">
      <c r="U479" s="9"/>
    </row>
    <row r="480">
      <c r="U480" s="9"/>
    </row>
    <row r="481">
      <c r="U481" s="9"/>
    </row>
    <row r="482">
      <c r="U482" s="9"/>
    </row>
    <row r="483">
      <c r="U483" s="9"/>
    </row>
    <row r="484">
      <c r="U484" s="9"/>
    </row>
    <row r="485">
      <c r="U485" s="9"/>
    </row>
    <row r="486">
      <c r="U486" s="9"/>
    </row>
    <row r="487">
      <c r="U487" s="9"/>
    </row>
    <row r="488">
      <c r="U488" s="9"/>
    </row>
    <row r="489">
      <c r="U489" s="9"/>
    </row>
    <row r="490">
      <c r="U490" s="9"/>
    </row>
    <row r="491">
      <c r="U491" s="9"/>
    </row>
    <row r="492">
      <c r="U492" s="9"/>
    </row>
    <row r="493">
      <c r="U493" s="9"/>
    </row>
    <row r="494">
      <c r="U494" s="9"/>
    </row>
    <row r="495">
      <c r="U495" s="9"/>
    </row>
    <row r="496">
      <c r="U496" s="9"/>
    </row>
    <row r="497">
      <c r="U497" s="9"/>
    </row>
    <row r="498">
      <c r="U498" s="9"/>
    </row>
    <row r="499">
      <c r="U499" s="9"/>
    </row>
    <row r="500">
      <c r="U500" s="9"/>
    </row>
    <row r="501">
      <c r="U501" s="9"/>
    </row>
    <row r="502">
      <c r="U502" s="9"/>
    </row>
    <row r="503">
      <c r="U503" s="9"/>
    </row>
    <row r="504">
      <c r="U504" s="9"/>
    </row>
    <row r="505">
      <c r="U505" s="9"/>
    </row>
    <row r="506">
      <c r="U506" s="9"/>
    </row>
    <row r="507">
      <c r="U507" s="9"/>
    </row>
    <row r="508">
      <c r="U508" s="9"/>
    </row>
    <row r="509">
      <c r="U509" s="9"/>
    </row>
    <row r="510">
      <c r="U510" s="9"/>
    </row>
    <row r="511">
      <c r="U511" s="9"/>
    </row>
    <row r="512">
      <c r="U512" s="9"/>
    </row>
    <row r="513">
      <c r="U513" s="9"/>
    </row>
    <row r="514">
      <c r="U514" s="9"/>
    </row>
    <row r="515">
      <c r="U515" s="9"/>
    </row>
    <row r="516">
      <c r="U516" s="9"/>
    </row>
    <row r="517">
      <c r="U517" s="9"/>
    </row>
    <row r="518">
      <c r="U518" s="9"/>
    </row>
    <row r="519">
      <c r="U519" s="9"/>
    </row>
    <row r="520">
      <c r="U520" s="9"/>
    </row>
    <row r="521">
      <c r="U521" s="9"/>
    </row>
    <row r="522">
      <c r="U522" s="9"/>
    </row>
    <row r="523">
      <c r="U523" s="9"/>
    </row>
    <row r="524">
      <c r="U524" s="9"/>
    </row>
    <row r="525">
      <c r="U525" s="9"/>
    </row>
    <row r="526">
      <c r="U526" s="9"/>
    </row>
    <row r="527">
      <c r="U527" s="9"/>
    </row>
    <row r="528">
      <c r="U528" s="9"/>
    </row>
    <row r="529">
      <c r="U529" s="9"/>
    </row>
    <row r="530">
      <c r="U530" s="9"/>
    </row>
    <row r="531">
      <c r="U531" s="9"/>
    </row>
    <row r="532">
      <c r="U532" s="9"/>
    </row>
    <row r="533">
      <c r="U533" s="9"/>
    </row>
    <row r="534">
      <c r="U534" s="9"/>
    </row>
    <row r="535">
      <c r="U535" s="9"/>
    </row>
    <row r="536">
      <c r="U536" s="9"/>
    </row>
    <row r="537">
      <c r="U537" s="9"/>
    </row>
    <row r="538">
      <c r="U538" s="9"/>
    </row>
    <row r="539">
      <c r="U539" s="9"/>
    </row>
    <row r="540">
      <c r="U540" s="9"/>
    </row>
    <row r="541">
      <c r="U541" s="9"/>
    </row>
    <row r="542">
      <c r="U542" s="9"/>
    </row>
    <row r="543">
      <c r="U543" s="9"/>
    </row>
    <row r="544">
      <c r="U544" s="9"/>
    </row>
    <row r="545">
      <c r="U545" s="9"/>
    </row>
    <row r="546">
      <c r="U546" s="9"/>
    </row>
    <row r="547">
      <c r="U547" s="9"/>
    </row>
    <row r="548">
      <c r="U548" s="9"/>
    </row>
    <row r="549">
      <c r="U549" s="9"/>
    </row>
    <row r="550">
      <c r="U550" s="9"/>
    </row>
    <row r="551">
      <c r="U551" s="9"/>
    </row>
    <row r="552">
      <c r="U552" s="9"/>
    </row>
    <row r="553">
      <c r="U553" s="9"/>
    </row>
    <row r="554">
      <c r="U554" s="9"/>
    </row>
    <row r="555">
      <c r="U555" s="9"/>
    </row>
    <row r="556">
      <c r="U556" s="9"/>
    </row>
    <row r="557">
      <c r="U557" s="9"/>
    </row>
    <row r="558">
      <c r="U558" s="9"/>
    </row>
    <row r="559">
      <c r="U559" s="9"/>
    </row>
    <row r="560">
      <c r="U560" s="9"/>
    </row>
    <row r="561">
      <c r="U561" s="9"/>
    </row>
    <row r="562">
      <c r="U562" s="9"/>
    </row>
    <row r="563">
      <c r="U563" s="9"/>
    </row>
    <row r="564">
      <c r="U564" s="9"/>
    </row>
    <row r="565">
      <c r="U565" s="9"/>
    </row>
    <row r="566">
      <c r="U566" s="9"/>
    </row>
    <row r="567">
      <c r="U567" s="9"/>
    </row>
    <row r="568">
      <c r="U568" s="9"/>
    </row>
    <row r="569">
      <c r="U569" s="9"/>
    </row>
    <row r="570">
      <c r="U570" s="9"/>
    </row>
    <row r="571">
      <c r="U571" s="9"/>
    </row>
    <row r="572">
      <c r="U572" s="9"/>
    </row>
    <row r="573">
      <c r="U573" s="9"/>
    </row>
    <row r="574">
      <c r="U574" s="9"/>
    </row>
    <row r="575">
      <c r="U575" s="9"/>
    </row>
    <row r="576">
      <c r="U576" s="9"/>
    </row>
    <row r="577">
      <c r="U577" s="9"/>
    </row>
    <row r="578">
      <c r="U578" s="9"/>
    </row>
    <row r="579">
      <c r="U579" s="9"/>
    </row>
    <row r="580">
      <c r="U580" s="9"/>
    </row>
    <row r="581">
      <c r="U581" s="9"/>
    </row>
    <row r="582">
      <c r="U582" s="9"/>
    </row>
    <row r="583">
      <c r="U583" s="9"/>
    </row>
    <row r="584">
      <c r="U584" s="9"/>
    </row>
    <row r="585">
      <c r="U585" s="9"/>
    </row>
    <row r="586">
      <c r="U586" s="9"/>
    </row>
    <row r="587">
      <c r="U587" s="9"/>
    </row>
    <row r="588">
      <c r="U588" s="9"/>
    </row>
    <row r="589">
      <c r="U589" s="9"/>
    </row>
    <row r="590">
      <c r="U590" s="9"/>
    </row>
    <row r="591">
      <c r="U591" s="9"/>
    </row>
    <row r="592">
      <c r="U592" s="9"/>
    </row>
    <row r="593">
      <c r="U593" s="9"/>
    </row>
    <row r="594">
      <c r="U594" s="9"/>
    </row>
    <row r="595">
      <c r="U595" s="9"/>
    </row>
    <row r="596">
      <c r="U596" s="9"/>
    </row>
    <row r="597">
      <c r="U597" s="9"/>
    </row>
    <row r="598">
      <c r="U598" s="9"/>
    </row>
    <row r="599">
      <c r="U599" s="9"/>
    </row>
    <row r="600">
      <c r="U600" s="9"/>
    </row>
    <row r="601">
      <c r="U601" s="9"/>
    </row>
    <row r="602">
      <c r="U602" s="9"/>
    </row>
    <row r="603">
      <c r="U603" s="9"/>
    </row>
    <row r="604">
      <c r="U604" s="9"/>
    </row>
    <row r="605">
      <c r="U605" s="9"/>
    </row>
    <row r="606">
      <c r="U606" s="9"/>
    </row>
    <row r="607">
      <c r="U607" s="9"/>
    </row>
    <row r="608">
      <c r="U608" s="9"/>
    </row>
    <row r="609">
      <c r="U609" s="9"/>
    </row>
    <row r="610">
      <c r="U610" s="9"/>
    </row>
    <row r="611">
      <c r="U611" s="9"/>
    </row>
    <row r="612">
      <c r="U612" s="9"/>
    </row>
    <row r="613">
      <c r="U613" s="9"/>
    </row>
    <row r="614">
      <c r="U614" s="9"/>
    </row>
    <row r="615">
      <c r="U615" s="9"/>
    </row>
    <row r="616">
      <c r="U616" s="9"/>
    </row>
    <row r="617">
      <c r="U617" s="9"/>
    </row>
    <row r="618">
      <c r="U618" s="9"/>
    </row>
    <row r="619">
      <c r="U619" s="9"/>
    </row>
    <row r="620">
      <c r="U620" s="9"/>
    </row>
    <row r="621">
      <c r="U621" s="9"/>
    </row>
    <row r="622">
      <c r="U622" s="9"/>
    </row>
    <row r="623">
      <c r="U623" s="9"/>
    </row>
    <row r="624">
      <c r="U624" s="9"/>
    </row>
    <row r="625">
      <c r="U625" s="9"/>
    </row>
    <row r="626">
      <c r="U626" s="9"/>
    </row>
    <row r="627">
      <c r="U627" s="9"/>
    </row>
    <row r="628">
      <c r="U628" s="9"/>
    </row>
    <row r="629">
      <c r="U629" s="9"/>
    </row>
    <row r="630">
      <c r="U630" s="9"/>
    </row>
    <row r="631">
      <c r="U631" s="9"/>
    </row>
    <row r="632">
      <c r="U632" s="9"/>
    </row>
    <row r="633">
      <c r="U633" s="9"/>
    </row>
    <row r="634">
      <c r="U634" s="9"/>
    </row>
    <row r="635">
      <c r="U635" s="9"/>
    </row>
    <row r="636">
      <c r="U636" s="9"/>
    </row>
    <row r="637">
      <c r="U637" s="9"/>
    </row>
    <row r="638">
      <c r="U638" s="9"/>
    </row>
    <row r="639">
      <c r="U639" s="9"/>
    </row>
    <row r="640">
      <c r="U640" s="9"/>
    </row>
    <row r="641">
      <c r="U641" s="9"/>
    </row>
    <row r="642">
      <c r="U642" s="9"/>
    </row>
    <row r="643">
      <c r="U643" s="9"/>
    </row>
    <row r="644">
      <c r="U644" s="9"/>
    </row>
    <row r="645">
      <c r="U645" s="9"/>
    </row>
    <row r="646">
      <c r="U646" s="9"/>
    </row>
    <row r="647">
      <c r="U647" s="9"/>
    </row>
    <row r="648">
      <c r="U648" s="9"/>
    </row>
    <row r="649">
      <c r="U649" s="9"/>
    </row>
    <row r="650">
      <c r="U650" s="9"/>
    </row>
    <row r="651">
      <c r="U651" s="9"/>
    </row>
    <row r="652">
      <c r="U652" s="9"/>
    </row>
    <row r="653">
      <c r="U653" s="9"/>
    </row>
    <row r="654">
      <c r="U654" s="9"/>
    </row>
    <row r="655">
      <c r="U655" s="9"/>
    </row>
    <row r="656">
      <c r="U656" s="9"/>
    </row>
    <row r="657">
      <c r="U657" s="9"/>
    </row>
    <row r="658">
      <c r="U658" s="9"/>
    </row>
    <row r="659">
      <c r="U659" s="9"/>
    </row>
    <row r="660">
      <c r="U660" s="9"/>
    </row>
    <row r="661">
      <c r="U661" s="9"/>
    </row>
    <row r="662">
      <c r="U662" s="9"/>
    </row>
    <row r="663">
      <c r="U663" s="9"/>
    </row>
    <row r="664">
      <c r="U664" s="9"/>
    </row>
    <row r="665">
      <c r="U665" s="9"/>
    </row>
    <row r="666">
      <c r="U666" s="9"/>
    </row>
    <row r="667">
      <c r="U667" s="9"/>
    </row>
    <row r="668">
      <c r="U668" s="9"/>
    </row>
    <row r="669">
      <c r="U669" s="9"/>
    </row>
    <row r="670">
      <c r="U670" s="9"/>
    </row>
    <row r="671">
      <c r="U671" s="9"/>
    </row>
    <row r="672">
      <c r="U672" s="9"/>
    </row>
    <row r="673">
      <c r="U673" s="9"/>
    </row>
    <row r="674">
      <c r="U674" s="9"/>
    </row>
    <row r="675">
      <c r="U675" s="9"/>
    </row>
    <row r="676">
      <c r="U676" s="9"/>
    </row>
    <row r="677">
      <c r="U677" s="9"/>
    </row>
    <row r="678">
      <c r="U678" s="9"/>
    </row>
    <row r="679">
      <c r="U679" s="9"/>
    </row>
    <row r="680">
      <c r="U680" s="9"/>
    </row>
    <row r="681">
      <c r="U681" s="9"/>
    </row>
    <row r="682">
      <c r="U682" s="9"/>
    </row>
    <row r="683">
      <c r="U683" s="9"/>
    </row>
    <row r="684">
      <c r="U684" s="9"/>
    </row>
    <row r="685">
      <c r="U685" s="9"/>
    </row>
    <row r="686">
      <c r="U686" s="9"/>
    </row>
    <row r="687">
      <c r="U687" s="9"/>
    </row>
    <row r="688">
      <c r="U688" s="9"/>
    </row>
    <row r="689">
      <c r="U689" s="9"/>
    </row>
    <row r="690">
      <c r="U690" s="9"/>
    </row>
    <row r="691">
      <c r="U691" s="9"/>
    </row>
    <row r="692">
      <c r="U692" s="9"/>
    </row>
    <row r="693">
      <c r="U693" s="9"/>
    </row>
    <row r="694">
      <c r="U694" s="9"/>
    </row>
    <row r="695">
      <c r="U695" s="9"/>
    </row>
    <row r="696">
      <c r="U696" s="9"/>
    </row>
    <row r="697">
      <c r="U697" s="9"/>
    </row>
    <row r="698">
      <c r="U698" s="9"/>
    </row>
    <row r="699">
      <c r="U699" s="9"/>
    </row>
    <row r="700">
      <c r="U700" s="9"/>
    </row>
    <row r="701">
      <c r="U701" s="9"/>
    </row>
    <row r="702">
      <c r="U702" s="9"/>
    </row>
    <row r="703">
      <c r="U703" s="9"/>
    </row>
    <row r="704">
      <c r="U704" s="9"/>
    </row>
    <row r="705">
      <c r="U705" s="9"/>
    </row>
    <row r="706">
      <c r="U706" s="9"/>
    </row>
    <row r="707">
      <c r="U707" s="9"/>
    </row>
    <row r="708">
      <c r="U708" s="9"/>
    </row>
    <row r="709">
      <c r="U709" s="9"/>
    </row>
    <row r="710">
      <c r="U710" s="9"/>
    </row>
    <row r="711">
      <c r="U711" s="9"/>
    </row>
    <row r="712">
      <c r="U712" s="9"/>
    </row>
    <row r="713">
      <c r="U713" s="9"/>
    </row>
    <row r="714">
      <c r="U714" s="9"/>
    </row>
    <row r="715">
      <c r="U715" s="9"/>
    </row>
    <row r="716">
      <c r="U716" s="9"/>
    </row>
    <row r="717">
      <c r="U717" s="9"/>
    </row>
    <row r="718">
      <c r="U718" s="9"/>
    </row>
    <row r="719">
      <c r="U719" s="9"/>
    </row>
    <row r="720">
      <c r="U720" s="9"/>
    </row>
    <row r="721">
      <c r="U721" s="9"/>
    </row>
    <row r="722">
      <c r="U722" s="9"/>
    </row>
    <row r="723">
      <c r="U723" s="9"/>
    </row>
    <row r="724">
      <c r="U724" s="9"/>
    </row>
    <row r="725">
      <c r="U725" s="9"/>
    </row>
    <row r="726">
      <c r="U726" s="9"/>
    </row>
    <row r="727">
      <c r="U727" s="9"/>
    </row>
    <row r="728">
      <c r="U728" s="9"/>
    </row>
    <row r="729">
      <c r="U729" s="9"/>
    </row>
    <row r="730">
      <c r="U730" s="9"/>
    </row>
    <row r="731">
      <c r="U731" s="9"/>
    </row>
    <row r="732">
      <c r="U732" s="9"/>
    </row>
    <row r="733">
      <c r="U733" s="9"/>
    </row>
    <row r="734">
      <c r="U734" s="9"/>
    </row>
    <row r="735">
      <c r="U735" s="9"/>
    </row>
    <row r="736">
      <c r="U736" s="9"/>
    </row>
    <row r="737">
      <c r="U737" s="9"/>
    </row>
    <row r="738">
      <c r="U738" s="9"/>
    </row>
    <row r="739">
      <c r="U739" s="9"/>
    </row>
    <row r="740">
      <c r="U740" s="9"/>
    </row>
    <row r="741">
      <c r="U741" s="9"/>
    </row>
    <row r="742">
      <c r="U742" s="9"/>
    </row>
    <row r="743">
      <c r="U743" s="9"/>
    </row>
    <row r="744">
      <c r="U744" s="9"/>
    </row>
    <row r="745">
      <c r="U745" s="9"/>
    </row>
    <row r="746">
      <c r="U746" s="9"/>
    </row>
    <row r="747">
      <c r="U747" s="9"/>
    </row>
    <row r="748">
      <c r="U748" s="9"/>
    </row>
    <row r="749">
      <c r="U749" s="9"/>
    </row>
    <row r="750">
      <c r="U750" s="9"/>
    </row>
    <row r="751">
      <c r="U751" s="9"/>
    </row>
    <row r="752">
      <c r="U752" s="9"/>
    </row>
    <row r="753">
      <c r="U753" s="9"/>
    </row>
    <row r="754">
      <c r="U754" s="9"/>
    </row>
    <row r="755">
      <c r="U755" s="9"/>
    </row>
    <row r="756">
      <c r="U756" s="9"/>
    </row>
    <row r="757">
      <c r="U757" s="9"/>
    </row>
    <row r="758">
      <c r="U758" s="9"/>
    </row>
    <row r="759">
      <c r="U759" s="9"/>
    </row>
    <row r="760">
      <c r="U760" s="9"/>
    </row>
    <row r="761">
      <c r="U761" s="9"/>
    </row>
    <row r="762">
      <c r="U762" s="9"/>
    </row>
    <row r="763">
      <c r="U763" s="9"/>
    </row>
    <row r="764">
      <c r="U764" s="9"/>
    </row>
    <row r="765">
      <c r="U765" s="9"/>
    </row>
    <row r="766">
      <c r="U766" s="9"/>
    </row>
    <row r="767">
      <c r="U767" s="9"/>
    </row>
    <row r="768">
      <c r="U768" s="9"/>
    </row>
    <row r="769">
      <c r="U769" s="9"/>
    </row>
    <row r="770">
      <c r="U770" s="9"/>
    </row>
    <row r="771">
      <c r="U771" s="9"/>
    </row>
    <row r="772">
      <c r="U772" s="9"/>
    </row>
    <row r="773">
      <c r="U773" s="9"/>
    </row>
    <row r="774">
      <c r="U774" s="9"/>
    </row>
    <row r="775">
      <c r="U775" s="9"/>
    </row>
    <row r="776">
      <c r="U776" s="9"/>
    </row>
    <row r="777">
      <c r="U777" s="9"/>
    </row>
    <row r="778">
      <c r="U778" s="9"/>
    </row>
    <row r="779">
      <c r="U779" s="9"/>
    </row>
    <row r="780">
      <c r="U780" s="9"/>
    </row>
    <row r="781">
      <c r="U781" s="9"/>
    </row>
    <row r="782">
      <c r="U782" s="9"/>
    </row>
    <row r="783">
      <c r="U783" s="9"/>
    </row>
    <row r="784">
      <c r="U784" s="9"/>
    </row>
    <row r="785">
      <c r="U785" s="9"/>
    </row>
    <row r="786">
      <c r="U786" s="9"/>
    </row>
    <row r="787">
      <c r="U787" s="9"/>
    </row>
    <row r="788">
      <c r="U788" s="9"/>
    </row>
    <row r="789">
      <c r="U789" s="9"/>
    </row>
    <row r="790">
      <c r="U790" s="9"/>
    </row>
    <row r="791">
      <c r="U791" s="9"/>
    </row>
    <row r="792">
      <c r="U792" s="9"/>
    </row>
    <row r="793">
      <c r="U793" s="9"/>
    </row>
    <row r="794">
      <c r="U794" s="9"/>
    </row>
    <row r="795">
      <c r="U795" s="9"/>
    </row>
    <row r="796">
      <c r="U796" s="9"/>
    </row>
    <row r="797">
      <c r="U797" s="9"/>
    </row>
    <row r="798">
      <c r="U798" s="9"/>
    </row>
    <row r="799">
      <c r="U799" s="9"/>
    </row>
    <row r="800">
      <c r="U800" s="9"/>
    </row>
    <row r="801">
      <c r="U801" s="9"/>
    </row>
    <row r="802">
      <c r="U802" s="9"/>
    </row>
    <row r="803">
      <c r="U803" s="9"/>
    </row>
    <row r="804">
      <c r="U804" s="9"/>
    </row>
    <row r="805">
      <c r="U805" s="9"/>
    </row>
    <row r="806">
      <c r="U806" s="9"/>
    </row>
    <row r="807">
      <c r="U807" s="9"/>
    </row>
    <row r="808">
      <c r="U808" s="9"/>
    </row>
    <row r="809">
      <c r="U809" s="9"/>
    </row>
    <row r="810">
      <c r="U810" s="9"/>
    </row>
    <row r="811">
      <c r="U811" s="9"/>
    </row>
    <row r="812">
      <c r="U812" s="9"/>
    </row>
    <row r="813">
      <c r="U813" s="9"/>
    </row>
    <row r="814">
      <c r="U814" s="9"/>
    </row>
    <row r="815">
      <c r="U815" s="9"/>
    </row>
    <row r="816">
      <c r="U816" s="9"/>
    </row>
    <row r="817">
      <c r="U817" s="9"/>
    </row>
    <row r="818">
      <c r="U818" s="9"/>
    </row>
    <row r="819">
      <c r="U819" s="9"/>
    </row>
    <row r="820">
      <c r="U820" s="9"/>
    </row>
    <row r="821">
      <c r="U821" s="9"/>
    </row>
    <row r="822">
      <c r="U822" s="9"/>
    </row>
    <row r="823">
      <c r="U823" s="9"/>
    </row>
    <row r="824">
      <c r="U824" s="9"/>
    </row>
    <row r="825">
      <c r="U825" s="9"/>
    </row>
    <row r="826">
      <c r="U826" s="9"/>
    </row>
    <row r="827">
      <c r="U827" s="9"/>
    </row>
    <row r="828">
      <c r="U828" s="9"/>
    </row>
    <row r="829">
      <c r="U829" s="9"/>
    </row>
    <row r="830">
      <c r="U830" s="9"/>
    </row>
    <row r="831">
      <c r="U831" s="9"/>
    </row>
    <row r="832">
      <c r="U832" s="9"/>
    </row>
    <row r="833">
      <c r="U833" s="9"/>
    </row>
    <row r="834">
      <c r="U834" s="9"/>
    </row>
    <row r="835">
      <c r="U835" s="9"/>
    </row>
    <row r="836">
      <c r="U836" s="9"/>
    </row>
    <row r="837">
      <c r="U837" s="9"/>
    </row>
    <row r="838">
      <c r="U838" s="9"/>
    </row>
    <row r="839">
      <c r="U839" s="9"/>
    </row>
    <row r="840">
      <c r="U840" s="9"/>
    </row>
    <row r="841">
      <c r="U841" s="9"/>
    </row>
    <row r="842">
      <c r="U842" s="9"/>
    </row>
    <row r="843">
      <c r="U843" s="9"/>
    </row>
    <row r="844">
      <c r="U844" s="9"/>
    </row>
    <row r="845">
      <c r="U845" s="9"/>
    </row>
    <row r="846">
      <c r="U846" s="9"/>
    </row>
    <row r="847">
      <c r="U847" s="9"/>
    </row>
    <row r="848">
      <c r="U848" s="9"/>
    </row>
    <row r="849">
      <c r="U849" s="9"/>
    </row>
    <row r="850">
      <c r="U850" s="9"/>
    </row>
    <row r="851">
      <c r="U851" s="9"/>
    </row>
    <row r="852">
      <c r="U852" s="9"/>
    </row>
    <row r="853">
      <c r="U853" s="9"/>
    </row>
    <row r="854">
      <c r="U854" s="9"/>
    </row>
    <row r="855">
      <c r="U855" s="9"/>
    </row>
    <row r="856">
      <c r="U856" s="9"/>
    </row>
    <row r="857">
      <c r="U857" s="9"/>
    </row>
    <row r="858">
      <c r="U858" s="9"/>
    </row>
    <row r="859">
      <c r="U859" s="9"/>
    </row>
    <row r="860">
      <c r="U860" s="9"/>
    </row>
    <row r="861">
      <c r="U861" s="9"/>
    </row>
    <row r="862">
      <c r="U862" s="9"/>
    </row>
    <row r="863">
      <c r="U863" s="9"/>
    </row>
    <row r="864">
      <c r="U864" s="9"/>
    </row>
    <row r="865">
      <c r="U865" s="9"/>
    </row>
    <row r="866">
      <c r="U866" s="9"/>
    </row>
    <row r="867">
      <c r="U867" s="9"/>
    </row>
    <row r="868">
      <c r="U868" s="9"/>
    </row>
    <row r="869">
      <c r="U869" s="9"/>
    </row>
    <row r="870">
      <c r="U870" s="9"/>
    </row>
    <row r="871">
      <c r="U871" s="9"/>
    </row>
    <row r="872">
      <c r="U872" s="9"/>
    </row>
    <row r="873">
      <c r="U873" s="9"/>
    </row>
    <row r="874">
      <c r="U874" s="9"/>
    </row>
    <row r="875">
      <c r="U875" s="9"/>
    </row>
    <row r="876">
      <c r="U876" s="9"/>
    </row>
    <row r="877">
      <c r="U877" s="9"/>
    </row>
    <row r="878">
      <c r="U878" s="9"/>
    </row>
    <row r="879">
      <c r="U879" s="9"/>
    </row>
    <row r="880">
      <c r="U880" s="9"/>
    </row>
    <row r="881">
      <c r="U881" s="9"/>
    </row>
    <row r="882">
      <c r="U882" s="9"/>
    </row>
    <row r="883">
      <c r="U883" s="9"/>
    </row>
    <row r="884">
      <c r="U884" s="9"/>
    </row>
    <row r="885">
      <c r="U885" s="9"/>
    </row>
    <row r="886">
      <c r="U886" s="9"/>
    </row>
    <row r="887">
      <c r="U887" s="9"/>
    </row>
    <row r="888">
      <c r="U888" s="9"/>
    </row>
    <row r="889">
      <c r="U889" s="9"/>
    </row>
    <row r="890">
      <c r="U890" s="9"/>
    </row>
    <row r="891">
      <c r="U891" s="9"/>
    </row>
    <row r="892">
      <c r="U892" s="9"/>
    </row>
    <row r="893">
      <c r="U893" s="9"/>
    </row>
    <row r="894">
      <c r="U894" s="9"/>
    </row>
    <row r="895">
      <c r="U895" s="9"/>
    </row>
    <row r="896">
      <c r="U896" s="9"/>
    </row>
    <row r="897">
      <c r="U897" s="9"/>
    </row>
    <row r="898">
      <c r="U898" s="9"/>
    </row>
    <row r="899">
      <c r="U899" s="9"/>
    </row>
    <row r="900">
      <c r="U900" s="9"/>
    </row>
    <row r="901">
      <c r="U901" s="9"/>
    </row>
    <row r="902">
      <c r="U902" s="9"/>
    </row>
    <row r="903">
      <c r="U903" s="9"/>
    </row>
    <row r="904">
      <c r="U904" s="9"/>
    </row>
    <row r="905">
      <c r="U905" s="9"/>
    </row>
    <row r="906">
      <c r="U906" s="9"/>
    </row>
    <row r="907">
      <c r="U907" s="9"/>
    </row>
    <row r="908">
      <c r="U908" s="9"/>
    </row>
    <row r="909">
      <c r="U909" s="9"/>
    </row>
    <row r="910">
      <c r="U910" s="9"/>
    </row>
    <row r="911">
      <c r="U911" s="9"/>
    </row>
    <row r="912">
      <c r="U912" s="9"/>
    </row>
    <row r="913">
      <c r="U913" s="9"/>
    </row>
    <row r="914">
      <c r="U914" s="9"/>
    </row>
    <row r="915">
      <c r="U915" s="9"/>
    </row>
    <row r="916">
      <c r="U916" s="9"/>
    </row>
    <row r="917">
      <c r="U917" s="9"/>
    </row>
    <row r="918">
      <c r="U918" s="9"/>
    </row>
    <row r="919">
      <c r="U919" s="9"/>
    </row>
    <row r="920">
      <c r="U920" s="9"/>
    </row>
    <row r="921">
      <c r="U921" s="9"/>
    </row>
    <row r="922">
      <c r="U922" s="9"/>
    </row>
    <row r="923">
      <c r="U923" s="9"/>
    </row>
    <row r="924">
      <c r="U924" s="9"/>
    </row>
    <row r="925">
      <c r="U925" s="9"/>
    </row>
    <row r="926">
      <c r="U926" s="9"/>
    </row>
    <row r="927">
      <c r="U927" s="9"/>
    </row>
    <row r="928">
      <c r="U928" s="9"/>
    </row>
    <row r="929">
      <c r="U929" s="9"/>
    </row>
    <row r="930">
      <c r="U930" s="9"/>
    </row>
    <row r="931">
      <c r="U931" s="9"/>
    </row>
    <row r="932">
      <c r="U932" s="9"/>
    </row>
    <row r="933">
      <c r="U933" s="9"/>
    </row>
    <row r="934">
      <c r="U934" s="9"/>
    </row>
    <row r="935">
      <c r="U935" s="9"/>
    </row>
    <row r="936">
      <c r="U936" s="9"/>
    </row>
    <row r="937">
      <c r="U937" s="9"/>
    </row>
    <row r="938">
      <c r="U938" s="9"/>
    </row>
    <row r="939">
      <c r="U939" s="9"/>
    </row>
    <row r="940">
      <c r="U940" s="9"/>
    </row>
    <row r="941">
      <c r="U941" s="9"/>
    </row>
    <row r="942">
      <c r="U942" s="9"/>
    </row>
    <row r="943">
      <c r="U943" s="9"/>
    </row>
    <row r="944">
      <c r="U944" s="9"/>
    </row>
    <row r="945">
      <c r="U945" s="9"/>
    </row>
    <row r="946">
      <c r="U946" s="9"/>
    </row>
    <row r="947">
      <c r="U947" s="9"/>
    </row>
    <row r="948">
      <c r="U948" s="9"/>
    </row>
    <row r="949">
      <c r="U949" s="9"/>
    </row>
    <row r="950">
      <c r="U950" s="9"/>
    </row>
    <row r="951">
      <c r="U951" s="9"/>
    </row>
    <row r="952">
      <c r="U952" s="9"/>
    </row>
    <row r="953">
      <c r="U953" s="9"/>
    </row>
    <row r="954">
      <c r="U954" s="9"/>
    </row>
    <row r="955">
      <c r="U955" s="9"/>
    </row>
    <row r="956">
      <c r="U956" s="9"/>
    </row>
    <row r="957">
      <c r="U957" s="9"/>
    </row>
    <row r="958">
      <c r="U958" s="9"/>
    </row>
    <row r="959">
      <c r="U959" s="9"/>
    </row>
    <row r="960">
      <c r="U960" s="9"/>
    </row>
    <row r="961">
      <c r="U961" s="9"/>
    </row>
    <row r="962">
      <c r="U962" s="9"/>
    </row>
    <row r="963">
      <c r="U963" s="9"/>
    </row>
    <row r="964">
      <c r="U964" s="9"/>
    </row>
    <row r="965">
      <c r="U965" s="9"/>
    </row>
    <row r="966">
      <c r="U966" s="9"/>
    </row>
    <row r="967">
      <c r="U967" s="9"/>
    </row>
    <row r="968">
      <c r="U968" s="9"/>
    </row>
    <row r="969">
      <c r="U969" s="9"/>
    </row>
    <row r="970">
      <c r="U970" s="9"/>
    </row>
    <row r="971">
      <c r="U971" s="9"/>
    </row>
    <row r="972">
      <c r="U972" s="9"/>
    </row>
    <row r="973">
      <c r="U973" s="9"/>
    </row>
    <row r="974">
      <c r="U974" s="9"/>
    </row>
    <row r="975">
      <c r="U975" s="9"/>
    </row>
    <row r="976">
      <c r="U976" s="9"/>
    </row>
    <row r="977">
      <c r="U977" s="9"/>
    </row>
    <row r="978">
      <c r="U978" s="9"/>
    </row>
    <row r="979">
      <c r="U979" s="9"/>
    </row>
    <row r="980">
      <c r="U980" s="9"/>
    </row>
    <row r="981">
      <c r="U981" s="9"/>
    </row>
    <row r="982">
      <c r="U982" s="9"/>
    </row>
    <row r="983">
      <c r="U983" s="9"/>
    </row>
    <row r="984">
      <c r="U984" s="9"/>
    </row>
    <row r="985">
      <c r="U985" s="9"/>
    </row>
    <row r="986">
      <c r="U986" s="9"/>
    </row>
    <row r="987">
      <c r="U987" s="9"/>
    </row>
    <row r="988">
      <c r="U988" s="9"/>
    </row>
    <row r="989">
      <c r="U989" s="9"/>
    </row>
    <row r="990">
      <c r="U990" s="9"/>
    </row>
    <row r="991">
      <c r="U991" s="9"/>
    </row>
    <row r="992">
      <c r="U992" s="9"/>
    </row>
    <row r="993">
      <c r="U993" s="9"/>
    </row>
    <row r="994">
      <c r="U994" s="9"/>
    </row>
    <row r="995">
      <c r="U995" s="9"/>
    </row>
    <row r="996">
      <c r="U996" s="9"/>
    </row>
    <row r="997">
      <c r="U997" s="9"/>
    </row>
    <row r="998">
      <c r="U998" s="9"/>
    </row>
    <row r="999">
      <c r="U999" s="9"/>
    </row>
    <row r="1000">
      <c r="U1000" s="9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13" width="8.38"/>
    <col customWidth="1" min="14" max="19" width="6.63"/>
  </cols>
  <sheetData>
    <row r="1">
      <c r="A1" s="81" t="s">
        <v>69</v>
      </c>
      <c r="B1" s="82" t="s">
        <v>66</v>
      </c>
      <c r="C1" s="82" t="s">
        <v>160</v>
      </c>
      <c r="D1" s="81" t="s">
        <v>161</v>
      </c>
      <c r="E1" s="81" t="s">
        <v>162</v>
      </c>
      <c r="F1" s="81" t="s">
        <v>163</v>
      </c>
      <c r="G1" s="81" t="s">
        <v>164</v>
      </c>
      <c r="H1" s="81" t="s">
        <v>165</v>
      </c>
      <c r="I1" s="81" t="s">
        <v>166</v>
      </c>
      <c r="J1" s="81" t="s">
        <v>167</v>
      </c>
      <c r="K1" s="81" t="s">
        <v>168</v>
      </c>
      <c r="L1" s="81" t="s">
        <v>169</v>
      </c>
      <c r="M1" s="81" t="s">
        <v>170</v>
      </c>
      <c r="N1" s="81" t="s">
        <v>171</v>
      </c>
      <c r="O1" s="81" t="s">
        <v>172</v>
      </c>
      <c r="P1" s="81" t="s">
        <v>173</v>
      </c>
      <c r="Q1" s="81" t="s">
        <v>174</v>
      </c>
      <c r="R1" s="81" t="s">
        <v>175</v>
      </c>
      <c r="S1" s="83" t="s">
        <v>4</v>
      </c>
      <c r="U1" s="9" t="s">
        <v>176</v>
      </c>
    </row>
    <row r="2">
      <c r="A2" s="84">
        <f>Comparacao!E3</f>
        <v>540</v>
      </c>
      <c r="B2" s="43" t="s">
        <v>77</v>
      </c>
      <c r="C2" s="43" t="s">
        <v>14</v>
      </c>
      <c r="D2" s="84">
        <v>5.0</v>
      </c>
      <c r="E2" s="84">
        <v>540.0</v>
      </c>
      <c r="F2" s="84">
        <v>540.0</v>
      </c>
      <c r="G2" s="84">
        <v>540.0</v>
      </c>
      <c r="H2" s="84">
        <v>540.0</v>
      </c>
      <c r="I2" s="84">
        <v>540.0</v>
      </c>
      <c r="J2" s="84">
        <v>540.0</v>
      </c>
      <c r="K2" s="84">
        <v>540.0</v>
      </c>
      <c r="L2" s="84">
        <v>0.012</v>
      </c>
      <c r="M2" s="84">
        <v>20.001</v>
      </c>
      <c r="N2" s="85">
        <f t="shared" ref="N2:N84" si="1">((E2-A2)/A2)*100</f>
        <v>0</v>
      </c>
      <c r="O2" s="85">
        <f t="shared" ref="O2:O84" si="2">((F2-A2)/A2)*100</f>
        <v>0</v>
      </c>
      <c r="P2" s="85">
        <f t="shared" ref="P2:P84" si="3">((G2-A2)/A2)*100</f>
        <v>0</v>
      </c>
      <c r="Q2" s="85">
        <f t="shared" ref="Q2:Q84" si="4">((H2-A2)/A2)*100</f>
        <v>0</v>
      </c>
      <c r="R2" s="85">
        <f t="shared" ref="R2:R84" si="5">((I2-A2)/A2)*100</f>
        <v>0</v>
      </c>
      <c r="S2" s="86">
        <f t="shared" ref="S2:S84" si="6">AVERAGE(N2:R2)</f>
        <v>0</v>
      </c>
      <c r="U2" s="9">
        <f t="shared" ref="U2:U84" si="7">(IF(((J2-A2)/A2)*100 &lt; 1,L2,"INF"))</f>
        <v>0.012</v>
      </c>
    </row>
    <row r="3">
      <c r="A3" s="84">
        <f>Comparacao!E4</f>
        <v>54</v>
      </c>
      <c r="B3" s="6" t="s">
        <v>78</v>
      </c>
      <c r="C3" s="6" t="s">
        <v>14</v>
      </c>
      <c r="D3" s="6">
        <v>5.0</v>
      </c>
      <c r="E3" s="6">
        <v>54.0</v>
      </c>
      <c r="F3" s="6">
        <v>54.0</v>
      </c>
      <c r="G3" s="6">
        <v>54.0</v>
      </c>
      <c r="H3" s="6">
        <v>54.0</v>
      </c>
      <c r="I3" s="6">
        <v>54.0</v>
      </c>
      <c r="J3" s="6">
        <v>54.0</v>
      </c>
      <c r="K3" s="6">
        <v>54.0</v>
      </c>
      <c r="L3" s="6">
        <v>0.002</v>
      </c>
      <c r="M3" s="6">
        <v>20.001</v>
      </c>
      <c r="N3" s="85">
        <f t="shared" si="1"/>
        <v>0</v>
      </c>
      <c r="O3" s="85">
        <f t="shared" si="2"/>
        <v>0</v>
      </c>
      <c r="P3" s="85">
        <f t="shared" si="3"/>
        <v>0</v>
      </c>
      <c r="Q3" s="85">
        <f t="shared" si="4"/>
        <v>0</v>
      </c>
      <c r="R3" s="85">
        <f t="shared" si="5"/>
        <v>0</v>
      </c>
      <c r="S3" s="86">
        <f t="shared" si="6"/>
        <v>0</v>
      </c>
      <c r="U3" s="9">
        <f t="shared" si="7"/>
        <v>0.002</v>
      </c>
    </row>
    <row r="4">
      <c r="A4" s="84">
        <f>Comparacao!E5</f>
        <v>816</v>
      </c>
      <c r="B4" s="6" t="s">
        <v>79</v>
      </c>
      <c r="C4" s="6" t="s">
        <v>14</v>
      </c>
      <c r="D4" s="6">
        <v>5.0</v>
      </c>
      <c r="E4" s="6">
        <v>816.0</v>
      </c>
      <c r="F4" s="6">
        <v>816.0</v>
      </c>
      <c r="G4" s="6">
        <v>816.0</v>
      </c>
      <c r="H4" s="6">
        <v>816.0</v>
      </c>
      <c r="I4" s="6">
        <v>816.0</v>
      </c>
      <c r="J4" s="6">
        <v>816.0</v>
      </c>
      <c r="K4" s="6">
        <v>816.0</v>
      </c>
      <c r="L4" s="6">
        <v>0.002</v>
      </c>
      <c r="M4" s="6">
        <v>20.001</v>
      </c>
      <c r="N4" s="85">
        <f t="shared" si="1"/>
        <v>0</v>
      </c>
      <c r="O4" s="85">
        <f t="shared" si="2"/>
        <v>0</v>
      </c>
      <c r="P4" s="85">
        <f t="shared" si="3"/>
        <v>0</v>
      </c>
      <c r="Q4" s="85">
        <f t="shared" si="4"/>
        <v>0</v>
      </c>
      <c r="R4" s="85">
        <f t="shared" si="5"/>
        <v>0</v>
      </c>
      <c r="S4" s="86">
        <f t="shared" si="6"/>
        <v>0</v>
      </c>
      <c r="U4" s="9">
        <f t="shared" si="7"/>
        <v>0.002</v>
      </c>
    </row>
    <row r="5">
      <c r="A5" s="84">
        <f>Comparacao!E6</f>
        <v>126</v>
      </c>
      <c r="B5" s="6" t="s">
        <v>80</v>
      </c>
      <c r="C5" s="6" t="s">
        <v>14</v>
      </c>
      <c r="D5" s="6">
        <v>5.0</v>
      </c>
      <c r="E5" s="6">
        <v>126.0</v>
      </c>
      <c r="F5" s="6">
        <v>126.0</v>
      </c>
      <c r="G5" s="6">
        <v>126.0</v>
      </c>
      <c r="H5" s="6">
        <v>126.0</v>
      </c>
      <c r="I5" s="6">
        <v>126.0</v>
      </c>
      <c r="J5" s="6">
        <v>126.0</v>
      </c>
      <c r="K5" s="6">
        <v>126.0</v>
      </c>
      <c r="L5" s="6">
        <v>0.006</v>
      </c>
      <c r="M5" s="6">
        <v>20.001</v>
      </c>
      <c r="N5" s="85">
        <f t="shared" si="1"/>
        <v>0</v>
      </c>
      <c r="O5" s="85">
        <f t="shared" si="2"/>
        <v>0</v>
      </c>
      <c r="P5" s="85">
        <f t="shared" si="3"/>
        <v>0</v>
      </c>
      <c r="Q5" s="85">
        <f t="shared" si="4"/>
        <v>0</v>
      </c>
      <c r="R5" s="85">
        <f t="shared" si="5"/>
        <v>0</v>
      </c>
      <c r="S5" s="86">
        <f t="shared" si="6"/>
        <v>0</v>
      </c>
      <c r="U5" s="9">
        <f t="shared" si="7"/>
        <v>0.006</v>
      </c>
    </row>
    <row r="6">
      <c r="A6" s="84">
        <f>Comparacao!E7</f>
        <v>372</v>
      </c>
      <c r="B6" s="6" t="s">
        <v>81</v>
      </c>
      <c r="C6" s="6" t="s">
        <v>14</v>
      </c>
      <c r="D6" s="6">
        <v>5.0</v>
      </c>
      <c r="E6" s="6">
        <v>372.0</v>
      </c>
      <c r="F6" s="6">
        <v>372.0</v>
      </c>
      <c r="G6" s="6">
        <v>372.0</v>
      </c>
      <c r="H6" s="6">
        <v>372.0</v>
      </c>
      <c r="I6" s="6">
        <v>372.0</v>
      </c>
      <c r="J6" s="6">
        <v>372.0</v>
      </c>
      <c r="K6" s="6">
        <v>372.0</v>
      </c>
      <c r="L6" s="6">
        <v>0.001</v>
      </c>
      <c r="M6" s="6">
        <v>20.001</v>
      </c>
      <c r="N6" s="85">
        <f t="shared" si="1"/>
        <v>0</v>
      </c>
      <c r="O6" s="85">
        <f t="shared" si="2"/>
        <v>0</v>
      </c>
      <c r="P6" s="85">
        <f t="shared" si="3"/>
        <v>0</v>
      </c>
      <c r="Q6" s="85">
        <f t="shared" si="4"/>
        <v>0</v>
      </c>
      <c r="R6" s="85">
        <f t="shared" si="5"/>
        <v>0</v>
      </c>
      <c r="S6" s="86">
        <f t="shared" si="6"/>
        <v>0</v>
      </c>
      <c r="U6" s="9">
        <f t="shared" si="7"/>
        <v>0.001</v>
      </c>
    </row>
    <row r="7">
      <c r="A7" s="84">
        <f>Comparacao!E8</f>
        <v>2148</v>
      </c>
      <c r="B7" s="6" t="s">
        <v>82</v>
      </c>
      <c r="C7" s="6" t="s">
        <v>14</v>
      </c>
      <c r="D7" s="6">
        <v>5.0</v>
      </c>
      <c r="E7" s="6">
        <v>2148.0</v>
      </c>
      <c r="F7" s="6">
        <v>2148.0</v>
      </c>
      <c r="G7" s="6">
        <v>2148.0</v>
      </c>
      <c r="H7" s="6">
        <v>2148.0</v>
      </c>
      <c r="I7" s="6">
        <v>2148.0</v>
      </c>
      <c r="J7" s="6">
        <v>2148.0</v>
      </c>
      <c r="K7" s="6">
        <v>2148.0</v>
      </c>
      <c r="L7" s="6">
        <v>0.808</v>
      </c>
      <c r="M7" s="6">
        <v>20.002</v>
      </c>
      <c r="N7" s="85">
        <f t="shared" si="1"/>
        <v>0</v>
      </c>
      <c r="O7" s="85">
        <f t="shared" si="2"/>
        <v>0</v>
      </c>
      <c r="P7" s="85">
        <f t="shared" si="3"/>
        <v>0</v>
      </c>
      <c r="Q7" s="85">
        <f t="shared" si="4"/>
        <v>0</v>
      </c>
      <c r="R7" s="85">
        <f t="shared" si="5"/>
        <v>0</v>
      </c>
      <c r="S7" s="86">
        <f t="shared" si="6"/>
        <v>0</v>
      </c>
      <c r="U7" s="9">
        <f t="shared" si="7"/>
        <v>0.808</v>
      </c>
    </row>
    <row r="8">
      <c r="A8" s="84">
        <f>Comparacao!E9</f>
        <v>1426</v>
      </c>
      <c r="B8" s="6" t="s">
        <v>83</v>
      </c>
      <c r="C8" s="6" t="s">
        <v>14</v>
      </c>
      <c r="D8" s="6">
        <v>5.0</v>
      </c>
      <c r="E8" s="6">
        <v>1426.0</v>
      </c>
      <c r="F8" s="6">
        <v>1426.0</v>
      </c>
      <c r="G8" s="6">
        <v>1426.0</v>
      </c>
      <c r="H8" s="6">
        <v>1426.0</v>
      </c>
      <c r="I8" s="6">
        <v>1426.0</v>
      </c>
      <c r="J8" s="6">
        <v>1426.0</v>
      </c>
      <c r="K8" s="6">
        <v>1426.0</v>
      </c>
      <c r="L8" s="6">
        <v>0.004</v>
      </c>
      <c r="M8" s="6">
        <v>20.001</v>
      </c>
      <c r="N8" s="85">
        <f t="shared" si="1"/>
        <v>0</v>
      </c>
      <c r="O8" s="85">
        <f t="shared" si="2"/>
        <v>0</v>
      </c>
      <c r="P8" s="85">
        <f t="shared" si="3"/>
        <v>0</v>
      </c>
      <c r="Q8" s="85">
        <f t="shared" si="4"/>
        <v>0</v>
      </c>
      <c r="R8" s="85">
        <f t="shared" si="5"/>
        <v>0</v>
      </c>
      <c r="S8" s="86">
        <f t="shared" si="6"/>
        <v>0</v>
      </c>
      <c r="U8" s="9">
        <f t="shared" si="7"/>
        <v>0.004</v>
      </c>
    </row>
    <row r="9">
      <c r="A9" s="84">
        <f>Comparacao!E10</f>
        <v>2458</v>
      </c>
      <c r="B9" s="6" t="s">
        <v>84</v>
      </c>
      <c r="C9" s="6" t="s">
        <v>14</v>
      </c>
      <c r="D9" s="6">
        <v>5.0</v>
      </c>
      <c r="E9" s="6">
        <v>2458.0</v>
      </c>
      <c r="F9" s="6">
        <v>2458.0</v>
      </c>
      <c r="G9" s="6">
        <v>2458.0</v>
      </c>
      <c r="H9" s="6">
        <v>2458.0</v>
      </c>
      <c r="I9" s="6">
        <v>2458.0</v>
      </c>
      <c r="J9" s="6">
        <v>2458.0</v>
      </c>
      <c r="K9" s="6">
        <v>2458.0</v>
      </c>
      <c r="L9" s="6">
        <v>0.004</v>
      </c>
      <c r="M9" s="6">
        <v>20.001</v>
      </c>
      <c r="N9" s="85">
        <f t="shared" si="1"/>
        <v>0</v>
      </c>
      <c r="O9" s="85">
        <f t="shared" si="2"/>
        <v>0</v>
      </c>
      <c r="P9" s="85">
        <f t="shared" si="3"/>
        <v>0</v>
      </c>
      <c r="Q9" s="85">
        <f t="shared" si="4"/>
        <v>0</v>
      </c>
      <c r="R9" s="85">
        <f t="shared" si="5"/>
        <v>0</v>
      </c>
      <c r="S9" s="86">
        <f t="shared" si="6"/>
        <v>0</v>
      </c>
      <c r="U9" s="9">
        <f t="shared" si="7"/>
        <v>0.004</v>
      </c>
    </row>
    <row r="10">
      <c r="A10" s="84">
        <f>Comparacao!E11</f>
        <v>1570</v>
      </c>
      <c r="B10" s="6" t="s">
        <v>85</v>
      </c>
      <c r="C10" s="6" t="s">
        <v>14</v>
      </c>
      <c r="D10" s="6">
        <v>5.0</v>
      </c>
      <c r="E10" s="6">
        <v>1570.0</v>
      </c>
      <c r="F10" s="6">
        <v>1570.0</v>
      </c>
      <c r="G10" s="6">
        <v>1570.0</v>
      </c>
      <c r="H10" s="6">
        <v>1570.0</v>
      </c>
      <c r="I10" s="6">
        <v>1570.0</v>
      </c>
      <c r="J10" s="6">
        <v>1570.0</v>
      </c>
      <c r="K10" s="6">
        <v>1570.0</v>
      </c>
      <c r="L10" s="6">
        <v>0.009</v>
      </c>
      <c r="M10" s="6">
        <v>20.002</v>
      </c>
      <c r="N10" s="85">
        <f t="shared" si="1"/>
        <v>0</v>
      </c>
      <c r="O10" s="85">
        <f t="shared" si="2"/>
        <v>0</v>
      </c>
      <c r="P10" s="85">
        <f t="shared" si="3"/>
        <v>0</v>
      </c>
      <c r="Q10" s="85">
        <f t="shared" si="4"/>
        <v>0</v>
      </c>
      <c r="R10" s="85">
        <f t="shared" si="5"/>
        <v>0</v>
      </c>
      <c r="S10" s="86">
        <f t="shared" si="6"/>
        <v>0</v>
      </c>
      <c r="U10" s="9">
        <f t="shared" si="7"/>
        <v>0.009</v>
      </c>
    </row>
    <row r="11">
      <c r="A11" s="84">
        <f>Comparacao!E12</f>
        <v>772</v>
      </c>
      <c r="B11" s="6" t="s">
        <v>86</v>
      </c>
      <c r="C11" s="6" t="s">
        <v>14</v>
      </c>
      <c r="D11" s="6">
        <v>5.0</v>
      </c>
      <c r="E11" s="6">
        <v>772.0</v>
      </c>
      <c r="F11" s="6">
        <v>772.0</v>
      </c>
      <c r="G11" s="6">
        <v>772.0</v>
      </c>
      <c r="H11" s="6">
        <v>772.0</v>
      </c>
      <c r="I11" s="6">
        <v>772.0</v>
      </c>
      <c r="J11" s="6">
        <v>772.0</v>
      </c>
      <c r="K11" s="6">
        <v>772.0</v>
      </c>
      <c r="L11" s="6">
        <v>0.063</v>
      </c>
      <c r="M11" s="6">
        <v>30.003</v>
      </c>
      <c r="N11" s="85">
        <f t="shared" si="1"/>
        <v>0</v>
      </c>
      <c r="O11" s="85">
        <f t="shared" si="2"/>
        <v>0</v>
      </c>
      <c r="P11" s="85">
        <f t="shared" si="3"/>
        <v>0</v>
      </c>
      <c r="Q11" s="85">
        <f t="shared" si="4"/>
        <v>0</v>
      </c>
      <c r="R11" s="85">
        <f t="shared" si="5"/>
        <v>0</v>
      </c>
      <c r="S11" s="86">
        <f t="shared" si="6"/>
        <v>0</v>
      </c>
      <c r="U11" s="9">
        <f t="shared" si="7"/>
        <v>0.063</v>
      </c>
    </row>
    <row r="12">
      <c r="A12" s="84">
        <f>Comparacao!E13</f>
        <v>136</v>
      </c>
      <c r="B12" s="6" t="s">
        <v>87</v>
      </c>
      <c r="C12" s="6" t="s">
        <v>14</v>
      </c>
      <c r="D12" s="6">
        <v>5.0</v>
      </c>
      <c r="E12" s="6">
        <v>136.0</v>
      </c>
      <c r="F12" s="6">
        <v>136.0</v>
      </c>
      <c r="G12" s="6">
        <v>136.0</v>
      </c>
      <c r="H12" s="6">
        <v>136.0</v>
      </c>
      <c r="I12" s="6">
        <v>136.0</v>
      </c>
      <c r="J12" s="6">
        <v>136.0</v>
      </c>
      <c r="K12" s="6">
        <v>136.0</v>
      </c>
      <c r="L12" s="6">
        <v>0.01</v>
      </c>
      <c r="M12" s="6">
        <v>30.003</v>
      </c>
      <c r="N12" s="85">
        <f t="shared" si="1"/>
        <v>0</v>
      </c>
      <c r="O12" s="85">
        <f t="shared" si="2"/>
        <v>0</v>
      </c>
      <c r="P12" s="85">
        <f t="shared" si="3"/>
        <v>0</v>
      </c>
      <c r="Q12" s="85">
        <f t="shared" si="4"/>
        <v>0</v>
      </c>
      <c r="R12" s="85">
        <f t="shared" si="5"/>
        <v>0</v>
      </c>
      <c r="S12" s="86">
        <f t="shared" si="6"/>
        <v>0</v>
      </c>
      <c r="U12" s="9">
        <f t="shared" si="7"/>
        <v>0.01</v>
      </c>
    </row>
    <row r="13">
      <c r="A13" s="84">
        <f>Comparacao!E14</f>
        <v>920</v>
      </c>
      <c r="B13" s="6" t="s">
        <v>88</v>
      </c>
      <c r="C13" s="6" t="s">
        <v>14</v>
      </c>
      <c r="D13" s="6">
        <v>5.0</v>
      </c>
      <c r="E13" s="6">
        <v>920.0</v>
      </c>
      <c r="F13" s="6">
        <v>920.0</v>
      </c>
      <c r="G13" s="6">
        <v>920.0</v>
      </c>
      <c r="H13" s="6">
        <v>920.0</v>
      </c>
      <c r="I13" s="6">
        <v>920.0</v>
      </c>
      <c r="J13" s="6">
        <v>920.0</v>
      </c>
      <c r="K13" s="6">
        <v>920.0</v>
      </c>
      <c r="L13" s="6">
        <v>0.015</v>
      </c>
      <c r="M13" s="6">
        <v>30.002</v>
      </c>
      <c r="N13" s="85">
        <f t="shared" si="1"/>
        <v>0</v>
      </c>
      <c r="O13" s="85">
        <f t="shared" si="2"/>
        <v>0</v>
      </c>
      <c r="P13" s="85">
        <f t="shared" si="3"/>
        <v>0</v>
      </c>
      <c r="Q13" s="85">
        <f t="shared" si="4"/>
        <v>0</v>
      </c>
      <c r="R13" s="85">
        <f t="shared" si="5"/>
        <v>0</v>
      </c>
      <c r="S13" s="86">
        <f t="shared" si="6"/>
        <v>0</v>
      </c>
      <c r="U13" s="9">
        <f t="shared" si="7"/>
        <v>0.015</v>
      </c>
    </row>
    <row r="14">
      <c r="A14" s="84">
        <f>Comparacao!E15</f>
        <v>52</v>
      </c>
      <c r="B14" s="6" t="s">
        <v>89</v>
      </c>
      <c r="C14" s="6" t="s">
        <v>14</v>
      </c>
      <c r="D14" s="6">
        <v>5.0</v>
      </c>
      <c r="E14" s="6">
        <v>52.0</v>
      </c>
      <c r="F14" s="6">
        <v>52.0</v>
      </c>
      <c r="G14" s="6">
        <v>52.0</v>
      </c>
      <c r="H14" s="6">
        <v>52.0</v>
      </c>
      <c r="I14" s="6">
        <v>52.0</v>
      </c>
      <c r="J14" s="6">
        <v>52.0</v>
      </c>
      <c r="K14" s="6">
        <v>52.0</v>
      </c>
      <c r="L14" s="6">
        <v>0.005</v>
      </c>
      <c r="M14" s="6">
        <v>30.001</v>
      </c>
      <c r="N14" s="85">
        <f t="shared" si="1"/>
        <v>0</v>
      </c>
      <c r="O14" s="85">
        <f t="shared" si="2"/>
        <v>0</v>
      </c>
      <c r="P14" s="85">
        <f t="shared" si="3"/>
        <v>0</v>
      </c>
      <c r="Q14" s="85">
        <f t="shared" si="4"/>
        <v>0</v>
      </c>
      <c r="R14" s="85">
        <f t="shared" si="5"/>
        <v>0</v>
      </c>
      <c r="S14" s="86">
        <f t="shared" si="6"/>
        <v>0</v>
      </c>
      <c r="U14" s="9">
        <f t="shared" si="7"/>
        <v>0.005</v>
      </c>
    </row>
    <row r="15">
      <c r="A15" s="84">
        <f>Comparacao!E16</f>
        <v>410</v>
      </c>
      <c r="B15" s="6" t="s">
        <v>90</v>
      </c>
      <c r="C15" s="6" t="s">
        <v>14</v>
      </c>
      <c r="D15" s="6">
        <v>5.0</v>
      </c>
      <c r="E15" s="6">
        <v>410.0</v>
      </c>
      <c r="F15" s="6">
        <v>410.0</v>
      </c>
      <c r="G15" s="6">
        <v>410.0</v>
      </c>
      <c r="H15" s="6">
        <v>410.0</v>
      </c>
      <c r="I15" s="6">
        <v>410.0</v>
      </c>
      <c r="J15" s="6">
        <v>410.0</v>
      </c>
      <c r="K15" s="6">
        <v>410.0</v>
      </c>
      <c r="L15" s="6">
        <v>0.018</v>
      </c>
      <c r="M15" s="6">
        <v>30.002</v>
      </c>
      <c r="N15" s="85">
        <f t="shared" si="1"/>
        <v>0</v>
      </c>
      <c r="O15" s="85">
        <f t="shared" si="2"/>
        <v>0</v>
      </c>
      <c r="P15" s="85">
        <f t="shared" si="3"/>
        <v>0</v>
      </c>
      <c r="Q15" s="85">
        <f t="shared" si="4"/>
        <v>0</v>
      </c>
      <c r="R15" s="85">
        <f t="shared" si="5"/>
        <v>0</v>
      </c>
      <c r="S15" s="86">
        <f t="shared" si="6"/>
        <v>0</v>
      </c>
      <c r="U15" s="9">
        <f t="shared" si="7"/>
        <v>0.018</v>
      </c>
    </row>
    <row r="16">
      <c r="A16" s="84">
        <f>Comparacao!E17</f>
        <v>3276</v>
      </c>
      <c r="B16" s="6" t="s">
        <v>91</v>
      </c>
      <c r="C16" s="6" t="s">
        <v>14</v>
      </c>
      <c r="D16" s="6">
        <v>5.0</v>
      </c>
      <c r="E16" s="6">
        <v>3276.0</v>
      </c>
      <c r="F16" s="6">
        <v>3276.0</v>
      </c>
      <c r="G16" s="6">
        <v>3276.0</v>
      </c>
      <c r="H16" s="6">
        <v>3276.0</v>
      </c>
      <c r="I16" s="6">
        <v>3276.0</v>
      </c>
      <c r="J16" s="6">
        <v>3276.0</v>
      </c>
      <c r="K16" s="6">
        <v>3276.0</v>
      </c>
      <c r="L16" s="6">
        <v>0.477</v>
      </c>
      <c r="M16" s="6">
        <v>30.002</v>
      </c>
      <c r="N16" s="85">
        <f t="shared" si="1"/>
        <v>0</v>
      </c>
      <c r="O16" s="85">
        <f t="shared" si="2"/>
        <v>0</v>
      </c>
      <c r="P16" s="85">
        <f t="shared" si="3"/>
        <v>0</v>
      </c>
      <c r="Q16" s="85">
        <f t="shared" si="4"/>
        <v>0</v>
      </c>
      <c r="R16" s="85">
        <f t="shared" si="5"/>
        <v>0</v>
      </c>
      <c r="S16" s="86">
        <f t="shared" si="6"/>
        <v>0</v>
      </c>
      <c r="U16" s="9">
        <f t="shared" si="7"/>
        <v>0.477</v>
      </c>
    </row>
    <row r="17">
      <c r="A17" s="84">
        <f>Comparacao!E18</f>
        <v>1404</v>
      </c>
      <c r="B17" s="6" t="s">
        <v>92</v>
      </c>
      <c r="C17" s="6" t="s">
        <v>14</v>
      </c>
      <c r="D17" s="6">
        <v>5.0</v>
      </c>
      <c r="E17" s="6">
        <v>1404.0</v>
      </c>
      <c r="F17" s="6">
        <v>1404.0</v>
      </c>
      <c r="G17" s="6">
        <v>1404.0</v>
      </c>
      <c r="H17" s="6">
        <v>1404.0</v>
      </c>
      <c r="I17" s="6">
        <v>1404.0</v>
      </c>
      <c r="J17" s="6">
        <v>1404.0</v>
      </c>
      <c r="K17" s="6">
        <v>1404.0</v>
      </c>
      <c r="L17" s="6">
        <v>0.085</v>
      </c>
      <c r="M17" s="6">
        <v>30.002</v>
      </c>
      <c r="N17" s="85">
        <f t="shared" si="1"/>
        <v>0</v>
      </c>
      <c r="O17" s="85">
        <f t="shared" si="2"/>
        <v>0</v>
      </c>
      <c r="P17" s="85">
        <f t="shared" si="3"/>
        <v>0</v>
      </c>
      <c r="Q17" s="85">
        <f t="shared" si="4"/>
        <v>0</v>
      </c>
      <c r="R17" s="85">
        <f t="shared" si="5"/>
        <v>0</v>
      </c>
      <c r="S17" s="86">
        <f t="shared" si="6"/>
        <v>0</v>
      </c>
      <c r="U17" s="9">
        <f t="shared" si="7"/>
        <v>0.085</v>
      </c>
    </row>
    <row r="18">
      <c r="A18" s="84">
        <f>Comparacao!E19</f>
        <v>2214</v>
      </c>
      <c r="B18" s="6" t="s">
        <v>93</v>
      </c>
      <c r="C18" s="6" t="s">
        <v>14</v>
      </c>
      <c r="D18" s="6">
        <v>5.0</v>
      </c>
      <c r="E18" s="6">
        <v>2214.0</v>
      </c>
      <c r="F18" s="6">
        <v>2214.0</v>
      </c>
      <c r="G18" s="6">
        <v>2214.0</v>
      </c>
      <c r="H18" s="6">
        <v>2214.0</v>
      </c>
      <c r="I18" s="6">
        <v>2214.0</v>
      </c>
      <c r="J18" s="6">
        <v>2214.0</v>
      </c>
      <c r="K18" s="6">
        <v>2214.0</v>
      </c>
      <c r="L18" s="6">
        <v>0.02</v>
      </c>
      <c r="M18" s="6">
        <v>30.002</v>
      </c>
      <c r="N18" s="85">
        <f t="shared" si="1"/>
        <v>0</v>
      </c>
      <c r="O18" s="85">
        <f t="shared" si="2"/>
        <v>0</v>
      </c>
      <c r="P18" s="85">
        <f t="shared" si="3"/>
        <v>0</v>
      </c>
      <c r="Q18" s="85">
        <f t="shared" si="4"/>
        <v>0</v>
      </c>
      <c r="R18" s="85">
        <f t="shared" si="5"/>
        <v>0</v>
      </c>
      <c r="S18" s="86">
        <f t="shared" si="6"/>
        <v>0</v>
      </c>
      <c r="U18" s="9">
        <f t="shared" si="7"/>
        <v>0.02</v>
      </c>
    </row>
    <row r="19">
      <c r="A19" s="84">
        <f>Comparacao!E20</f>
        <v>2150</v>
      </c>
      <c r="B19" s="6" t="s">
        <v>94</v>
      </c>
      <c r="C19" s="6" t="s">
        <v>14</v>
      </c>
      <c r="D19" s="6">
        <v>5.0</v>
      </c>
      <c r="E19" s="6">
        <v>2150.0</v>
      </c>
      <c r="F19" s="6">
        <v>2150.0</v>
      </c>
      <c r="G19" s="6">
        <v>2150.0</v>
      </c>
      <c r="H19" s="6">
        <v>2150.0</v>
      </c>
      <c r="I19" s="6">
        <v>2150.0</v>
      </c>
      <c r="J19" s="6">
        <v>2150.0</v>
      </c>
      <c r="K19" s="6">
        <v>2150.0</v>
      </c>
      <c r="L19" s="6">
        <v>0.174</v>
      </c>
      <c r="M19" s="6">
        <v>30.003</v>
      </c>
      <c r="N19" s="85">
        <f t="shared" si="1"/>
        <v>0</v>
      </c>
      <c r="O19" s="85">
        <f t="shared" si="2"/>
        <v>0</v>
      </c>
      <c r="P19" s="85">
        <f t="shared" si="3"/>
        <v>0</v>
      </c>
      <c r="Q19" s="85">
        <f t="shared" si="4"/>
        <v>0</v>
      </c>
      <c r="R19" s="85">
        <f t="shared" si="5"/>
        <v>0</v>
      </c>
      <c r="S19" s="86">
        <f t="shared" si="6"/>
        <v>0</v>
      </c>
      <c r="U19" s="9">
        <f t="shared" si="7"/>
        <v>0.174</v>
      </c>
    </row>
    <row r="20">
      <c r="A20" s="84">
        <f>Comparacao!E21</f>
        <v>2540</v>
      </c>
      <c r="B20" s="6" t="s">
        <v>95</v>
      </c>
      <c r="C20" s="6" t="s">
        <v>14</v>
      </c>
      <c r="D20" s="6">
        <v>5.0</v>
      </c>
      <c r="E20" s="6">
        <v>2540.0</v>
      </c>
      <c r="F20" s="6">
        <v>2540.0</v>
      </c>
      <c r="G20" s="6">
        <v>2540.0</v>
      </c>
      <c r="H20" s="6">
        <v>2540.0</v>
      </c>
      <c r="I20" s="6">
        <v>2540.0</v>
      </c>
      <c r="J20" s="6">
        <v>2540.0</v>
      </c>
      <c r="K20" s="6">
        <v>2540.0</v>
      </c>
      <c r="L20" s="6">
        <v>0.026</v>
      </c>
      <c r="M20" s="6">
        <v>30.002</v>
      </c>
      <c r="N20" s="85">
        <f t="shared" si="1"/>
        <v>0</v>
      </c>
      <c r="O20" s="85">
        <f t="shared" si="2"/>
        <v>0</v>
      </c>
      <c r="P20" s="85">
        <f t="shared" si="3"/>
        <v>0</v>
      </c>
      <c r="Q20" s="85">
        <f t="shared" si="4"/>
        <v>0</v>
      </c>
      <c r="R20" s="85">
        <f t="shared" si="5"/>
        <v>0</v>
      </c>
      <c r="S20" s="86">
        <f t="shared" si="6"/>
        <v>0</v>
      </c>
      <c r="U20" s="9">
        <f t="shared" si="7"/>
        <v>0.026</v>
      </c>
    </row>
    <row r="21">
      <c r="A21" s="84">
        <f>Comparacao!E22</f>
        <v>6178</v>
      </c>
      <c r="B21" s="6" t="s">
        <v>96</v>
      </c>
      <c r="C21" s="6" t="s">
        <v>14</v>
      </c>
      <c r="D21" s="6">
        <v>5.0</v>
      </c>
      <c r="E21" s="6">
        <v>6178.0</v>
      </c>
      <c r="F21" s="6">
        <v>6178.0</v>
      </c>
      <c r="G21" s="6">
        <v>6178.0</v>
      </c>
      <c r="H21" s="6">
        <v>6178.0</v>
      </c>
      <c r="I21" s="6">
        <v>6178.0</v>
      </c>
      <c r="J21" s="6">
        <v>6178.0</v>
      </c>
      <c r="K21" s="6">
        <v>6178.0</v>
      </c>
      <c r="L21" s="6">
        <v>0.032</v>
      </c>
      <c r="M21" s="6">
        <v>30.009</v>
      </c>
      <c r="N21" s="85">
        <f t="shared" si="1"/>
        <v>0</v>
      </c>
      <c r="O21" s="85">
        <f t="shared" si="2"/>
        <v>0</v>
      </c>
      <c r="P21" s="85">
        <f t="shared" si="3"/>
        <v>0</v>
      </c>
      <c r="Q21" s="85">
        <f t="shared" si="4"/>
        <v>0</v>
      </c>
      <c r="R21" s="85">
        <f t="shared" si="5"/>
        <v>0</v>
      </c>
      <c r="S21" s="86">
        <f t="shared" si="6"/>
        <v>0</v>
      </c>
      <c r="U21" s="9">
        <f t="shared" si="7"/>
        <v>0.032</v>
      </c>
    </row>
    <row r="22">
      <c r="A22" s="84">
        <f>Comparacao!E23</f>
        <v>4042</v>
      </c>
      <c r="B22" s="6" t="s">
        <v>97</v>
      </c>
      <c r="C22" s="6" t="s">
        <v>14</v>
      </c>
      <c r="D22" s="6">
        <v>5.0</v>
      </c>
      <c r="E22" s="6">
        <v>4042.0</v>
      </c>
      <c r="F22" s="6">
        <v>4042.0</v>
      </c>
      <c r="G22" s="6">
        <v>4042.0</v>
      </c>
      <c r="H22" s="6">
        <v>4042.0</v>
      </c>
      <c r="I22" s="6">
        <v>4042.0</v>
      </c>
      <c r="J22" s="6">
        <v>4042.0</v>
      </c>
      <c r="K22" s="6">
        <v>4042.0</v>
      </c>
      <c r="L22" s="6">
        <v>0.02</v>
      </c>
      <c r="M22" s="6">
        <v>30.005</v>
      </c>
      <c r="N22" s="85">
        <f t="shared" si="1"/>
        <v>0</v>
      </c>
      <c r="O22" s="85">
        <f t="shared" si="2"/>
        <v>0</v>
      </c>
      <c r="P22" s="85">
        <f t="shared" si="3"/>
        <v>0</v>
      </c>
      <c r="Q22" s="85">
        <f t="shared" si="4"/>
        <v>0</v>
      </c>
      <c r="R22" s="85">
        <f t="shared" si="5"/>
        <v>0</v>
      </c>
      <c r="S22" s="86">
        <f t="shared" si="6"/>
        <v>0</v>
      </c>
      <c r="U22" s="9">
        <f t="shared" si="7"/>
        <v>0.02</v>
      </c>
    </row>
    <row r="23">
      <c r="A23" s="84">
        <f>Comparacao!E24</f>
        <v>4126</v>
      </c>
      <c r="B23" s="6" t="s">
        <v>98</v>
      </c>
      <c r="C23" s="6" t="s">
        <v>14</v>
      </c>
      <c r="D23" s="6">
        <v>5.0</v>
      </c>
      <c r="E23" s="6">
        <v>4126.0</v>
      </c>
      <c r="F23" s="6">
        <v>4126.0</v>
      </c>
      <c r="G23" s="6">
        <v>4126.0</v>
      </c>
      <c r="H23" s="6">
        <v>4126.0</v>
      </c>
      <c r="I23" s="6">
        <v>4126.0</v>
      </c>
      <c r="J23" s="6">
        <v>4126.0</v>
      </c>
      <c r="K23" s="6">
        <v>4126.0</v>
      </c>
      <c r="L23" s="6">
        <v>0.025</v>
      </c>
      <c r="M23" s="6">
        <v>30.004</v>
      </c>
      <c r="N23" s="85">
        <f t="shared" si="1"/>
        <v>0</v>
      </c>
      <c r="O23" s="85">
        <f t="shared" si="2"/>
        <v>0</v>
      </c>
      <c r="P23" s="85">
        <f t="shared" si="3"/>
        <v>0</v>
      </c>
      <c r="Q23" s="85">
        <f t="shared" si="4"/>
        <v>0</v>
      </c>
      <c r="R23" s="85">
        <f t="shared" si="5"/>
        <v>0</v>
      </c>
      <c r="S23" s="86">
        <f t="shared" si="6"/>
        <v>0</v>
      </c>
      <c r="U23" s="9">
        <f t="shared" si="7"/>
        <v>0.025</v>
      </c>
    </row>
    <row r="24">
      <c r="A24" s="84">
        <f>Comparacao!E25</f>
        <v>3920</v>
      </c>
      <c r="B24" s="6" t="s">
        <v>99</v>
      </c>
      <c r="C24" s="6" t="s">
        <v>14</v>
      </c>
      <c r="D24" s="6">
        <v>5.0</v>
      </c>
      <c r="E24" s="6">
        <v>3920.0</v>
      </c>
      <c r="F24" s="6">
        <v>3920.0</v>
      </c>
      <c r="G24" s="6">
        <v>3920.0</v>
      </c>
      <c r="H24" s="6">
        <v>3920.0</v>
      </c>
      <c r="I24" s="6">
        <v>3920.0</v>
      </c>
      <c r="J24" s="6">
        <v>3920.0</v>
      </c>
      <c r="K24" s="6">
        <v>3920.0</v>
      </c>
      <c r="L24" s="6">
        <v>0.013</v>
      </c>
      <c r="M24" s="6">
        <v>30.005</v>
      </c>
      <c r="N24" s="85">
        <f t="shared" si="1"/>
        <v>0</v>
      </c>
      <c r="O24" s="85">
        <f t="shared" si="2"/>
        <v>0</v>
      </c>
      <c r="P24" s="85">
        <f t="shared" si="3"/>
        <v>0</v>
      </c>
      <c r="Q24" s="85">
        <f t="shared" si="4"/>
        <v>0</v>
      </c>
      <c r="R24" s="85">
        <f t="shared" si="5"/>
        <v>0</v>
      </c>
      <c r="S24" s="86">
        <f t="shared" si="6"/>
        <v>0</v>
      </c>
      <c r="U24" s="9">
        <f t="shared" si="7"/>
        <v>0.013</v>
      </c>
    </row>
    <row r="25">
      <c r="A25" s="84">
        <f>Comparacao!E26</f>
        <v>610</v>
      </c>
      <c r="B25" s="6" t="s">
        <v>100</v>
      </c>
      <c r="C25" s="6" t="s">
        <v>14</v>
      </c>
      <c r="D25" s="6">
        <v>5.0</v>
      </c>
      <c r="E25" s="6">
        <v>610.0</v>
      </c>
      <c r="F25" s="6">
        <v>610.0</v>
      </c>
      <c r="G25" s="6">
        <v>610.0</v>
      </c>
      <c r="H25" s="6">
        <v>610.0</v>
      </c>
      <c r="I25" s="6">
        <v>610.0</v>
      </c>
      <c r="J25" s="6">
        <v>610.0</v>
      </c>
      <c r="K25" s="6">
        <v>610.0</v>
      </c>
      <c r="L25" s="6">
        <v>0.03</v>
      </c>
      <c r="M25" s="6">
        <v>40.003</v>
      </c>
      <c r="N25" s="85">
        <f t="shared" si="1"/>
        <v>0</v>
      </c>
      <c r="O25" s="85">
        <f t="shared" si="2"/>
        <v>0</v>
      </c>
      <c r="P25" s="85">
        <f t="shared" si="3"/>
        <v>0</v>
      </c>
      <c r="Q25" s="85">
        <f t="shared" si="4"/>
        <v>0</v>
      </c>
      <c r="R25" s="85">
        <f t="shared" si="5"/>
        <v>0</v>
      </c>
      <c r="S25" s="86">
        <f t="shared" si="6"/>
        <v>0</v>
      </c>
      <c r="U25" s="9">
        <f t="shared" si="7"/>
        <v>0.03</v>
      </c>
    </row>
    <row r="26">
      <c r="A26" s="84">
        <f>Comparacao!E27</f>
        <v>136</v>
      </c>
      <c r="B26" s="6" t="s">
        <v>101</v>
      </c>
      <c r="C26" s="6" t="s">
        <v>14</v>
      </c>
      <c r="D26" s="6">
        <v>5.0</v>
      </c>
      <c r="E26" s="6">
        <v>136.0</v>
      </c>
      <c r="F26" s="6">
        <v>136.0</v>
      </c>
      <c r="G26" s="6">
        <v>136.0</v>
      </c>
      <c r="H26" s="6">
        <v>136.0</v>
      </c>
      <c r="I26" s="6">
        <v>136.0</v>
      </c>
      <c r="J26" s="6">
        <v>136.0</v>
      </c>
      <c r="K26" s="6">
        <v>136.0</v>
      </c>
      <c r="L26" s="6">
        <v>0.25</v>
      </c>
      <c r="M26" s="6">
        <v>40.004</v>
      </c>
      <c r="N26" s="85">
        <f t="shared" si="1"/>
        <v>0</v>
      </c>
      <c r="O26" s="85">
        <f t="shared" si="2"/>
        <v>0</v>
      </c>
      <c r="P26" s="85">
        <f t="shared" si="3"/>
        <v>0</v>
      </c>
      <c r="Q26" s="85">
        <f t="shared" si="4"/>
        <v>0</v>
      </c>
      <c r="R26" s="85">
        <f t="shared" si="5"/>
        <v>0</v>
      </c>
      <c r="S26" s="86">
        <f t="shared" si="6"/>
        <v>0</v>
      </c>
      <c r="U26" s="9">
        <f t="shared" si="7"/>
        <v>0.25</v>
      </c>
    </row>
    <row r="27">
      <c r="A27" s="84">
        <f>Comparacao!E28</f>
        <v>234</v>
      </c>
      <c r="B27" s="6" t="s">
        <v>102</v>
      </c>
      <c r="C27" s="6" t="s">
        <v>14</v>
      </c>
      <c r="D27" s="6">
        <v>5.0</v>
      </c>
      <c r="E27" s="6">
        <v>234.0</v>
      </c>
      <c r="F27" s="6">
        <v>234.0</v>
      </c>
      <c r="G27" s="6">
        <v>234.0</v>
      </c>
      <c r="H27" s="6">
        <v>234.0</v>
      </c>
      <c r="I27" s="6">
        <v>234.0</v>
      </c>
      <c r="J27" s="6">
        <v>234.0</v>
      </c>
      <c r="K27" s="6">
        <v>234.0</v>
      </c>
      <c r="L27" s="6">
        <v>0.043</v>
      </c>
      <c r="M27" s="6">
        <v>40.003</v>
      </c>
      <c r="N27" s="85">
        <f t="shared" si="1"/>
        <v>0</v>
      </c>
      <c r="O27" s="85">
        <f t="shared" si="2"/>
        <v>0</v>
      </c>
      <c r="P27" s="85">
        <f t="shared" si="3"/>
        <v>0</v>
      </c>
      <c r="Q27" s="85">
        <f t="shared" si="4"/>
        <v>0</v>
      </c>
      <c r="R27" s="85">
        <f t="shared" si="5"/>
        <v>0</v>
      </c>
      <c r="S27" s="86">
        <f t="shared" si="6"/>
        <v>0</v>
      </c>
      <c r="U27" s="9">
        <f t="shared" si="7"/>
        <v>0.043</v>
      </c>
    </row>
    <row r="28">
      <c r="A28" s="84">
        <f>Comparacao!E29</f>
        <v>232</v>
      </c>
      <c r="B28" s="6" t="s">
        <v>103</v>
      </c>
      <c r="C28" s="6" t="s">
        <v>14</v>
      </c>
      <c r="D28" s="6">
        <v>5.0</v>
      </c>
      <c r="E28" s="6">
        <v>232.0</v>
      </c>
      <c r="F28" s="6">
        <v>232.0</v>
      </c>
      <c r="G28" s="6">
        <v>232.0</v>
      </c>
      <c r="H28" s="6">
        <v>232.0</v>
      </c>
      <c r="I28" s="6">
        <v>232.0</v>
      </c>
      <c r="J28" s="6">
        <v>232.0</v>
      </c>
      <c r="K28" s="6">
        <v>232.0</v>
      </c>
      <c r="L28" s="6">
        <v>1.651</v>
      </c>
      <c r="M28" s="6">
        <v>40.004</v>
      </c>
      <c r="N28" s="85">
        <f t="shared" si="1"/>
        <v>0</v>
      </c>
      <c r="O28" s="85">
        <f t="shared" si="2"/>
        <v>0</v>
      </c>
      <c r="P28" s="85">
        <f t="shared" si="3"/>
        <v>0</v>
      </c>
      <c r="Q28" s="85">
        <f t="shared" si="4"/>
        <v>0</v>
      </c>
      <c r="R28" s="85">
        <f t="shared" si="5"/>
        <v>0</v>
      </c>
      <c r="S28" s="86">
        <f t="shared" si="6"/>
        <v>0</v>
      </c>
      <c r="U28" s="9">
        <f t="shared" si="7"/>
        <v>1.651</v>
      </c>
    </row>
    <row r="29">
      <c r="A29" s="84">
        <f>Comparacao!E30</f>
        <v>774</v>
      </c>
      <c r="B29" s="6" t="s">
        <v>104</v>
      </c>
      <c r="C29" s="6" t="s">
        <v>14</v>
      </c>
      <c r="D29" s="6">
        <v>5.0</v>
      </c>
      <c r="E29" s="6">
        <v>774.0</v>
      </c>
      <c r="F29" s="6">
        <v>774.0</v>
      </c>
      <c r="G29" s="6">
        <v>774.0</v>
      </c>
      <c r="H29" s="6">
        <v>774.0</v>
      </c>
      <c r="I29" s="6">
        <v>774.0</v>
      </c>
      <c r="J29" s="6">
        <v>774.0</v>
      </c>
      <c r="K29" s="6">
        <v>774.0</v>
      </c>
      <c r="L29" s="6">
        <v>0.019</v>
      </c>
      <c r="M29" s="6">
        <v>40.003</v>
      </c>
      <c r="N29" s="85">
        <f t="shared" si="1"/>
        <v>0</v>
      </c>
      <c r="O29" s="85">
        <f t="shared" si="2"/>
        <v>0</v>
      </c>
      <c r="P29" s="85">
        <f t="shared" si="3"/>
        <v>0</v>
      </c>
      <c r="Q29" s="85">
        <f t="shared" si="4"/>
        <v>0</v>
      </c>
      <c r="R29" s="85">
        <f t="shared" si="5"/>
        <v>0</v>
      </c>
      <c r="S29" s="86">
        <f t="shared" si="6"/>
        <v>0</v>
      </c>
      <c r="U29" s="9">
        <f t="shared" si="7"/>
        <v>0.019</v>
      </c>
    </row>
    <row r="30">
      <c r="A30" s="84">
        <f>Comparacao!E31</f>
        <v>4544</v>
      </c>
      <c r="B30" s="6" t="s">
        <v>105</v>
      </c>
      <c r="C30" s="6" t="s">
        <v>14</v>
      </c>
      <c r="D30" s="6">
        <v>5.0</v>
      </c>
      <c r="E30" s="6">
        <v>4544.0</v>
      </c>
      <c r="F30" s="6">
        <v>4544.0</v>
      </c>
      <c r="G30" s="6">
        <v>4544.0</v>
      </c>
      <c r="H30" s="6">
        <v>4544.0</v>
      </c>
      <c r="I30" s="6">
        <v>4544.0</v>
      </c>
      <c r="J30" s="6">
        <v>4544.0</v>
      </c>
      <c r="K30" s="6">
        <v>4544.0</v>
      </c>
      <c r="L30" s="6">
        <v>0.03</v>
      </c>
      <c r="M30" s="6">
        <v>40.007</v>
      </c>
      <c r="N30" s="85">
        <f t="shared" si="1"/>
        <v>0</v>
      </c>
      <c r="O30" s="85">
        <f t="shared" si="2"/>
        <v>0</v>
      </c>
      <c r="P30" s="85">
        <f t="shared" si="3"/>
        <v>0</v>
      </c>
      <c r="Q30" s="85">
        <f t="shared" si="4"/>
        <v>0</v>
      </c>
      <c r="R30" s="85">
        <f t="shared" si="5"/>
        <v>0</v>
      </c>
      <c r="S30" s="86">
        <f t="shared" si="6"/>
        <v>0</v>
      </c>
      <c r="U30" s="9">
        <f t="shared" si="7"/>
        <v>0.03</v>
      </c>
    </row>
    <row r="31">
      <c r="A31" s="84">
        <f>Comparacao!E32</f>
        <v>2068</v>
      </c>
      <c r="B31" s="6" t="s">
        <v>106</v>
      </c>
      <c r="C31" s="6" t="s">
        <v>14</v>
      </c>
      <c r="D31" s="6">
        <v>5.0</v>
      </c>
      <c r="E31" s="6">
        <v>2068.0</v>
      </c>
      <c r="F31" s="6">
        <v>2068.0</v>
      </c>
      <c r="G31" s="6">
        <v>2068.0</v>
      </c>
      <c r="H31" s="6">
        <v>2068.0</v>
      </c>
      <c r="I31" s="6">
        <v>2068.0</v>
      </c>
      <c r="J31" s="6">
        <v>2068.0</v>
      </c>
      <c r="K31" s="6">
        <v>2068.0</v>
      </c>
      <c r="L31" s="6">
        <v>0.041</v>
      </c>
      <c r="M31" s="6">
        <v>40.004</v>
      </c>
      <c r="N31" s="85">
        <f t="shared" si="1"/>
        <v>0</v>
      </c>
      <c r="O31" s="85">
        <f t="shared" si="2"/>
        <v>0</v>
      </c>
      <c r="P31" s="85">
        <f t="shared" si="3"/>
        <v>0</v>
      </c>
      <c r="Q31" s="85">
        <f t="shared" si="4"/>
        <v>0</v>
      </c>
      <c r="R31" s="85">
        <f t="shared" si="5"/>
        <v>0</v>
      </c>
      <c r="S31" s="86">
        <f t="shared" si="6"/>
        <v>0</v>
      </c>
      <c r="U31" s="9">
        <f t="shared" si="7"/>
        <v>0.041</v>
      </c>
    </row>
    <row r="32">
      <c r="A32" s="84">
        <f>Comparacao!E33</f>
        <v>2090</v>
      </c>
      <c r="B32" s="6" t="s">
        <v>107</v>
      </c>
      <c r="C32" s="6" t="s">
        <v>14</v>
      </c>
      <c r="D32" s="6">
        <v>5.0</v>
      </c>
      <c r="E32" s="6">
        <v>2090.0</v>
      </c>
      <c r="F32" s="6">
        <v>2090.0</v>
      </c>
      <c r="G32" s="6">
        <v>2090.0</v>
      </c>
      <c r="H32" s="6">
        <v>2090.0</v>
      </c>
      <c r="I32" s="6">
        <v>2090.0</v>
      </c>
      <c r="J32" s="6">
        <v>2090.0</v>
      </c>
      <c r="K32" s="6">
        <v>2090.0</v>
      </c>
      <c r="L32" s="6">
        <v>0.09</v>
      </c>
      <c r="M32" s="6">
        <v>40.005</v>
      </c>
      <c r="N32" s="85">
        <f t="shared" si="1"/>
        <v>0</v>
      </c>
      <c r="O32" s="85">
        <f t="shared" si="2"/>
        <v>0</v>
      </c>
      <c r="P32" s="85">
        <f t="shared" si="3"/>
        <v>0</v>
      </c>
      <c r="Q32" s="85">
        <f t="shared" si="4"/>
        <v>0</v>
      </c>
      <c r="R32" s="85">
        <f t="shared" si="5"/>
        <v>0</v>
      </c>
      <c r="S32" s="86">
        <f t="shared" si="6"/>
        <v>0</v>
      </c>
      <c r="U32" s="9">
        <f t="shared" si="7"/>
        <v>0.09</v>
      </c>
    </row>
    <row r="33">
      <c r="A33" s="84">
        <f>Comparacao!E34</f>
        <v>1650</v>
      </c>
      <c r="B33" s="6" t="s">
        <v>108</v>
      </c>
      <c r="C33" s="6" t="s">
        <v>14</v>
      </c>
      <c r="D33" s="6">
        <v>5.0</v>
      </c>
      <c r="E33" s="6">
        <v>1650.0</v>
      </c>
      <c r="F33" s="6">
        <v>1650.0</v>
      </c>
      <c r="G33" s="6">
        <v>1650.0</v>
      </c>
      <c r="H33" s="6">
        <v>1650.0</v>
      </c>
      <c r="I33" s="6">
        <v>1650.0</v>
      </c>
      <c r="J33" s="6">
        <v>1650.0</v>
      </c>
      <c r="K33" s="6">
        <v>1650.0</v>
      </c>
      <c r="L33" s="6">
        <v>0.544</v>
      </c>
      <c r="M33" s="6">
        <v>40.003</v>
      </c>
      <c r="N33" s="85">
        <f t="shared" si="1"/>
        <v>0</v>
      </c>
      <c r="O33" s="85">
        <f t="shared" si="2"/>
        <v>0</v>
      </c>
      <c r="P33" s="85">
        <f t="shared" si="3"/>
        <v>0</v>
      </c>
      <c r="Q33" s="85">
        <f t="shared" si="4"/>
        <v>0</v>
      </c>
      <c r="R33" s="85">
        <f t="shared" si="5"/>
        <v>0</v>
      </c>
      <c r="S33" s="86">
        <f t="shared" si="6"/>
        <v>0</v>
      </c>
      <c r="U33" s="9">
        <f t="shared" si="7"/>
        <v>0.544</v>
      </c>
    </row>
    <row r="34">
      <c r="A34" s="84">
        <f>Comparacao!E35</f>
        <v>4316</v>
      </c>
      <c r="B34" s="6" t="s">
        <v>109</v>
      </c>
      <c r="C34" s="6" t="s">
        <v>14</v>
      </c>
      <c r="D34" s="6">
        <v>5.0</v>
      </c>
      <c r="E34" s="6">
        <v>4316.0</v>
      </c>
      <c r="F34" s="6">
        <v>4316.0</v>
      </c>
      <c r="G34" s="6">
        <v>4316.0</v>
      </c>
      <c r="H34" s="6">
        <v>4316.0</v>
      </c>
      <c r="I34" s="6">
        <v>4316.0</v>
      </c>
      <c r="J34" s="6">
        <v>4316.0</v>
      </c>
      <c r="K34" s="6">
        <v>4316.0</v>
      </c>
      <c r="L34" s="6">
        <v>0.107</v>
      </c>
      <c r="M34" s="6">
        <v>40.009</v>
      </c>
      <c r="N34" s="85">
        <f t="shared" si="1"/>
        <v>0</v>
      </c>
      <c r="O34" s="85">
        <f t="shared" si="2"/>
        <v>0</v>
      </c>
      <c r="P34" s="85">
        <f t="shared" si="3"/>
        <v>0</v>
      </c>
      <c r="Q34" s="85">
        <f t="shared" si="4"/>
        <v>0</v>
      </c>
      <c r="R34" s="85">
        <f t="shared" si="5"/>
        <v>0</v>
      </c>
      <c r="S34" s="86">
        <f t="shared" si="6"/>
        <v>0</v>
      </c>
      <c r="U34" s="9">
        <f t="shared" si="7"/>
        <v>0.107</v>
      </c>
    </row>
    <row r="35">
      <c r="A35" s="84">
        <f>Comparacao!E36</f>
        <v>8646</v>
      </c>
      <c r="B35" s="6" t="s">
        <v>110</v>
      </c>
      <c r="C35" s="6" t="s">
        <v>14</v>
      </c>
      <c r="D35" s="6">
        <v>5.0</v>
      </c>
      <c r="E35" s="6">
        <v>8646.0</v>
      </c>
      <c r="F35" s="6">
        <v>8646.0</v>
      </c>
      <c r="G35" s="6">
        <v>8646.0</v>
      </c>
      <c r="H35" s="6">
        <v>8646.0</v>
      </c>
      <c r="I35" s="6">
        <v>8646.0</v>
      </c>
      <c r="J35" s="6">
        <v>8646.0</v>
      </c>
      <c r="K35" s="6">
        <v>8646.0</v>
      </c>
      <c r="L35" s="6">
        <v>0.13</v>
      </c>
      <c r="M35" s="6">
        <v>40.006</v>
      </c>
      <c r="N35" s="85">
        <f t="shared" si="1"/>
        <v>0</v>
      </c>
      <c r="O35" s="85">
        <f t="shared" si="2"/>
        <v>0</v>
      </c>
      <c r="P35" s="85">
        <f t="shared" si="3"/>
        <v>0</v>
      </c>
      <c r="Q35" s="85">
        <f t="shared" si="4"/>
        <v>0</v>
      </c>
      <c r="R35" s="85">
        <f t="shared" si="5"/>
        <v>0</v>
      </c>
      <c r="S35" s="86">
        <f t="shared" si="6"/>
        <v>0</v>
      </c>
      <c r="U35" s="9">
        <f t="shared" si="7"/>
        <v>0.13</v>
      </c>
    </row>
    <row r="36">
      <c r="A36" s="84">
        <f>Comparacao!E37</f>
        <v>4586</v>
      </c>
      <c r="B36" s="6" t="s">
        <v>111</v>
      </c>
      <c r="C36" s="6" t="s">
        <v>14</v>
      </c>
      <c r="D36" s="6">
        <v>5.0</v>
      </c>
      <c r="E36" s="6">
        <v>4586.0</v>
      </c>
      <c r="F36" s="6">
        <v>4586.0</v>
      </c>
      <c r="G36" s="6">
        <v>4586.0</v>
      </c>
      <c r="H36" s="6">
        <v>4586.0</v>
      </c>
      <c r="I36" s="6">
        <v>4586.0</v>
      </c>
      <c r="J36" s="6">
        <v>4586.0</v>
      </c>
      <c r="K36" s="6">
        <v>4586.0</v>
      </c>
      <c r="L36" s="6">
        <v>0.19</v>
      </c>
      <c r="M36" s="6">
        <v>40.007</v>
      </c>
      <c r="N36" s="85">
        <f t="shared" si="1"/>
        <v>0</v>
      </c>
      <c r="O36" s="85">
        <f t="shared" si="2"/>
        <v>0</v>
      </c>
      <c r="P36" s="85">
        <f t="shared" si="3"/>
        <v>0</v>
      </c>
      <c r="Q36" s="85">
        <f t="shared" si="4"/>
        <v>0</v>
      </c>
      <c r="R36" s="85">
        <f t="shared" si="5"/>
        <v>0</v>
      </c>
      <c r="S36" s="86">
        <f t="shared" si="6"/>
        <v>0</v>
      </c>
      <c r="U36" s="9">
        <f t="shared" si="7"/>
        <v>0.19</v>
      </c>
    </row>
    <row r="37">
      <c r="A37" s="84">
        <f>Comparacao!E38</f>
        <v>5396</v>
      </c>
      <c r="B37" s="6" t="s">
        <v>112</v>
      </c>
      <c r="C37" s="6" t="s">
        <v>14</v>
      </c>
      <c r="D37" s="6">
        <v>5.0</v>
      </c>
      <c r="E37" s="6">
        <v>5396.0</v>
      </c>
      <c r="F37" s="6">
        <v>5396.0</v>
      </c>
      <c r="G37" s="6">
        <v>5396.0</v>
      </c>
      <c r="H37" s="6">
        <v>5396.0</v>
      </c>
      <c r="I37" s="6">
        <v>5396.0</v>
      </c>
      <c r="J37" s="6">
        <v>5396.0</v>
      </c>
      <c r="K37" s="6">
        <v>5396.0</v>
      </c>
      <c r="L37" s="6">
        <v>0.194</v>
      </c>
      <c r="M37" s="6">
        <v>40.004</v>
      </c>
      <c r="N37" s="85">
        <f t="shared" si="1"/>
        <v>0</v>
      </c>
      <c r="O37" s="85">
        <f t="shared" si="2"/>
        <v>0</v>
      </c>
      <c r="P37" s="85">
        <f t="shared" si="3"/>
        <v>0</v>
      </c>
      <c r="Q37" s="85">
        <f t="shared" si="4"/>
        <v>0</v>
      </c>
      <c r="R37" s="85">
        <f t="shared" si="5"/>
        <v>0</v>
      </c>
      <c r="S37" s="86">
        <f t="shared" si="6"/>
        <v>0</v>
      </c>
      <c r="U37" s="9">
        <f t="shared" si="7"/>
        <v>0.194</v>
      </c>
    </row>
    <row r="38">
      <c r="A38" s="84">
        <f>Comparacao!E39</f>
        <v>4800</v>
      </c>
      <c r="B38" s="6" t="s">
        <v>113</v>
      </c>
      <c r="C38" s="6" t="s">
        <v>14</v>
      </c>
      <c r="D38" s="6">
        <v>5.0</v>
      </c>
      <c r="E38" s="6">
        <v>4800.0</v>
      </c>
      <c r="F38" s="6">
        <v>4800.0</v>
      </c>
      <c r="G38" s="6">
        <v>4800.0</v>
      </c>
      <c r="H38" s="6">
        <v>4800.0</v>
      </c>
      <c r="I38" s="6">
        <v>4800.0</v>
      </c>
      <c r="J38" s="6">
        <v>4800.0</v>
      </c>
      <c r="K38" s="6">
        <v>4800.0</v>
      </c>
      <c r="L38" s="6">
        <v>0.425</v>
      </c>
      <c r="M38" s="6">
        <v>40.008</v>
      </c>
      <c r="N38" s="85">
        <f t="shared" si="1"/>
        <v>0</v>
      </c>
      <c r="O38" s="85">
        <f t="shared" si="2"/>
        <v>0</v>
      </c>
      <c r="P38" s="85">
        <f t="shared" si="3"/>
        <v>0</v>
      </c>
      <c r="Q38" s="85">
        <f t="shared" si="4"/>
        <v>0</v>
      </c>
      <c r="R38" s="85">
        <f t="shared" si="5"/>
        <v>0</v>
      </c>
      <c r="S38" s="86">
        <f t="shared" si="6"/>
        <v>0</v>
      </c>
      <c r="U38" s="9">
        <f t="shared" si="7"/>
        <v>0.425</v>
      </c>
    </row>
    <row r="39">
      <c r="A39" s="84">
        <f>Comparacao!E40</f>
        <v>6272</v>
      </c>
      <c r="B39" s="6" t="s">
        <v>114</v>
      </c>
      <c r="C39" s="6" t="s">
        <v>14</v>
      </c>
      <c r="D39" s="6">
        <v>5.0</v>
      </c>
      <c r="E39" s="6">
        <v>6272.0</v>
      </c>
      <c r="F39" s="6">
        <v>6272.0</v>
      </c>
      <c r="G39" s="6">
        <v>6272.0</v>
      </c>
      <c r="H39" s="6">
        <v>6272.0</v>
      </c>
      <c r="I39" s="6">
        <v>6272.0</v>
      </c>
      <c r="J39" s="6">
        <v>6272.0</v>
      </c>
      <c r="K39" s="6">
        <v>6272.0</v>
      </c>
      <c r="L39" s="6">
        <v>0.013</v>
      </c>
      <c r="M39" s="6">
        <v>40.007</v>
      </c>
      <c r="N39" s="85">
        <f t="shared" si="1"/>
        <v>0</v>
      </c>
      <c r="O39" s="85">
        <f t="shared" si="2"/>
        <v>0</v>
      </c>
      <c r="P39" s="85">
        <f t="shared" si="3"/>
        <v>0</v>
      </c>
      <c r="Q39" s="85">
        <f t="shared" si="4"/>
        <v>0</v>
      </c>
      <c r="R39" s="85">
        <f t="shared" si="5"/>
        <v>0</v>
      </c>
      <c r="S39" s="86">
        <f t="shared" si="6"/>
        <v>0</v>
      </c>
      <c r="U39" s="9">
        <f t="shared" si="7"/>
        <v>0.013</v>
      </c>
    </row>
    <row r="40">
      <c r="A40" s="84">
        <f>Comparacao!E41</f>
        <v>19000</v>
      </c>
      <c r="B40" s="6" t="s">
        <v>115</v>
      </c>
      <c r="C40" s="6" t="s">
        <v>14</v>
      </c>
      <c r="D40" s="6">
        <v>5.0</v>
      </c>
      <c r="E40" s="6">
        <v>19000.0</v>
      </c>
      <c r="F40" s="6">
        <v>19000.0</v>
      </c>
      <c r="G40" s="6">
        <v>19000.0</v>
      </c>
      <c r="H40" s="6">
        <v>19000.0</v>
      </c>
      <c r="I40" s="6">
        <v>19000.0</v>
      </c>
      <c r="J40" s="6">
        <v>19000.0</v>
      </c>
      <c r="K40" s="6">
        <v>19000.0</v>
      </c>
      <c r="L40" s="6">
        <v>8.002</v>
      </c>
      <c r="M40" s="6">
        <v>100.031</v>
      </c>
      <c r="N40" s="85">
        <f t="shared" si="1"/>
        <v>0</v>
      </c>
      <c r="O40" s="85">
        <f t="shared" si="2"/>
        <v>0</v>
      </c>
      <c r="P40" s="85">
        <f t="shared" si="3"/>
        <v>0</v>
      </c>
      <c r="Q40" s="85">
        <f t="shared" si="4"/>
        <v>0</v>
      </c>
      <c r="R40" s="85">
        <f t="shared" si="5"/>
        <v>0</v>
      </c>
      <c r="S40" s="86">
        <f t="shared" si="6"/>
        <v>0</v>
      </c>
      <c r="U40" s="9">
        <f t="shared" si="7"/>
        <v>8.002</v>
      </c>
    </row>
    <row r="41">
      <c r="A41" s="84">
        <f>Comparacao!E42</f>
        <v>22686</v>
      </c>
      <c r="B41" s="6" t="s">
        <v>116</v>
      </c>
      <c r="C41" s="6" t="s">
        <v>14</v>
      </c>
      <c r="D41" s="6">
        <v>5.0</v>
      </c>
      <c r="E41" s="6">
        <v>22686.0</v>
      </c>
      <c r="F41" s="6">
        <v>22686.0</v>
      </c>
      <c r="G41" s="6">
        <v>22686.0</v>
      </c>
      <c r="H41" s="6">
        <v>22686.0</v>
      </c>
      <c r="I41" s="6">
        <v>22686.0</v>
      </c>
      <c r="J41" s="6">
        <v>22686.0</v>
      </c>
      <c r="K41" s="6">
        <v>22686.0</v>
      </c>
      <c r="L41" s="6">
        <v>3.314</v>
      </c>
      <c r="M41" s="6">
        <v>100.051</v>
      </c>
      <c r="N41" s="85">
        <f t="shared" si="1"/>
        <v>0</v>
      </c>
      <c r="O41" s="85">
        <f t="shared" si="2"/>
        <v>0</v>
      </c>
      <c r="P41" s="85">
        <f t="shared" si="3"/>
        <v>0</v>
      </c>
      <c r="Q41" s="85">
        <f t="shared" si="4"/>
        <v>0</v>
      </c>
      <c r="R41" s="85">
        <f t="shared" si="5"/>
        <v>0</v>
      </c>
      <c r="S41" s="86">
        <f t="shared" si="6"/>
        <v>0</v>
      </c>
      <c r="U41" s="9">
        <f t="shared" si="7"/>
        <v>3.314</v>
      </c>
    </row>
    <row r="42">
      <c r="A42" s="84">
        <f>Comparacao!E43</f>
        <v>14558</v>
      </c>
      <c r="B42" s="6" t="s">
        <v>117</v>
      </c>
      <c r="C42" s="6" t="s">
        <v>14</v>
      </c>
      <c r="D42" s="6">
        <v>5.0</v>
      </c>
      <c r="E42" s="6">
        <v>14558.0</v>
      </c>
      <c r="F42" s="6">
        <v>14558.0</v>
      </c>
      <c r="G42" s="6">
        <v>14558.0</v>
      </c>
      <c r="H42" s="6">
        <v>14558.0</v>
      </c>
      <c r="I42" s="6">
        <v>14558.0</v>
      </c>
      <c r="J42" s="6">
        <v>14558.0</v>
      </c>
      <c r="K42" s="6">
        <v>14558.0</v>
      </c>
      <c r="L42" s="6">
        <v>15.204</v>
      </c>
      <c r="M42" s="6">
        <v>100.064</v>
      </c>
      <c r="N42" s="85">
        <f t="shared" si="1"/>
        <v>0</v>
      </c>
      <c r="O42" s="85">
        <f t="shared" si="2"/>
        <v>0</v>
      </c>
      <c r="P42" s="85">
        <f t="shared" si="3"/>
        <v>0</v>
      </c>
      <c r="Q42" s="85">
        <f t="shared" si="4"/>
        <v>0</v>
      </c>
      <c r="R42" s="85">
        <f t="shared" si="5"/>
        <v>0</v>
      </c>
      <c r="S42" s="86">
        <f t="shared" si="6"/>
        <v>0</v>
      </c>
      <c r="U42" s="9">
        <f t="shared" si="7"/>
        <v>15.204</v>
      </c>
    </row>
    <row r="43">
      <c r="A43" s="88">
        <f>Comparacao!E44</f>
        <v>19700</v>
      </c>
      <c r="B43" s="6" t="s">
        <v>118</v>
      </c>
      <c r="C43" s="6" t="s">
        <v>14</v>
      </c>
      <c r="D43" s="6">
        <v>5.0</v>
      </c>
      <c r="E43" s="6">
        <v>19700.0</v>
      </c>
      <c r="F43" s="6">
        <v>19988.0</v>
      </c>
      <c r="G43" s="6">
        <v>19700.0</v>
      </c>
      <c r="H43" s="6">
        <v>19700.0</v>
      </c>
      <c r="I43" s="6">
        <v>19700.0</v>
      </c>
      <c r="J43" s="6">
        <v>19700.0</v>
      </c>
      <c r="K43" s="6">
        <v>19757.6</v>
      </c>
      <c r="L43" s="6">
        <v>22.763</v>
      </c>
      <c r="M43" s="6">
        <v>100.037</v>
      </c>
      <c r="N43" s="85">
        <f t="shared" si="1"/>
        <v>0</v>
      </c>
      <c r="O43" s="85">
        <f t="shared" si="2"/>
        <v>1.461928934</v>
      </c>
      <c r="P43" s="85">
        <f t="shared" si="3"/>
        <v>0</v>
      </c>
      <c r="Q43" s="85">
        <f t="shared" si="4"/>
        <v>0</v>
      </c>
      <c r="R43" s="85">
        <f t="shared" si="5"/>
        <v>0</v>
      </c>
      <c r="S43" s="86">
        <f t="shared" si="6"/>
        <v>0.2923857868</v>
      </c>
      <c r="U43" s="9">
        <f t="shared" si="7"/>
        <v>22.763</v>
      </c>
    </row>
    <row r="44">
      <c r="A44" s="88">
        <f>Comparacao!E45</f>
        <v>22746</v>
      </c>
      <c r="B44" s="6" t="s">
        <v>119</v>
      </c>
      <c r="C44" s="6" t="s">
        <v>14</v>
      </c>
      <c r="D44" s="6">
        <v>5.0</v>
      </c>
      <c r="E44" s="6">
        <v>22746.0</v>
      </c>
      <c r="F44" s="6">
        <v>22746.0</v>
      </c>
      <c r="G44" s="6">
        <v>22746.0</v>
      </c>
      <c r="H44" s="6">
        <v>22746.0</v>
      </c>
      <c r="I44" s="6">
        <v>22746.0</v>
      </c>
      <c r="J44" s="6">
        <v>22746.0</v>
      </c>
      <c r="K44" s="6">
        <v>22746.0</v>
      </c>
      <c r="L44" s="6">
        <v>8.685</v>
      </c>
      <c r="M44" s="6">
        <v>100.025</v>
      </c>
      <c r="N44" s="85">
        <f t="shared" si="1"/>
        <v>0</v>
      </c>
      <c r="O44" s="85">
        <f t="shared" si="2"/>
        <v>0</v>
      </c>
      <c r="P44" s="85">
        <f t="shared" si="3"/>
        <v>0</v>
      </c>
      <c r="Q44" s="85">
        <f t="shared" si="4"/>
        <v>0</v>
      </c>
      <c r="R44" s="85">
        <f t="shared" si="5"/>
        <v>0</v>
      </c>
      <c r="S44" s="86">
        <f t="shared" si="6"/>
        <v>0</v>
      </c>
      <c r="U44" s="9">
        <f t="shared" si="7"/>
        <v>8.685</v>
      </c>
    </row>
    <row r="45">
      <c r="A45" s="88">
        <f>Comparacao!E46</f>
        <v>36412</v>
      </c>
      <c r="B45" s="6" t="s">
        <v>120</v>
      </c>
      <c r="C45" s="6" t="s">
        <v>14</v>
      </c>
      <c r="D45" s="6">
        <v>5.0</v>
      </c>
      <c r="E45" s="6">
        <v>36778.0</v>
      </c>
      <c r="F45" s="6">
        <v>36412.0</v>
      </c>
      <c r="G45" s="6">
        <v>36412.0</v>
      </c>
      <c r="H45" s="6">
        <v>36412.0</v>
      </c>
      <c r="I45" s="6">
        <v>36412.0</v>
      </c>
      <c r="J45" s="6">
        <v>36412.0</v>
      </c>
      <c r="K45" s="6">
        <v>36485.2</v>
      </c>
      <c r="L45" s="6">
        <v>33.117</v>
      </c>
      <c r="M45" s="6">
        <v>100.068</v>
      </c>
      <c r="N45" s="85">
        <f t="shared" si="1"/>
        <v>1.005163133</v>
      </c>
      <c r="O45" s="85">
        <f t="shared" si="2"/>
        <v>0</v>
      </c>
      <c r="P45" s="85">
        <f t="shared" si="3"/>
        <v>0</v>
      </c>
      <c r="Q45" s="85">
        <f t="shared" si="4"/>
        <v>0</v>
      </c>
      <c r="R45" s="85">
        <f t="shared" si="5"/>
        <v>0</v>
      </c>
      <c r="S45" s="86">
        <f t="shared" si="6"/>
        <v>0.2010326266</v>
      </c>
      <c r="U45" s="9">
        <f t="shared" si="7"/>
        <v>33.117</v>
      </c>
    </row>
    <row r="46">
      <c r="A46" s="88">
        <f>Comparacao!E47</f>
        <v>38608</v>
      </c>
      <c r="B46" s="6" t="s">
        <v>121</v>
      </c>
      <c r="C46" s="6" t="s">
        <v>14</v>
      </c>
      <c r="D46" s="6">
        <v>5.0</v>
      </c>
      <c r="E46" s="6">
        <v>38608.0</v>
      </c>
      <c r="F46" s="6">
        <v>38608.0</v>
      </c>
      <c r="G46" s="6">
        <v>38608.0</v>
      </c>
      <c r="H46" s="6">
        <v>38608.0</v>
      </c>
      <c r="I46" s="6">
        <v>38608.0</v>
      </c>
      <c r="J46" s="6">
        <v>38608.0</v>
      </c>
      <c r="K46" s="6">
        <v>38608.0</v>
      </c>
      <c r="L46" s="6">
        <v>13.233</v>
      </c>
      <c r="M46" s="6">
        <v>100.043</v>
      </c>
      <c r="N46" s="85">
        <f t="shared" si="1"/>
        <v>0</v>
      </c>
      <c r="O46" s="85">
        <f t="shared" si="2"/>
        <v>0</v>
      </c>
      <c r="P46" s="85">
        <f t="shared" si="3"/>
        <v>0</v>
      </c>
      <c r="Q46" s="85">
        <f t="shared" si="4"/>
        <v>0</v>
      </c>
      <c r="R46" s="85">
        <f t="shared" si="5"/>
        <v>0</v>
      </c>
      <c r="S46" s="86">
        <f t="shared" si="6"/>
        <v>0</v>
      </c>
      <c r="U46" s="9">
        <f t="shared" si="7"/>
        <v>13.233</v>
      </c>
    </row>
    <row r="47">
      <c r="A47" s="88">
        <f>Comparacao!E48</f>
        <v>32686</v>
      </c>
      <c r="B47" s="6" t="s">
        <v>122</v>
      </c>
      <c r="C47" s="6" t="s">
        <v>14</v>
      </c>
      <c r="D47" s="6">
        <v>5.0</v>
      </c>
      <c r="E47" s="6">
        <v>32686.0</v>
      </c>
      <c r="F47" s="6">
        <v>32686.0</v>
      </c>
      <c r="G47" s="6">
        <v>32696.0</v>
      </c>
      <c r="H47" s="6">
        <v>32696.0</v>
      </c>
      <c r="I47" s="6">
        <v>32686.0</v>
      </c>
      <c r="J47" s="6">
        <v>32686.0</v>
      </c>
      <c r="K47" s="6">
        <v>32690.0</v>
      </c>
      <c r="L47" s="6">
        <v>18.579</v>
      </c>
      <c r="M47" s="6">
        <v>100.06</v>
      </c>
      <c r="N47" s="85">
        <f t="shared" si="1"/>
        <v>0</v>
      </c>
      <c r="O47" s="85">
        <f t="shared" si="2"/>
        <v>0</v>
      </c>
      <c r="P47" s="85">
        <f t="shared" si="3"/>
        <v>0.03059413816</v>
      </c>
      <c r="Q47" s="85">
        <f t="shared" si="4"/>
        <v>0.03059413816</v>
      </c>
      <c r="R47" s="85">
        <f t="shared" si="5"/>
        <v>0</v>
      </c>
      <c r="S47" s="86">
        <f t="shared" si="6"/>
        <v>0.01223765527</v>
      </c>
      <c r="U47" s="9">
        <f t="shared" si="7"/>
        <v>18.579</v>
      </c>
    </row>
    <row r="48">
      <c r="A48" s="88">
        <f>Comparacao!E49</f>
        <v>35322</v>
      </c>
      <c r="B48" s="6" t="s">
        <v>123</v>
      </c>
      <c r="C48" s="6" t="s">
        <v>14</v>
      </c>
      <c r="D48" s="6">
        <v>5.0</v>
      </c>
      <c r="E48" s="6">
        <v>35322.0</v>
      </c>
      <c r="F48" s="6">
        <v>35322.0</v>
      </c>
      <c r="G48" s="6">
        <v>35322.0</v>
      </c>
      <c r="H48" s="6">
        <v>35322.0</v>
      </c>
      <c r="I48" s="6">
        <v>35322.0</v>
      </c>
      <c r="J48" s="6">
        <v>35322.0</v>
      </c>
      <c r="K48" s="6">
        <v>35322.0</v>
      </c>
      <c r="L48" s="6">
        <v>4.098</v>
      </c>
      <c r="M48" s="6">
        <v>100.048</v>
      </c>
      <c r="N48" s="85">
        <f t="shared" si="1"/>
        <v>0</v>
      </c>
      <c r="O48" s="85">
        <f t="shared" si="2"/>
        <v>0</v>
      </c>
      <c r="P48" s="85">
        <f t="shared" si="3"/>
        <v>0</v>
      </c>
      <c r="Q48" s="85">
        <f t="shared" si="4"/>
        <v>0</v>
      </c>
      <c r="R48" s="85">
        <f t="shared" si="5"/>
        <v>0</v>
      </c>
      <c r="S48" s="86">
        <f t="shared" si="6"/>
        <v>0</v>
      </c>
      <c r="U48" s="9">
        <f t="shared" si="7"/>
        <v>4.098</v>
      </c>
    </row>
    <row r="49">
      <c r="A49" s="88">
        <f>Comparacao!E50</f>
        <v>36690</v>
      </c>
      <c r="B49" s="6" t="s">
        <v>124</v>
      </c>
      <c r="C49" s="6" t="s">
        <v>14</v>
      </c>
      <c r="D49" s="6">
        <v>5.0</v>
      </c>
      <c r="E49" s="6">
        <v>36906.0</v>
      </c>
      <c r="F49" s="6">
        <v>36690.0</v>
      </c>
      <c r="G49" s="6">
        <v>36690.0</v>
      </c>
      <c r="H49" s="6">
        <v>36690.0</v>
      </c>
      <c r="I49" s="6">
        <v>36690.0</v>
      </c>
      <c r="J49" s="6">
        <v>36690.0</v>
      </c>
      <c r="K49" s="6">
        <v>36733.2</v>
      </c>
      <c r="L49" s="6">
        <v>22.764</v>
      </c>
      <c r="M49" s="6">
        <v>100.061</v>
      </c>
      <c r="N49" s="85">
        <f t="shared" si="1"/>
        <v>0.5887162715</v>
      </c>
      <c r="O49" s="85">
        <f t="shared" si="2"/>
        <v>0</v>
      </c>
      <c r="P49" s="85">
        <f t="shared" si="3"/>
        <v>0</v>
      </c>
      <c r="Q49" s="85">
        <f t="shared" si="4"/>
        <v>0</v>
      </c>
      <c r="R49" s="85">
        <f t="shared" si="5"/>
        <v>0</v>
      </c>
      <c r="S49" s="86">
        <f t="shared" si="6"/>
        <v>0.1177432543</v>
      </c>
      <c r="U49" s="9">
        <f t="shared" si="7"/>
        <v>22.764</v>
      </c>
    </row>
    <row r="50">
      <c r="A50" s="88">
        <f>Comparacao!E51</f>
        <v>60922</v>
      </c>
      <c r="B50" s="6" t="s">
        <v>125</v>
      </c>
      <c r="C50" s="6" t="s">
        <v>14</v>
      </c>
      <c r="D50" s="6">
        <v>5.0</v>
      </c>
      <c r="E50" s="6">
        <v>60922.0</v>
      </c>
      <c r="F50" s="6">
        <v>60922.0</v>
      </c>
      <c r="G50" s="6">
        <v>60922.0</v>
      </c>
      <c r="H50" s="6">
        <v>60922.0</v>
      </c>
      <c r="I50" s="6">
        <v>60922.0</v>
      </c>
      <c r="J50" s="6">
        <v>60922.0</v>
      </c>
      <c r="K50" s="6">
        <v>60922.0</v>
      </c>
      <c r="L50" s="6">
        <v>31.355</v>
      </c>
      <c r="M50" s="6">
        <v>100.118</v>
      </c>
      <c r="N50" s="85">
        <f t="shared" si="1"/>
        <v>0</v>
      </c>
      <c r="O50" s="85">
        <f t="shared" si="2"/>
        <v>0</v>
      </c>
      <c r="P50" s="85">
        <f t="shared" si="3"/>
        <v>0</v>
      </c>
      <c r="Q50" s="85">
        <f t="shared" si="4"/>
        <v>0</v>
      </c>
      <c r="R50" s="85">
        <f t="shared" si="5"/>
        <v>0</v>
      </c>
      <c r="S50" s="86">
        <f t="shared" si="6"/>
        <v>0</v>
      </c>
      <c r="U50" s="9">
        <f t="shared" si="7"/>
        <v>31.355</v>
      </c>
    </row>
    <row r="51">
      <c r="A51" s="88">
        <f>Comparacao!E52</f>
        <v>62022</v>
      </c>
      <c r="B51" s="6" t="s">
        <v>126</v>
      </c>
      <c r="C51" s="6" t="s">
        <v>14</v>
      </c>
      <c r="D51" s="6">
        <v>5.0</v>
      </c>
      <c r="E51" s="6">
        <v>62022.0</v>
      </c>
      <c r="F51" s="6">
        <v>62022.0</v>
      </c>
      <c r="G51" s="6">
        <v>62022.0</v>
      </c>
      <c r="H51" s="6">
        <v>62022.0</v>
      </c>
      <c r="I51" s="6">
        <v>62022.0</v>
      </c>
      <c r="J51" s="6">
        <v>62022.0</v>
      </c>
      <c r="K51" s="6">
        <v>62022.0</v>
      </c>
      <c r="L51" s="6">
        <v>12.973</v>
      </c>
      <c r="M51" s="6">
        <v>100.073</v>
      </c>
      <c r="N51" s="85">
        <f t="shared" si="1"/>
        <v>0</v>
      </c>
      <c r="O51" s="85">
        <f t="shared" si="2"/>
        <v>0</v>
      </c>
      <c r="P51" s="85">
        <f t="shared" si="3"/>
        <v>0</v>
      </c>
      <c r="Q51" s="85">
        <f t="shared" si="4"/>
        <v>0</v>
      </c>
      <c r="R51" s="85">
        <f t="shared" si="5"/>
        <v>0</v>
      </c>
      <c r="S51" s="86">
        <f t="shared" si="6"/>
        <v>0</v>
      </c>
      <c r="U51" s="9">
        <f t="shared" si="7"/>
        <v>12.973</v>
      </c>
    </row>
    <row r="52">
      <c r="A52" s="88">
        <f>Comparacao!E53</f>
        <v>54596</v>
      </c>
      <c r="B52" s="6" t="s">
        <v>127</v>
      </c>
      <c r="C52" s="6" t="s">
        <v>14</v>
      </c>
      <c r="D52" s="6">
        <v>5.0</v>
      </c>
      <c r="E52" s="6">
        <v>54596.0</v>
      </c>
      <c r="F52" s="6">
        <v>54596.0</v>
      </c>
      <c r="G52" s="6">
        <v>54596.0</v>
      </c>
      <c r="H52" s="6">
        <v>54596.0</v>
      </c>
      <c r="I52" s="6">
        <v>54596.0</v>
      </c>
      <c r="J52" s="6">
        <v>54596.0</v>
      </c>
      <c r="K52" s="6">
        <v>54596.0</v>
      </c>
      <c r="L52" s="6">
        <v>18.573</v>
      </c>
      <c r="M52" s="6">
        <v>100.039</v>
      </c>
      <c r="N52" s="85">
        <f t="shared" si="1"/>
        <v>0</v>
      </c>
      <c r="O52" s="85">
        <f t="shared" si="2"/>
        <v>0</v>
      </c>
      <c r="P52" s="85">
        <f t="shared" si="3"/>
        <v>0</v>
      </c>
      <c r="Q52" s="85">
        <f t="shared" si="4"/>
        <v>0</v>
      </c>
      <c r="R52" s="85">
        <f t="shared" si="5"/>
        <v>0</v>
      </c>
      <c r="S52" s="86">
        <f t="shared" si="6"/>
        <v>0</v>
      </c>
      <c r="U52" s="9">
        <f t="shared" si="7"/>
        <v>18.573</v>
      </c>
    </row>
    <row r="53">
      <c r="A53" s="88">
        <f>Comparacao!E54</f>
        <v>57894</v>
      </c>
      <c r="B53" s="6" t="s">
        <v>128</v>
      </c>
      <c r="C53" s="6" t="s">
        <v>14</v>
      </c>
      <c r="D53" s="6">
        <v>5.0</v>
      </c>
      <c r="E53" s="6">
        <v>57894.0</v>
      </c>
      <c r="F53" s="6">
        <v>57894.0</v>
      </c>
      <c r="G53" s="6">
        <v>57894.0</v>
      </c>
      <c r="H53" s="6">
        <v>57894.0</v>
      </c>
      <c r="I53" s="6">
        <v>57894.0</v>
      </c>
      <c r="J53" s="6">
        <v>57894.0</v>
      </c>
      <c r="K53" s="6">
        <v>57894.0</v>
      </c>
      <c r="L53" s="6">
        <v>3.5</v>
      </c>
      <c r="M53" s="6">
        <v>100.039</v>
      </c>
      <c r="N53" s="85">
        <f t="shared" si="1"/>
        <v>0</v>
      </c>
      <c r="O53" s="85">
        <f t="shared" si="2"/>
        <v>0</v>
      </c>
      <c r="P53" s="85">
        <f t="shared" si="3"/>
        <v>0</v>
      </c>
      <c r="Q53" s="85">
        <f t="shared" si="4"/>
        <v>0</v>
      </c>
      <c r="R53" s="85">
        <f t="shared" si="5"/>
        <v>0</v>
      </c>
      <c r="S53" s="86">
        <f t="shared" si="6"/>
        <v>0</v>
      </c>
      <c r="U53" s="9">
        <f t="shared" si="7"/>
        <v>3.5</v>
      </c>
    </row>
    <row r="54">
      <c r="A54" s="88">
        <f>Comparacao!E55</f>
        <v>61080</v>
      </c>
      <c r="B54" s="6" t="s">
        <v>129</v>
      </c>
      <c r="C54" s="6" t="s">
        <v>14</v>
      </c>
      <c r="D54" s="6">
        <v>5.0</v>
      </c>
      <c r="E54" s="6">
        <v>61120.0</v>
      </c>
      <c r="F54" s="6">
        <v>61080.0</v>
      </c>
      <c r="G54" s="6">
        <v>61120.0</v>
      </c>
      <c r="H54" s="6">
        <v>61088.0</v>
      </c>
      <c r="I54" s="6">
        <v>61120.0</v>
      </c>
      <c r="J54" s="6">
        <v>61080.0</v>
      </c>
      <c r="K54" s="6">
        <v>61105.6</v>
      </c>
      <c r="L54" s="6">
        <v>56.529</v>
      </c>
      <c r="M54" s="6">
        <v>100.055</v>
      </c>
      <c r="N54" s="85">
        <f t="shared" si="1"/>
        <v>0.06548788474</v>
      </c>
      <c r="O54" s="85">
        <f t="shared" si="2"/>
        <v>0</v>
      </c>
      <c r="P54" s="85">
        <f t="shared" si="3"/>
        <v>0.06548788474</v>
      </c>
      <c r="Q54" s="85">
        <f t="shared" si="4"/>
        <v>0.01309757695</v>
      </c>
      <c r="R54" s="85">
        <f t="shared" si="5"/>
        <v>0.06548788474</v>
      </c>
      <c r="S54" s="86">
        <f t="shared" si="6"/>
        <v>0.04191224623</v>
      </c>
      <c r="U54" s="9">
        <f t="shared" si="7"/>
        <v>56.529</v>
      </c>
    </row>
    <row r="55">
      <c r="A55" s="88">
        <f>Comparacao!E56</f>
        <v>81558</v>
      </c>
      <c r="B55" s="6" t="s">
        <v>130</v>
      </c>
      <c r="C55" s="6" t="s">
        <v>14</v>
      </c>
      <c r="D55" s="6">
        <v>5.0</v>
      </c>
      <c r="E55" s="6">
        <v>81558.0</v>
      </c>
      <c r="F55" s="6">
        <v>81558.0</v>
      </c>
      <c r="G55" s="6">
        <v>83078.0</v>
      </c>
      <c r="H55" s="6">
        <v>81558.0</v>
      </c>
      <c r="I55" s="6">
        <v>83364.0</v>
      </c>
      <c r="J55" s="6">
        <v>81558.0</v>
      </c>
      <c r="K55" s="6">
        <v>82223.2</v>
      </c>
      <c r="L55" s="6">
        <v>83.949</v>
      </c>
      <c r="M55" s="6">
        <v>200.878</v>
      </c>
      <c r="N55" s="85">
        <f t="shared" si="1"/>
        <v>0</v>
      </c>
      <c r="O55" s="85">
        <f t="shared" si="2"/>
        <v>0</v>
      </c>
      <c r="P55" s="85">
        <f t="shared" si="3"/>
        <v>1.863704358</v>
      </c>
      <c r="Q55" s="85">
        <f t="shared" si="4"/>
        <v>0</v>
      </c>
      <c r="R55" s="85">
        <f t="shared" si="5"/>
        <v>2.214375046</v>
      </c>
      <c r="S55" s="86">
        <f t="shared" si="6"/>
        <v>0.8156158807</v>
      </c>
      <c r="U55" s="9">
        <f t="shared" si="7"/>
        <v>83.949</v>
      </c>
    </row>
    <row r="56">
      <c r="A56" s="88">
        <f>Comparacao!E57</f>
        <v>89492</v>
      </c>
      <c r="B56" s="6" t="s">
        <v>131</v>
      </c>
      <c r="C56" s="6" t="s">
        <v>14</v>
      </c>
      <c r="D56" s="6">
        <v>5.0</v>
      </c>
      <c r="E56" s="6">
        <v>93110.0</v>
      </c>
      <c r="F56" s="6">
        <v>90072.0</v>
      </c>
      <c r="G56" s="6">
        <v>92212.0</v>
      </c>
      <c r="H56" s="6">
        <v>89564.0</v>
      </c>
      <c r="I56" s="6">
        <v>89764.0</v>
      </c>
      <c r="J56" s="6">
        <v>89564.0</v>
      </c>
      <c r="K56" s="6">
        <v>90944.4</v>
      </c>
      <c r="L56" s="6">
        <v>74.812</v>
      </c>
      <c r="M56" s="6">
        <v>200.37</v>
      </c>
      <c r="N56" s="85">
        <f t="shared" si="1"/>
        <v>4.04281947</v>
      </c>
      <c r="O56" s="85">
        <f t="shared" si="2"/>
        <v>0.6481026237</v>
      </c>
      <c r="P56" s="85">
        <f t="shared" si="3"/>
        <v>3.039377821</v>
      </c>
      <c r="Q56" s="85">
        <f t="shared" si="4"/>
        <v>0.0804541188</v>
      </c>
      <c r="R56" s="85">
        <f t="shared" si="5"/>
        <v>0.3039377821</v>
      </c>
      <c r="S56" s="86">
        <f t="shared" si="6"/>
        <v>1.622938363</v>
      </c>
      <c r="U56" s="9">
        <f t="shared" si="7"/>
        <v>74.812</v>
      </c>
    </row>
    <row r="57">
      <c r="A57" s="88">
        <f>Comparacao!E58</f>
        <v>79232</v>
      </c>
      <c r="B57" s="6" t="s">
        <v>132</v>
      </c>
      <c r="C57" s="6" t="s">
        <v>14</v>
      </c>
      <c r="D57" s="6">
        <v>5.0</v>
      </c>
      <c r="E57" s="6">
        <v>80218.0</v>
      </c>
      <c r="F57" s="6">
        <v>80144.0</v>
      </c>
      <c r="G57" s="6">
        <v>79576.0</v>
      </c>
      <c r="H57" s="6">
        <v>80158.0</v>
      </c>
      <c r="I57" s="6">
        <v>79430.0</v>
      </c>
      <c r="J57" s="6">
        <v>79430.0</v>
      </c>
      <c r="K57" s="6">
        <v>79905.2</v>
      </c>
      <c r="L57" s="6">
        <v>67.561</v>
      </c>
      <c r="M57" s="6">
        <v>200.483</v>
      </c>
      <c r="N57" s="85">
        <f t="shared" si="1"/>
        <v>1.244446688</v>
      </c>
      <c r="O57" s="85">
        <f t="shared" si="2"/>
        <v>1.151050081</v>
      </c>
      <c r="P57" s="85">
        <f t="shared" si="3"/>
        <v>0.4341680129</v>
      </c>
      <c r="Q57" s="85">
        <f t="shared" si="4"/>
        <v>1.168719709</v>
      </c>
      <c r="R57" s="85">
        <f t="shared" si="5"/>
        <v>0.2498990307</v>
      </c>
      <c r="S57" s="86">
        <f t="shared" si="6"/>
        <v>0.8496567044</v>
      </c>
      <c r="U57" s="9">
        <f t="shared" si="7"/>
        <v>67.561</v>
      </c>
    </row>
    <row r="58">
      <c r="A58" s="88">
        <f>Comparacao!E59</f>
        <v>78324</v>
      </c>
      <c r="B58" s="6" t="s">
        <v>133</v>
      </c>
      <c r="C58" s="6" t="s">
        <v>14</v>
      </c>
      <c r="D58" s="6">
        <v>5.0</v>
      </c>
      <c r="E58" s="6">
        <v>79330.0</v>
      </c>
      <c r="F58" s="6">
        <v>78324.0</v>
      </c>
      <c r="G58" s="6">
        <v>78324.0</v>
      </c>
      <c r="H58" s="6">
        <v>78568.0</v>
      </c>
      <c r="I58" s="6">
        <v>79502.0</v>
      </c>
      <c r="J58" s="6">
        <v>78324.0</v>
      </c>
      <c r="K58" s="6">
        <v>78809.6</v>
      </c>
      <c r="L58" s="6">
        <v>113.213</v>
      </c>
      <c r="M58" s="6">
        <v>200.768</v>
      </c>
      <c r="N58" s="85">
        <f t="shared" si="1"/>
        <v>1.284408355</v>
      </c>
      <c r="O58" s="85">
        <f t="shared" si="2"/>
        <v>0</v>
      </c>
      <c r="P58" s="85">
        <f t="shared" si="3"/>
        <v>0</v>
      </c>
      <c r="Q58" s="85">
        <f t="shared" si="4"/>
        <v>0.3115264798</v>
      </c>
      <c r="R58" s="85">
        <f t="shared" si="5"/>
        <v>1.504008988</v>
      </c>
      <c r="S58" s="86">
        <f t="shared" si="6"/>
        <v>0.6199887646</v>
      </c>
      <c r="U58" s="9">
        <f t="shared" si="7"/>
        <v>113.213</v>
      </c>
    </row>
    <row r="59">
      <c r="A59" s="88">
        <f>Comparacao!E60</f>
        <v>95680</v>
      </c>
      <c r="B59" s="6" t="s">
        <v>134</v>
      </c>
      <c r="C59" s="6" t="s">
        <v>14</v>
      </c>
      <c r="D59" s="6">
        <v>5.0</v>
      </c>
      <c r="E59" s="6">
        <v>95938.0</v>
      </c>
      <c r="F59" s="6">
        <v>96986.0</v>
      </c>
      <c r="G59" s="6">
        <v>95718.0</v>
      </c>
      <c r="H59" s="6">
        <v>95734.0</v>
      </c>
      <c r="I59" s="6">
        <v>95718.0</v>
      </c>
      <c r="J59" s="6">
        <v>95718.0</v>
      </c>
      <c r="K59" s="6">
        <v>96018.8</v>
      </c>
      <c r="L59" s="6">
        <v>131.432</v>
      </c>
      <c r="M59" s="6">
        <v>200.482</v>
      </c>
      <c r="N59" s="85">
        <f t="shared" si="1"/>
        <v>0.2696488294</v>
      </c>
      <c r="O59" s="85">
        <f t="shared" si="2"/>
        <v>1.364966555</v>
      </c>
      <c r="P59" s="85">
        <f t="shared" si="3"/>
        <v>0.03971571906</v>
      </c>
      <c r="Q59" s="85">
        <f t="shared" si="4"/>
        <v>0.05643812709</v>
      </c>
      <c r="R59" s="85">
        <f t="shared" si="5"/>
        <v>0.03971571906</v>
      </c>
      <c r="S59" s="86">
        <f t="shared" si="6"/>
        <v>0.35409699</v>
      </c>
      <c r="U59" s="9">
        <f t="shared" si="7"/>
        <v>131.432</v>
      </c>
    </row>
    <row r="60">
      <c r="A60" s="88">
        <f>Comparacao!E61</f>
        <v>133168</v>
      </c>
      <c r="B60" s="6" t="s">
        <v>135</v>
      </c>
      <c r="C60" s="6" t="s">
        <v>14</v>
      </c>
      <c r="D60" s="6">
        <v>5.0</v>
      </c>
      <c r="E60" s="6">
        <v>133910.0</v>
      </c>
      <c r="F60" s="6">
        <v>133168.0</v>
      </c>
      <c r="G60" s="6">
        <v>137174.0</v>
      </c>
      <c r="H60" s="6">
        <v>134472.0</v>
      </c>
      <c r="I60" s="6">
        <v>134950.0</v>
      </c>
      <c r="J60" s="6">
        <v>133168.0</v>
      </c>
      <c r="K60" s="6">
        <v>134734.8</v>
      </c>
      <c r="L60" s="6">
        <v>142.008</v>
      </c>
      <c r="M60" s="6">
        <v>200.781</v>
      </c>
      <c r="N60" s="85">
        <f t="shared" si="1"/>
        <v>0.5571909167</v>
      </c>
      <c r="O60" s="85">
        <f t="shared" si="2"/>
        <v>0</v>
      </c>
      <c r="P60" s="85">
        <f t="shared" si="3"/>
        <v>3.008230205</v>
      </c>
      <c r="Q60" s="85">
        <f t="shared" si="4"/>
        <v>0.9792142256</v>
      </c>
      <c r="R60" s="85">
        <f t="shared" si="5"/>
        <v>1.338159318</v>
      </c>
      <c r="S60" s="86">
        <f t="shared" si="6"/>
        <v>1.176558933</v>
      </c>
      <c r="U60" s="9">
        <f t="shared" si="7"/>
        <v>142.008</v>
      </c>
    </row>
    <row r="61">
      <c r="A61" s="88">
        <f>Comparacao!E62</f>
        <v>133778</v>
      </c>
      <c r="B61" s="6" t="s">
        <v>136</v>
      </c>
      <c r="C61" s="6" t="s">
        <v>14</v>
      </c>
      <c r="D61" s="6">
        <v>5.0</v>
      </c>
      <c r="E61" s="6">
        <v>133778.0</v>
      </c>
      <c r="F61" s="6">
        <v>135216.0</v>
      </c>
      <c r="G61" s="6">
        <v>137634.0</v>
      </c>
      <c r="H61" s="6">
        <v>137318.0</v>
      </c>
      <c r="I61" s="6">
        <v>134934.0</v>
      </c>
      <c r="J61" s="6">
        <v>133778.0</v>
      </c>
      <c r="K61" s="6">
        <v>135776.0</v>
      </c>
      <c r="L61" s="6">
        <v>131.255</v>
      </c>
      <c r="M61" s="6">
        <v>200.961</v>
      </c>
      <c r="N61" s="85">
        <f t="shared" si="1"/>
        <v>0</v>
      </c>
      <c r="O61" s="85">
        <f t="shared" si="2"/>
        <v>1.074915158</v>
      </c>
      <c r="P61" s="85">
        <f t="shared" si="3"/>
        <v>2.882387239</v>
      </c>
      <c r="Q61" s="85">
        <f t="shared" si="4"/>
        <v>2.646175006</v>
      </c>
      <c r="R61" s="85">
        <f t="shared" si="5"/>
        <v>0.8641181659</v>
      </c>
      <c r="S61" s="86">
        <f t="shared" si="6"/>
        <v>1.493519114</v>
      </c>
      <c r="U61" s="9">
        <f t="shared" si="7"/>
        <v>131.255</v>
      </c>
    </row>
    <row r="62">
      <c r="A62" s="88">
        <f>Comparacao!E63</f>
        <v>136782</v>
      </c>
      <c r="B62" s="6" t="s">
        <v>137</v>
      </c>
      <c r="C62" s="6" t="s">
        <v>14</v>
      </c>
      <c r="D62" s="6">
        <v>5.0</v>
      </c>
      <c r="E62" s="6">
        <v>136880.0</v>
      </c>
      <c r="F62" s="6">
        <v>139710.0</v>
      </c>
      <c r="G62" s="6">
        <v>138888.0</v>
      </c>
      <c r="H62" s="6">
        <v>138924.0</v>
      </c>
      <c r="I62" s="6">
        <v>139596.0</v>
      </c>
      <c r="J62" s="6">
        <v>136880.0</v>
      </c>
      <c r="K62" s="6">
        <v>138799.6</v>
      </c>
      <c r="L62" s="6">
        <v>135.657</v>
      </c>
      <c r="M62" s="6">
        <v>200.62</v>
      </c>
      <c r="N62" s="85">
        <f t="shared" si="1"/>
        <v>0.07164685412</v>
      </c>
      <c r="O62" s="85">
        <f t="shared" si="2"/>
        <v>2.140632539</v>
      </c>
      <c r="P62" s="85">
        <f t="shared" si="3"/>
        <v>1.539676273</v>
      </c>
      <c r="Q62" s="85">
        <f t="shared" si="4"/>
        <v>1.565995526</v>
      </c>
      <c r="R62" s="85">
        <f t="shared" si="5"/>
        <v>2.05728824</v>
      </c>
      <c r="S62" s="86">
        <f t="shared" si="6"/>
        <v>1.475047886</v>
      </c>
      <c r="U62" s="9">
        <f t="shared" si="7"/>
        <v>135.657</v>
      </c>
    </row>
    <row r="63">
      <c r="A63" s="88">
        <f>Comparacao!E64</f>
        <v>128246</v>
      </c>
      <c r="B63" s="6" t="s">
        <v>138</v>
      </c>
      <c r="C63" s="6" t="s">
        <v>14</v>
      </c>
      <c r="D63" s="6">
        <v>5.0</v>
      </c>
      <c r="E63" s="6">
        <v>128710.0</v>
      </c>
      <c r="F63" s="6">
        <v>129612.0</v>
      </c>
      <c r="G63" s="6">
        <v>128610.0</v>
      </c>
      <c r="H63" s="6">
        <v>128308.0</v>
      </c>
      <c r="I63" s="6">
        <v>130876.0</v>
      </c>
      <c r="J63" s="6">
        <v>128308.0</v>
      </c>
      <c r="K63" s="6">
        <v>129223.2</v>
      </c>
      <c r="L63" s="6">
        <v>124.924</v>
      </c>
      <c r="M63" s="6">
        <v>200.676</v>
      </c>
      <c r="N63" s="85">
        <f t="shared" si="1"/>
        <v>0.3618046567</v>
      </c>
      <c r="O63" s="85">
        <f t="shared" si="2"/>
        <v>1.065140433</v>
      </c>
      <c r="P63" s="85">
        <f t="shared" si="3"/>
        <v>0.2838295152</v>
      </c>
      <c r="Q63" s="85">
        <f t="shared" si="4"/>
        <v>0.04834458775</v>
      </c>
      <c r="R63" s="85">
        <f t="shared" si="5"/>
        <v>2.050746222</v>
      </c>
      <c r="S63" s="86">
        <f t="shared" si="6"/>
        <v>0.761973083</v>
      </c>
      <c r="U63" s="9">
        <f t="shared" si="7"/>
        <v>124.924</v>
      </c>
    </row>
    <row r="64">
      <c r="A64" s="88">
        <f>Comparacao!E65</f>
        <v>147844</v>
      </c>
      <c r="B64" s="6" t="s">
        <v>139</v>
      </c>
      <c r="C64" s="6" t="s">
        <v>14</v>
      </c>
      <c r="D64" s="6">
        <v>5.0</v>
      </c>
      <c r="E64" s="6">
        <v>149266.0</v>
      </c>
      <c r="F64" s="6">
        <v>149170.0</v>
      </c>
      <c r="G64" s="6">
        <v>149554.0</v>
      </c>
      <c r="H64" s="6">
        <v>149738.0</v>
      </c>
      <c r="I64" s="6">
        <v>147844.0</v>
      </c>
      <c r="J64" s="6">
        <v>147844.0</v>
      </c>
      <c r="K64" s="6">
        <v>149114.4</v>
      </c>
      <c r="L64" s="6">
        <v>147.796</v>
      </c>
      <c r="M64" s="6">
        <v>200.797</v>
      </c>
      <c r="N64" s="85">
        <f t="shared" si="1"/>
        <v>0.961824626</v>
      </c>
      <c r="O64" s="85">
        <f t="shared" si="2"/>
        <v>0.8968913179</v>
      </c>
      <c r="P64" s="85">
        <f t="shared" si="3"/>
        <v>1.15662455</v>
      </c>
      <c r="Q64" s="85">
        <f t="shared" si="4"/>
        <v>1.281080057</v>
      </c>
      <c r="R64" s="85">
        <f t="shared" si="5"/>
        <v>0</v>
      </c>
      <c r="S64" s="86">
        <f t="shared" si="6"/>
        <v>0.8592841103</v>
      </c>
      <c r="U64" s="9">
        <f t="shared" si="7"/>
        <v>147.796</v>
      </c>
    </row>
    <row r="65">
      <c r="A65" s="88">
        <f>Comparacao!E66</f>
        <v>215388</v>
      </c>
      <c r="B65" s="6" t="s">
        <v>140</v>
      </c>
      <c r="C65" s="6" t="s">
        <v>14</v>
      </c>
      <c r="D65" s="6">
        <v>5.0</v>
      </c>
      <c r="E65" s="6">
        <v>217458.0</v>
      </c>
      <c r="F65" s="6">
        <v>217702.0</v>
      </c>
      <c r="G65" s="6">
        <v>216078.0</v>
      </c>
      <c r="H65" s="6">
        <v>217166.0</v>
      </c>
      <c r="I65" s="6">
        <v>217086.0</v>
      </c>
      <c r="J65" s="6">
        <v>216078.0</v>
      </c>
      <c r="K65" s="6">
        <v>217098.0</v>
      </c>
      <c r="L65" s="6">
        <v>168.88</v>
      </c>
      <c r="M65" s="6">
        <v>201.505</v>
      </c>
      <c r="N65" s="85">
        <f t="shared" si="1"/>
        <v>0.9610563263</v>
      </c>
      <c r="O65" s="85">
        <f t="shared" si="2"/>
        <v>1.07434026</v>
      </c>
      <c r="P65" s="85">
        <f t="shared" si="3"/>
        <v>0.3203521088</v>
      </c>
      <c r="Q65" s="85">
        <f t="shared" si="4"/>
        <v>0.8254870281</v>
      </c>
      <c r="R65" s="85">
        <f t="shared" si="5"/>
        <v>0.7883447546</v>
      </c>
      <c r="S65" s="86">
        <f t="shared" si="6"/>
        <v>0.7939160956</v>
      </c>
      <c r="U65" s="9">
        <f t="shared" si="7"/>
        <v>168.88</v>
      </c>
    </row>
    <row r="66">
      <c r="A66" s="88">
        <f>Comparacao!E67</f>
        <v>212798</v>
      </c>
      <c r="B66" s="6" t="s">
        <v>141</v>
      </c>
      <c r="C66" s="6" t="s">
        <v>14</v>
      </c>
      <c r="D66" s="6">
        <v>5.0</v>
      </c>
      <c r="E66" s="6">
        <v>213868.0</v>
      </c>
      <c r="F66" s="6">
        <v>213564.0</v>
      </c>
      <c r="G66" s="6">
        <v>215420.0</v>
      </c>
      <c r="H66" s="6">
        <v>213970.0</v>
      </c>
      <c r="I66" s="6">
        <v>214322.0</v>
      </c>
      <c r="J66" s="6">
        <v>213564.0</v>
      </c>
      <c r="K66" s="6">
        <v>214228.8</v>
      </c>
      <c r="L66" s="6">
        <v>172.962</v>
      </c>
      <c r="M66" s="6">
        <v>201.764</v>
      </c>
      <c r="N66" s="85">
        <f t="shared" si="1"/>
        <v>0.5028242747</v>
      </c>
      <c r="O66" s="85">
        <f t="shared" si="2"/>
        <v>0.3599657892</v>
      </c>
      <c r="P66" s="85">
        <f t="shared" si="3"/>
        <v>1.232154438</v>
      </c>
      <c r="Q66" s="85">
        <f t="shared" si="4"/>
        <v>0.550757056</v>
      </c>
      <c r="R66" s="85">
        <f t="shared" si="5"/>
        <v>0.7161721445</v>
      </c>
      <c r="S66" s="86">
        <f t="shared" si="6"/>
        <v>0.6723747404</v>
      </c>
      <c r="U66" s="9">
        <f t="shared" si="7"/>
        <v>172.962</v>
      </c>
    </row>
    <row r="67">
      <c r="A67" s="88">
        <f>Comparacao!E68</f>
        <v>214462</v>
      </c>
      <c r="B67" s="6" t="s">
        <v>142</v>
      </c>
      <c r="C67" s="6" t="s">
        <v>14</v>
      </c>
      <c r="D67" s="6">
        <v>5.0</v>
      </c>
      <c r="E67" s="6">
        <v>215716.0</v>
      </c>
      <c r="F67" s="6">
        <v>216926.0</v>
      </c>
      <c r="G67" s="6">
        <v>217138.0</v>
      </c>
      <c r="H67" s="6">
        <v>216640.0</v>
      </c>
      <c r="I67" s="6">
        <v>215808.0</v>
      </c>
      <c r="J67" s="6">
        <v>215716.0</v>
      </c>
      <c r="K67" s="6">
        <v>216445.6</v>
      </c>
      <c r="L67" s="6">
        <v>155.158</v>
      </c>
      <c r="M67" s="6">
        <v>200.628</v>
      </c>
      <c r="N67" s="85">
        <f t="shared" si="1"/>
        <v>0.5847189712</v>
      </c>
      <c r="O67" s="85">
        <f t="shared" si="2"/>
        <v>1.148921487</v>
      </c>
      <c r="P67" s="85">
        <f t="shared" si="3"/>
        <v>1.247773498</v>
      </c>
      <c r="Q67" s="85">
        <f t="shared" si="4"/>
        <v>1.015564529</v>
      </c>
      <c r="R67" s="85">
        <f t="shared" si="5"/>
        <v>0.6276170137</v>
      </c>
      <c r="S67" s="86">
        <f t="shared" si="6"/>
        <v>0.9249190999</v>
      </c>
      <c r="U67" s="9">
        <f t="shared" si="7"/>
        <v>155.158</v>
      </c>
    </row>
    <row r="68">
      <c r="A68" s="88">
        <f>Comparacao!E69</f>
        <v>206488</v>
      </c>
      <c r="B68" s="6" t="s">
        <v>143</v>
      </c>
      <c r="C68" s="6" t="s">
        <v>14</v>
      </c>
      <c r="D68" s="6">
        <v>5.0</v>
      </c>
      <c r="E68" s="6">
        <v>206880.0</v>
      </c>
      <c r="F68" s="6">
        <v>207380.0</v>
      </c>
      <c r="G68" s="6">
        <v>207340.0</v>
      </c>
      <c r="H68" s="6">
        <v>207566.0</v>
      </c>
      <c r="I68" s="6">
        <v>206712.0</v>
      </c>
      <c r="J68" s="6">
        <v>206712.0</v>
      </c>
      <c r="K68" s="6">
        <v>207175.6</v>
      </c>
      <c r="L68" s="6">
        <v>127.259</v>
      </c>
      <c r="M68" s="6">
        <v>200.669</v>
      </c>
      <c r="N68" s="85">
        <f t="shared" si="1"/>
        <v>0.1898415404</v>
      </c>
      <c r="O68" s="85">
        <f t="shared" si="2"/>
        <v>0.4319863624</v>
      </c>
      <c r="P68" s="85">
        <f t="shared" si="3"/>
        <v>0.4126147766</v>
      </c>
      <c r="Q68" s="85">
        <f t="shared" si="4"/>
        <v>0.5220642362</v>
      </c>
      <c r="R68" s="85">
        <f t="shared" si="5"/>
        <v>0.1084808802</v>
      </c>
      <c r="S68" s="86">
        <f t="shared" si="6"/>
        <v>0.3329975592</v>
      </c>
      <c r="U68" s="9">
        <f t="shared" si="7"/>
        <v>127.259</v>
      </c>
    </row>
    <row r="69">
      <c r="A69" s="88">
        <f>Comparacao!E70</f>
        <v>230044</v>
      </c>
      <c r="B69" s="6" t="s">
        <v>144</v>
      </c>
      <c r="C69" s="6" t="s">
        <v>14</v>
      </c>
      <c r="D69" s="6">
        <v>5.0</v>
      </c>
      <c r="E69" s="6">
        <v>230436.0</v>
      </c>
      <c r="F69" s="6">
        <v>231918.0</v>
      </c>
      <c r="G69" s="6">
        <v>230286.0</v>
      </c>
      <c r="H69" s="6">
        <v>230560.0</v>
      </c>
      <c r="I69" s="6">
        <v>231398.0</v>
      </c>
      <c r="J69" s="6">
        <v>230286.0</v>
      </c>
      <c r="K69" s="6">
        <v>230919.6</v>
      </c>
      <c r="L69" s="6">
        <v>169.665</v>
      </c>
      <c r="M69" s="6">
        <v>200.463</v>
      </c>
      <c r="N69" s="85">
        <f t="shared" si="1"/>
        <v>0.1704021839</v>
      </c>
      <c r="O69" s="85">
        <f t="shared" si="2"/>
        <v>0.8146267671</v>
      </c>
      <c r="P69" s="85">
        <f t="shared" si="3"/>
        <v>0.1051972666</v>
      </c>
      <c r="Q69" s="85">
        <f t="shared" si="4"/>
        <v>0.2243049156</v>
      </c>
      <c r="R69" s="85">
        <f t="shared" si="5"/>
        <v>0.5885830537</v>
      </c>
      <c r="S69" s="86">
        <f t="shared" si="6"/>
        <v>0.3806228374</v>
      </c>
      <c r="U69" s="9">
        <f t="shared" si="7"/>
        <v>169.665</v>
      </c>
    </row>
    <row r="70">
      <c r="A70" s="88">
        <f>Comparacao!E71</f>
        <v>369048</v>
      </c>
      <c r="B70" s="6" t="s">
        <v>145</v>
      </c>
      <c r="C70" s="6" t="s">
        <v>14</v>
      </c>
      <c r="D70" s="6">
        <v>5.0</v>
      </c>
      <c r="E70" s="6">
        <v>371478.0</v>
      </c>
      <c r="F70" s="6">
        <v>403156.0</v>
      </c>
      <c r="G70" s="6">
        <v>374076.0</v>
      </c>
      <c r="H70" s="6">
        <v>371336.0</v>
      </c>
      <c r="I70" s="6">
        <v>371396.0</v>
      </c>
      <c r="J70" s="6">
        <v>371336.0</v>
      </c>
      <c r="K70" s="6">
        <v>378288.4</v>
      </c>
      <c r="L70" s="6">
        <v>254.043</v>
      </c>
      <c r="M70" s="6">
        <v>408.724</v>
      </c>
      <c r="N70" s="85">
        <f t="shared" si="1"/>
        <v>0.6584509332</v>
      </c>
      <c r="O70" s="85">
        <f t="shared" si="2"/>
        <v>9.242158202</v>
      </c>
      <c r="P70" s="85">
        <f t="shared" si="3"/>
        <v>1.3624244</v>
      </c>
      <c r="Q70" s="85">
        <f t="shared" si="4"/>
        <v>0.6199735536</v>
      </c>
      <c r="R70" s="85">
        <f t="shared" si="5"/>
        <v>0.6362316013</v>
      </c>
      <c r="S70" s="86">
        <f t="shared" si="6"/>
        <v>2.503847738</v>
      </c>
      <c r="U70" s="9">
        <f t="shared" si="7"/>
        <v>254.043</v>
      </c>
    </row>
    <row r="71">
      <c r="A71" s="88">
        <f>Comparacao!E72</f>
        <v>366394</v>
      </c>
      <c r="B71" s="6" t="s">
        <v>146</v>
      </c>
      <c r="C71" s="6" t="s">
        <v>14</v>
      </c>
      <c r="D71" s="6">
        <v>5.0</v>
      </c>
      <c r="E71" s="6">
        <v>371920.0</v>
      </c>
      <c r="F71" s="6">
        <v>373370.0</v>
      </c>
      <c r="G71" s="6">
        <v>372220.0</v>
      </c>
      <c r="H71" s="6">
        <v>378976.0</v>
      </c>
      <c r="I71" s="6">
        <v>407526.0</v>
      </c>
      <c r="J71" s="6">
        <v>371920.0</v>
      </c>
      <c r="K71" s="6">
        <v>380802.4</v>
      </c>
      <c r="L71" s="6">
        <v>240.876</v>
      </c>
      <c r="M71" s="6">
        <v>403.065</v>
      </c>
      <c r="N71" s="85">
        <f t="shared" si="1"/>
        <v>1.508212471</v>
      </c>
      <c r="O71" s="85">
        <f t="shared" si="2"/>
        <v>1.903961309</v>
      </c>
      <c r="P71" s="85">
        <f t="shared" si="3"/>
        <v>1.590091541</v>
      </c>
      <c r="Q71" s="85">
        <f t="shared" si="4"/>
        <v>3.434008199</v>
      </c>
      <c r="R71" s="85">
        <f t="shared" si="5"/>
        <v>11.22616637</v>
      </c>
      <c r="S71" s="86">
        <f t="shared" si="6"/>
        <v>3.932487977</v>
      </c>
      <c r="U71" s="9" t="str">
        <f t="shared" si="7"/>
        <v>INF</v>
      </c>
    </row>
    <row r="72">
      <c r="A72" s="88">
        <f>Comparacao!E73</f>
        <v>352588</v>
      </c>
      <c r="B72" s="6" t="s">
        <v>147</v>
      </c>
      <c r="C72" s="6" t="s">
        <v>14</v>
      </c>
      <c r="D72" s="6">
        <v>5.0</v>
      </c>
      <c r="E72" s="6">
        <v>377084.0</v>
      </c>
      <c r="F72" s="6">
        <v>357748.0</v>
      </c>
      <c r="G72" s="6">
        <v>367810.0</v>
      </c>
      <c r="H72" s="6">
        <v>355098.0</v>
      </c>
      <c r="I72" s="6">
        <v>358930.0</v>
      </c>
      <c r="J72" s="6">
        <v>355098.0</v>
      </c>
      <c r="K72" s="6">
        <v>363334.0</v>
      </c>
      <c r="L72" s="6">
        <v>293.655</v>
      </c>
      <c r="M72" s="6">
        <v>405.185</v>
      </c>
      <c r="N72" s="85">
        <f t="shared" si="1"/>
        <v>6.94748545</v>
      </c>
      <c r="O72" s="85">
        <f t="shared" si="2"/>
        <v>1.46346444</v>
      </c>
      <c r="P72" s="85">
        <f t="shared" si="3"/>
        <v>4.317220098</v>
      </c>
      <c r="Q72" s="85">
        <f t="shared" si="4"/>
        <v>0.7118790203</v>
      </c>
      <c r="R72" s="85">
        <f t="shared" si="5"/>
        <v>1.798699899</v>
      </c>
      <c r="S72" s="86">
        <f t="shared" si="6"/>
        <v>3.047749782</v>
      </c>
      <c r="U72" s="9">
        <f t="shared" si="7"/>
        <v>293.655</v>
      </c>
    </row>
    <row r="73">
      <c r="A73" s="88">
        <f>Comparacao!E74</f>
        <v>331888</v>
      </c>
      <c r="B73" s="6" t="s">
        <v>148</v>
      </c>
      <c r="C73" s="6" t="s">
        <v>14</v>
      </c>
      <c r="D73" s="6">
        <v>5.0</v>
      </c>
      <c r="E73" s="6">
        <v>337714.0</v>
      </c>
      <c r="F73" s="6">
        <v>339126.0</v>
      </c>
      <c r="G73" s="6">
        <v>341452.0</v>
      </c>
      <c r="H73" s="6">
        <v>347908.0</v>
      </c>
      <c r="I73" s="6">
        <v>335366.0</v>
      </c>
      <c r="J73" s="6">
        <v>335366.0</v>
      </c>
      <c r="K73" s="6">
        <v>340313.2</v>
      </c>
      <c r="L73" s="6">
        <v>249.727</v>
      </c>
      <c r="M73" s="6">
        <v>406.355</v>
      </c>
      <c r="N73" s="85">
        <f t="shared" si="1"/>
        <v>1.755411464</v>
      </c>
      <c r="O73" s="85">
        <f t="shared" si="2"/>
        <v>2.180856192</v>
      </c>
      <c r="P73" s="85">
        <f t="shared" si="3"/>
        <v>2.88169503</v>
      </c>
      <c r="Q73" s="85">
        <f t="shared" si="4"/>
        <v>4.826929567</v>
      </c>
      <c r="R73" s="85">
        <f t="shared" si="5"/>
        <v>1.047943885</v>
      </c>
      <c r="S73" s="86">
        <f t="shared" si="6"/>
        <v>2.538567227</v>
      </c>
      <c r="U73" s="9" t="str">
        <f t="shared" si="7"/>
        <v>INF</v>
      </c>
    </row>
    <row r="74">
      <c r="A74" s="88">
        <f>Comparacao!E75</f>
        <v>360560</v>
      </c>
      <c r="B74" s="6" t="s">
        <v>149</v>
      </c>
      <c r="C74" s="6" t="s">
        <v>14</v>
      </c>
      <c r="D74" s="6">
        <v>5.0</v>
      </c>
      <c r="E74" s="6">
        <v>365772.0</v>
      </c>
      <c r="F74" s="6">
        <v>372310.0</v>
      </c>
      <c r="G74" s="6">
        <v>371638.0</v>
      </c>
      <c r="H74" s="6">
        <v>367412.0</v>
      </c>
      <c r="I74" s="6">
        <v>368220.0</v>
      </c>
      <c r="J74" s="6">
        <v>365772.0</v>
      </c>
      <c r="K74" s="6">
        <v>369070.4</v>
      </c>
      <c r="L74" s="6">
        <v>228.824</v>
      </c>
      <c r="M74" s="6">
        <v>403.234</v>
      </c>
      <c r="N74" s="85">
        <f t="shared" si="1"/>
        <v>1.445529177</v>
      </c>
      <c r="O74" s="85">
        <f t="shared" si="2"/>
        <v>3.258819614</v>
      </c>
      <c r="P74" s="85">
        <f t="shared" si="3"/>
        <v>3.072442867</v>
      </c>
      <c r="Q74" s="85">
        <f t="shared" si="4"/>
        <v>1.900377191</v>
      </c>
      <c r="R74" s="85">
        <f t="shared" si="5"/>
        <v>2.124473042</v>
      </c>
      <c r="S74" s="86">
        <f t="shared" si="6"/>
        <v>2.360328378</v>
      </c>
      <c r="U74" s="9" t="str">
        <f t="shared" si="7"/>
        <v>INF</v>
      </c>
    </row>
    <row r="75">
      <c r="A75" s="88">
        <f>Comparacao!E76</f>
        <v>546794</v>
      </c>
      <c r="B75" s="6" t="s">
        <v>150</v>
      </c>
      <c r="C75" s="6" t="s">
        <v>14</v>
      </c>
      <c r="D75" s="6">
        <v>5.0</v>
      </c>
      <c r="E75" s="6">
        <v>562894.0</v>
      </c>
      <c r="F75" s="6">
        <v>549592.0</v>
      </c>
      <c r="G75" s="6">
        <v>554284.0</v>
      </c>
      <c r="H75" s="6">
        <v>551382.0</v>
      </c>
      <c r="I75" s="6">
        <v>552296.0</v>
      </c>
      <c r="J75" s="6">
        <v>549592.0</v>
      </c>
      <c r="K75" s="6">
        <v>554089.6</v>
      </c>
      <c r="L75" s="6">
        <v>287.011</v>
      </c>
      <c r="M75" s="6">
        <v>406.799</v>
      </c>
      <c r="N75" s="85">
        <f t="shared" si="1"/>
        <v>2.944436113</v>
      </c>
      <c r="O75" s="85">
        <f t="shared" si="2"/>
        <v>0.5117100773</v>
      </c>
      <c r="P75" s="85">
        <f t="shared" si="3"/>
        <v>1.369802887</v>
      </c>
      <c r="Q75" s="85">
        <f t="shared" si="4"/>
        <v>0.8390728501</v>
      </c>
      <c r="R75" s="85">
        <f t="shared" si="5"/>
        <v>1.006229037</v>
      </c>
      <c r="S75" s="86">
        <f t="shared" si="6"/>
        <v>1.334250193</v>
      </c>
      <c r="U75" s="9">
        <f t="shared" si="7"/>
        <v>287.011</v>
      </c>
    </row>
    <row r="76">
      <c r="A76" s="88">
        <f>Comparacao!E77</f>
        <v>529104</v>
      </c>
      <c r="B76" s="6" t="s">
        <v>151</v>
      </c>
      <c r="C76" s="6" t="s">
        <v>14</v>
      </c>
      <c r="D76" s="6">
        <v>5.0</v>
      </c>
      <c r="E76" s="6">
        <v>541668.0</v>
      </c>
      <c r="F76" s="6">
        <v>537574.0</v>
      </c>
      <c r="G76" s="6">
        <v>531280.0</v>
      </c>
      <c r="H76" s="6">
        <v>533470.0</v>
      </c>
      <c r="I76" s="6">
        <v>533852.0</v>
      </c>
      <c r="J76" s="6">
        <v>531280.0</v>
      </c>
      <c r="K76" s="6">
        <v>535568.8</v>
      </c>
      <c r="L76" s="6">
        <v>245.474</v>
      </c>
      <c r="M76" s="6">
        <v>403.905</v>
      </c>
      <c r="N76" s="85">
        <f t="shared" si="1"/>
        <v>2.374580423</v>
      </c>
      <c r="O76" s="85">
        <f t="shared" si="2"/>
        <v>1.600819499</v>
      </c>
      <c r="P76" s="85">
        <f t="shared" si="3"/>
        <v>0.4112613021</v>
      </c>
      <c r="Q76" s="85">
        <f t="shared" si="4"/>
        <v>0.8251685869</v>
      </c>
      <c r="R76" s="85">
        <f t="shared" si="5"/>
        <v>0.8973661133</v>
      </c>
      <c r="S76" s="86">
        <f t="shared" si="6"/>
        <v>1.221839185</v>
      </c>
      <c r="U76" s="9">
        <f t="shared" si="7"/>
        <v>245.474</v>
      </c>
    </row>
    <row r="77">
      <c r="A77" s="88">
        <f>Comparacao!E78</f>
        <v>525178</v>
      </c>
      <c r="B77" s="6" t="s">
        <v>152</v>
      </c>
      <c r="C77" s="6" t="s">
        <v>14</v>
      </c>
      <c r="D77" s="6">
        <v>5.0</v>
      </c>
      <c r="E77" s="6">
        <v>532586.0</v>
      </c>
      <c r="F77" s="6">
        <v>530546.0</v>
      </c>
      <c r="G77" s="6">
        <v>543062.0</v>
      </c>
      <c r="H77" s="6">
        <v>533276.0</v>
      </c>
      <c r="I77" s="6">
        <v>540354.0</v>
      </c>
      <c r="J77" s="6">
        <v>530546.0</v>
      </c>
      <c r="K77" s="6">
        <v>535964.8</v>
      </c>
      <c r="L77" s="6">
        <v>314.201</v>
      </c>
      <c r="M77" s="6">
        <v>409.517</v>
      </c>
      <c r="N77" s="85">
        <f t="shared" si="1"/>
        <v>1.410569369</v>
      </c>
      <c r="O77" s="85">
        <f t="shared" si="2"/>
        <v>1.02212964</v>
      </c>
      <c r="P77" s="85">
        <f t="shared" si="3"/>
        <v>3.405321624</v>
      </c>
      <c r="Q77" s="85">
        <f t="shared" si="4"/>
        <v>1.541953395</v>
      </c>
      <c r="R77" s="85">
        <f t="shared" si="5"/>
        <v>2.889686925</v>
      </c>
      <c r="S77" s="86">
        <f t="shared" si="6"/>
        <v>2.053932191</v>
      </c>
      <c r="U77" s="9" t="str">
        <f t="shared" si="7"/>
        <v>INF</v>
      </c>
    </row>
    <row r="78">
      <c r="A78" s="88">
        <f>Comparacao!E79</f>
        <v>481880</v>
      </c>
      <c r="B78" s="6" t="s">
        <v>153</v>
      </c>
      <c r="C78" s="6" t="s">
        <v>14</v>
      </c>
      <c r="D78" s="6">
        <v>5.0</v>
      </c>
      <c r="E78" s="6">
        <v>497244.0</v>
      </c>
      <c r="F78" s="6">
        <v>497440.0</v>
      </c>
      <c r="G78" s="6">
        <v>490630.0</v>
      </c>
      <c r="H78" s="6">
        <v>492862.0</v>
      </c>
      <c r="I78" s="6">
        <v>496708.0</v>
      </c>
      <c r="J78" s="6">
        <v>490630.0</v>
      </c>
      <c r="K78" s="6">
        <v>494976.8</v>
      </c>
      <c r="L78" s="6">
        <v>339.345</v>
      </c>
      <c r="M78" s="6">
        <v>412.19</v>
      </c>
      <c r="N78" s="85">
        <f t="shared" si="1"/>
        <v>3.188345646</v>
      </c>
      <c r="O78" s="85">
        <f t="shared" si="2"/>
        <v>3.229019673</v>
      </c>
      <c r="P78" s="85">
        <f t="shared" si="3"/>
        <v>1.815804765</v>
      </c>
      <c r="Q78" s="85">
        <f t="shared" si="4"/>
        <v>2.27899062</v>
      </c>
      <c r="R78" s="85">
        <f t="shared" si="5"/>
        <v>3.077114634</v>
      </c>
      <c r="S78" s="86">
        <f t="shared" si="6"/>
        <v>2.717855068</v>
      </c>
      <c r="U78" s="9" t="str">
        <f t="shared" si="7"/>
        <v>INF</v>
      </c>
    </row>
    <row r="79">
      <c r="A79" s="88">
        <f>Comparacao!E80</f>
        <v>549338</v>
      </c>
      <c r="B79" s="6" t="s">
        <v>154</v>
      </c>
      <c r="C79" s="6" t="s">
        <v>14</v>
      </c>
      <c r="D79" s="6">
        <v>5.0</v>
      </c>
      <c r="E79" s="6">
        <v>553128.0</v>
      </c>
      <c r="F79" s="6">
        <v>558288.0</v>
      </c>
      <c r="G79" s="6">
        <v>560580.0</v>
      </c>
      <c r="H79" s="6">
        <v>565068.0</v>
      </c>
      <c r="I79" s="6">
        <v>559710.0</v>
      </c>
      <c r="J79" s="6">
        <v>553128.0</v>
      </c>
      <c r="K79" s="6">
        <v>559354.8</v>
      </c>
      <c r="L79" s="6">
        <v>331.865</v>
      </c>
      <c r="M79" s="6">
        <v>410.941</v>
      </c>
      <c r="N79" s="85">
        <f t="shared" si="1"/>
        <v>0.6899213235</v>
      </c>
      <c r="O79" s="85">
        <f t="shared" si="2"/>
        <v>1.629233732</v>
      </c>
      <c r="P79" s="85">
        <f t="shared" si="3"/>
        <v>2.046463198</v>
      </c>
      <c r="Q79" s="85">
        <f t="shared" si="4"/>
        <v>2.863446548</v>
      </c>
      <c r="R79" s="85">
        <f t="shared" si="5"/>
        <v>1.888090757</v>
      </c>
      <c r="S79" s="86">
        <f t="shared" si="6"/>
        <v>1.823431112</v>
      </c>
      <c r="U79" s="9">
        <f t="shared" si="7"/>
        <v>331.865</v>
      </c>
    </row>
    <row r="80">
      <c r="A80" s="88">
        <f>Comparacao!E81</f>
        <v>830724</v>
      </c>
      <c r="B80" s="6" t="s">
        <v>155</v>
      </c>
      <c r="C80" s="6" t="s">
        <v>14</v>
      </c>
      <c r="D80" s="6">
        <v>5.0</v>
      </c>
      <c r="E80" s="6">
        <v>841226.0</v>
      </c>
      <c r="F80" s="6">
        <v>853266.0</v>
      </c>
      <c r="G80" s="6">
        <v>850774.0</v>
      </c>
      <c r="H80" s="6">
        <v>849196.0</v>
      </c>
      <c r="I80" s="6">
        <v>850692.0</v>
      </c>
      <c r="J80" s="6">
        <v>841226.0</v>
      </c>
      <c r="K80" s="6">
        <v>849030.8</v>
      </c>
      <c r="L80" s="6">
        <v>325.039</v>
      </c>
      <c r="M80" s="6">
        <v>404.976</v>
      </c>
      <c r="N80" s="85">
        <f t="shared" si="1"/>
        <v>1.264198458</v>
      </c>
      <c r="O80" s="85">
        <f t="shared" si="2"/>
        <v>2.713536626</v>
      </c>
      <c r="P80" s="85">
        <f t="shared" si="3"/>
        <v>2.413557331</v>
      </c>
      <c r="Q80" s="85">
        <f t="shared" si="4"/>
        <v>2.223602544</v>
      </c>
      <c r="R80" s="85">
        <f t="shared" si="5"/>
        <v>2.403686423</v>
      </c>
      <c r="S80" s="86">
        <f t="shared" si="6"/>
        <v>2.203716276</v>
      </c>
      <c r="U80" s="9" t="str">
        <f t="shared" si="7"/>
        <v>INF</v>
      </c>
    </row>
    <row r="81">
      <c r="A81" s="88">
        <f>Comparacao!E82</f>
        <v>829834</v>
      </c>
      <c r="B81" s="6" t="s">
        <v>156</v>
      </c>
      <c r="C81" s="6" t="s">
        <v>14</v>
      </c>
      <c r="D81" s="6">
        <v>5.0</v>
      </c>
      <c r="E81" s="6">
        <v>841594.0</v>
      </c>
      <c r="F81" s="6">
        <v>838998.0</v>
      </c>
      <c r="G81" s="6">
        <v>845238.0</v>
      </c>
      <c r="H81" s="6">
        <v>846042.0</v>
      </c>
      <c r="I81" s="6">
        <v>845716.0</v>
      </c>
      <c r="J81" s="6">
        <v>838998.0</v>
      </c>
      <c r="K81" s="6">
        <v>843517.6</v>
      </c>
      <c r="L81" s="6">
        <v>301.374</v>
      </c>
      <c r="M81" s="6">
        <v>415.184</v>
      </c>
      <c r="N81" s="85">
        <f t="shared" si="1"/>
        <v>1.4171509</v>
      </c>
      <c r="O81" s="85">
        <f t="shared" si="2"/>
        <v>1.104317249</v>
      </c>
      <c r="P81" s="85">
        <f t="shared" si="3"/>
        <v>1.856274869</v>
      </c>
      <c r="Q81" s="85">
        <f t="shared" si="4"/>
        <v>1.953161717</v>
      </c>
      <c r="R81" s="85">
        <f t="shared" si="5"/>
        <v>1.913876751</v>
      </c>
      <c r="S81" s="86">
        <f t="shared" si="6"/>
        <v>1.648956297</v>
      </c>
      <c r="U81" s="9" t="str">
        <f t="shared" si="7"/>
        <v>INF</v>
      </c>
    </row>
    <row r="82">
      <c r="A82" s="88">
        <f>Comparacao!E83</f>
        <v>811232</v>
      </c>
      <c r="B82" s="6" t="s">
        <v>157</v>
      </c>
      <c r="C82" s="6" t="s">
        <v>14</v>
      </c>
      <c r="D82" s="6">
        <v>5.0</v>
      </c>
      <c r="E82" s="6">
        <v>822242.0</v>
      </c>
      <c r="F82" s="6">
        <v>823218.0</v>
      </c>
      <c r="G82" s="6">
        <v>823538.0</v>
      </c>
      <c r="H82" s="6">
        <v>826000.0</v>
      </c>
      <c r="I82" s="6">
        <v>817802.0</v>
      </c>
      <c r="J82" s="6">
        <v>817802.0</v>
      </c>
      <c r="K82" s="6">
        <v>822560.0</v>
      </c>
      <c r="L82" s="6">
        <v>305.107</v>
      </c>
      <c r="M82" s="6">
        <v>421.497</v>
      </c>
      <c r="N82" s="85">
        <f t="shared" si="1"/>
        <v>1.357194982</v>
      </c>
      <c r="O82" s="85">
        <f t="shared" si="2"/>
        <v>1.477505818</v>
      </c>
      <c r="P82" s="85">
        <f t="shared" si="3"/>
        <v>1.516951994</v>
      </c>
      <c r="Q82" s="85">
        <f t="shared" si="4"/>
        <v>1.820441008</v>
      </c>
      <c r="R82" s="85">
        <f t="shared" si="5"/>
        <v>0.8098792947</v>
      </c>
      <c r="S82" s="86">
        <f t="shared" si="6"/>
        <v>1.39639462</v>
      </c>
      <c r="U82" s="9">
        <f t="shared" si="7"/>
        <v>305.107</v>
      </c>
    </row>
    <row r="83">
      <c r="A83" s="88">
        <f>Comparacao!E84</f>
        <v>767718</v>
      </c>
      <c r="B83" s="6" t="s">
        <v>158</v>
      </c>
      <c r="C83" s="6" t="s">
        <v>14</v>
      </c>
      <c r="D83" s="6">
        <v>5.0</v>
      </c>
      <c r="E83" s="6">
        <v>779388.0</v>
      </c>
      <c r="F83" s="6">
        <v>788162.0</v>
      </c>
      <c r="G83" s="6">
        <v>788426.0</v>
      </c>
      <c r="H83" s="6">
        <v>780002.0</v>
      </c>
      <c r="I83" s="6">
        <v>782452.0</v>
      </c>
      <c r="J83" s="6">
        <v>779388.0</v>
      </c>
      <c r="K83" s="6">
        <v>783686.0</v>
      </c>
      <c r="L83" s="6">
        <v>285.238</v>
      </c>
      <c r="M83" s="6">
        <v>405.706</v>
      </c>
      <c r="N83" s="85">
        <f t="shared" si="1"/>
        <v>1.520089408</v>
      </c>
      <c r="O83" s="85">
        <f t="shared" si="2"/>
        <v>2.662956971</v>
      </c>
      <c r="P83" s="85">
        <f t="shared" si="3"/>
        <v>2.697344598</v>
      </c>
      <c r="Q83" s="85">
        <f t="shared" si="4"/>
        <v>1.600066691</v>
      </c>
      <c r="R83" s="85">
        <f t="shared" si="5"/>
        <v>1.919194287</v>
      </c>
      <c r="S83" s="86">
        <f t="shared" si="6"/>
        <v>2.079930391</v>
      </c>
      <c r="U83" s="9" t="str">
        <f t="shared" si="7"/>
        <v>INF</v>
      </c>
    </row>
    <row r="84">
      <c r="A84" s="88">
        <f>Comparacao!E85</f>
        <v>835870</v>
      </c>
      <c r="B84" s="6" t="s">
        <v>159</v>
      </c>
      <c r="C84" s="6" t="s">
        <v>14</v>
      </c>
      <c r="D84" s="6">
        <v>5.0</v>
      </c>
      <c r="E84" s="6">
        <v>853668.0</v>
      </c>
      <c r="F84" s="6">
        <v>863858.0</v>
      </c>
      <c r="G84" s="6">
        <v>856748.0</v>
      </c>
      <c r="H84" s="6">
        <v>847284.0</v>
      </c>
      <c r="I84" s="6">
        <v>847864.0</v>
      </c>
      <c r="J84" s="6">
        <v>847284.0</v>
      </c>
      <c r="K84" s="6">
        <v>853884.4</v>
      </c>
      <c r="L84" s="6">
        <v>313.387</v>
      </c>
      <c r="M84" s="6">
        <v>402.537</v>
      </c>
      <c r="N84" s="85">
        <f t="shared" si="1"/>
        <v>2.129278476</v>
      </c>
      <c r="O84" s="85">
        <f t="shared" si="2"/>
        <v>3.348367569</v>
      </c>
      <c r="P84" s="85">
        <f t="shared" si="3"/>
        <v>2.497756828</v>
      </c>
      <c r="Q84" s="85">
        <f t="shared" si="4"/>
        <v>1.365523347</v>
      </c>
      <c r="R84" s="85">
        <f t="shared" si="5"/>
        <v>1.434912127</v>
      </c>
      <c r="S84" s="86">
        <f t="shared" si="6"/>
        <v>2.15516767</v>
      </c>
      <c r="U84" s="9" t="str">
        <f t="shared" si="7"/>
        <v>INF</v>
      </c>
    </row>
    <row r="85">
      <c r="A85" s="8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85"/>
      <c r="O85" s="85"/>
      <c r="P85" s="85"/>
      <c r="Q85" s="85"/>
      <c r="R85" s="85"/>
      <c r="S85" s="86"/>
      <c r="U85" s="9"/>
    </row>
    <row r="86">
      <c r="U86" s="9"/>
    </row>
    <row r="87">
      <c r="U87" s="9"/>
    </row>
    <row r="88">
      <c r="U88" s="9"/>
    </row>
    <row r="89">
      <c r="U89" s="9"/>
    </row>
    <row r="90">
      <c r="U90" s="9"/>
    </row>
    <row r="91">
      <c r="U91" s="9"/>
    </row>
    <row r="92">
      <c r="U92" s="9"/>
    </row>
    <row r="93">
      <c r="U93" s="9"/>
    </row>
    <row r="94">
      <c r="U94" s="9"/>
    </row>
    <row r="95">
      <c r="U95" s="9"/>
    </row>
    <row r="96">
      <c r="U96" s="9"/>
    </row>
    <row r="97">
      <c r="U97" s="9"/>
    </row>
    <row r="98">
      <c r="U98" s="9"/>
    </row>
    <row r="99">
      <c r="U99" s="9"/>
    </row>
    <row r="100">
      <c r="U100" s="9"/>
    </row>
    <row r="101">
      <c r="U101" s="9"/>
    </row>
    <row r="102">
      <c r="U102" s="9"/>
    </row>
    <row r="103">
      <c r="U103" s="9"/>
    </row>
    <row r="104">
      <c r="U104" s="9"/>
    </row>
    <row r="105">
      <c r="U105" s="9"/>
    </row>
    <row r="106">
      <c r="U106" s="9"/>
    </row>
    <row r="107">
      <c r="U107" s="9"/>
    </row>
    <row r="108">
      <c r="U108" s="9"/>
    </row>
    <row r="109">
      <c r="U109" s="9"/>
    </row>
    <row r="110">
      <c r="U110" s="9"/>
    </row>
    <row r="111">
      <c r="U111" s="9"/>
    </row>
    <row r="112">
      <c r="U112" s="9"/>
    </row>
    <row r="113">
      <c r="U113" s="9"/>
    </row>
    <row r="114">
      <c r="U114" s="9"/>
    </row>
    <row r="115">
      <c r="U115" s="9"/>
    </row>
    <row r="116">
      <c r="U116" s="9"/>
    </row>
    <row r="117">
      <c r="U117" s="9"/>
    </row>
    <row r="118">
      <c r="U118" s="9"/>
    </row>
    <row r="119">
      <c r="U119" s="9"/>
    </row>
    <row r="120">
      <c r="U120" s="9"/>
    </row>
    <row r="121">
      <c r="U121" s="9"/>
    </row>
    <row r="122">
      <c r="U122" s="9"/>
    </row>
    <row r="123">
      <c r="U123" s="9"/>
    </row>
    <row r="124">
      <c r="U124" s="9"/>
    </row>
    <row r="125">
      <c r="U125" s="9"/>
    </row>
    <row r="126">
      <c r="U126" s="9"/>
    </row>
    <row r="127">
      <c r="U127" s="9"/>
    </row>
    <row r="128">
      <c r="U128" s="9"/>
    </row>
    <row r="129">
      <c r="U129" s="9"/>
    </row>
    <row r="130">
      <c r="U130" s="9"/>
    </row>
    <row r="131">
      <c r="U131" s="9"/>
    </row>
    <row r="132">
      <c r="U132" s="9"/>
    </row>
    <row r="133">
      <c r="U133" s="9"/>
    </row>
    <row r="134">
      <c r="U134" s="9"/>
    </row>
    <row r="135">
      <c r="U135" s="9"/>
    </row>
    <row r="136">
      <c r="U136" s="9"/>
    </row>
    <row r="137">
      <c r="U137" s="9"/>
    </row>
    <row r="138">
      <c r="U138" s="9"/>
    </row>
    <row r="139">
      <c r="U139" s="9"/>
    </row>
    <row r="140">
      <c r="U140" s="9"/>
    </row>
    <row r="141">
      <c r="U141" s="9"/>
    </row>
    <row r="142">
      <c r="U142" s="9"/>
    </row>
    <row r="143">
      <c r="U143" s="9"/>
    </row>
    <row r="144">
      <c r="U144" s="9"/>
    </row>
    <row r="145">
      <c r="U145" s="9"/>
    </row>
    <row r="146">
      <c r="U146" s="9"/>
    </row>
    <row r="147">
      <c r="U147" s="9"/>
    </row>
    <row r="148">
      <c r="U148" s="9"/>
    </row>
    <row r="149">
      <c r="U149" s="9"/>
    </row>
    <row r="150">
      <c r="U150" s="9"/>
    </row>
    <row r="151">
      <c r="U151" s="9"/>
    </row>
    <row r="152">
      <c r="U152" s="9"/>
    </row>
    <row r="153">
      <c r="U153" s="9"/>
    </row>
    <row r="154">
      <c r="U154" s="9"/>
    </row>
    <row r="155">
      <c r="U155" s="9"/>
    </row>
    <row r="156">
      <c r="U156" s="9"/>
    </row>
    <row r="157">
      <c r="U157" s="9"/>
    </row>
    <row r="158">
      <c r="U158" s="9"/>
    </row>
    <row r="159">
      <c r="U159" s="9"/>
    </row>
    <row r="160">
      <c r="U160" s="9"/>
    </row>
    <row r="161">
      <c r="U161" s="9"/>
    </row>
    <row r="162">
      <c r="U162" s="9"/>
    </row>
    <row r="163">
      <c r="U163" s="9"/>
    </row>
    <row r="164">
      <c r="U164" s="9"/>
    </row>
    <row r="165">
      <c r="U165" s="9"/>
    </row>
    <row r="166">
      <c r="U166" s="9"/>
    </row>
    <row r="167">
      <c r="U167" s="9"/>
    </row>
    <row r="168">
      <c r="U168" s="9"/>
    </row>
    <row r="169">
      <c r="U169" s="9"/>
    </row>
    <row r="170">
      <c r="U170" s="9"/>
    </row>
    <row r="171">
      <c r="U171" s="9"/>
    </row>
    <row r="172">
      <c r="U172" s="9"/>
    </row>
    <row r="173">
      <c r="U173" s="9"/>
    </row>
    <row r="174">
      <c r="U174" s="9"/>
    </row>
    <row r="175">
      <c r="U175" s="9"/>
    </row>
    <row r="176">
      <c r="U176" s="9"/>
    </row>
    <row r="177">
      <c r="U177" s="9"/>
    </row>
    <row r="178">
      <c r="U178" s="9"/>
    </row>
    <row r="179">
      <c r="U179" s="9"/>
    </row>
    <row r="180">
      <c r="U180" s="9"/>
    </row>
    <row r="181">
      <c r="U181" s="9"/>
    </row>
    <row r="182">
      <c r="U182" s="9"/>
    </row>
    <row r="183">
      <c r="U183" s="9"/>
    </row>
    <row r="184">
      <c r="U184" s="9"/>
    </row>
    <row r="185">
      <c r="U185" s="9"/>
    </row>
    <row r="186">
      <c r="U186" s="9"/>
    </row>
    <row r="187">
      <c r="U187" s="9"/>
    </row>
    <row r="188">
      <c r="U188" s="9"/>
    </row>
    <row r="189">
      <c r="U189" s="9"/>
    </row>
    <row r="190">
      <c r="U190" s="9"/>
    </row>
    <row r="191">
      <c r="U191" s="9"/>
    </row>
    <row r="192">
      <c r="U192" s="9"/>
    </row>
    <row r="193">
      <c r="U193" s="9"/>
    </row>
    <row r="194">
      <c r="U194" s="9"/>
    </row>
    <row r="195">
      <c r="U195" s="9"/>
    </row>
    <row r="196">
      <c r="U196" s="9"/>
    </row>
    <row r="197">
      <c r="U197" s="9"/>
    </row>
    <row r="198">
      <c r="U198" s="9"/>
    </row>
    <row r="199">
      <c r="U199" s="9"/>
    </row>
    <row r="200">
      <c r="U200" s="9"/>
    </row>
    <row r="201">
      <c r="U201" s="9"/>
    </row>
    <row r="202">
      <c r="U202" s="9"/>
    </row>
    <row r="203">
      <c r="U203" s="9"/>
    </row>
    <row r="204">
      <c r="U204" s="9"/>
    </row>
    <row r="205">
      <c r="U205" s="9"/>
    </row>
    <row r="206">
      <c r="U206" s="9"/>
    </row>
    <row r="207">
      <c r="U207" s="9"/>
    </row>
    <row r="208">
      <c r="U208" s="9"/>
    </row>
    <row r="209">
      <c r="U209" s="9"/>
    </row>
    <row r="210">
      <c r="U210" s="9"/>
    </row>
    <row r="211">
      <c r="U211" s="9"/>
    </row>
    <row r="212">
      <c r="U212" s="9"/>
    </row>
    <row r="213">
      <c r="U213" s="9"/>
    </row>
    <row r="214">
      <c r="U214" s="9"/>
    </row>
    <row r="215">
      <c r="U215" s="9"/>
    </row>
    <row r="216">
      <c r="U216" s="9"/>
    </row>
    <row r="217">
      <c r="U217" s="9"/>
    </row>
    <row r="218">
      <c r="U218" s="9"/>
    </row>
    <row r="219">
      <c r="U219" s="9"/>
    </row>
    <row r="220">
      <c r="U220" s="9"/>
    </row>
    <row r="221">
      <c r="U221" s="9"/>
    </row>
    <row r="222">
      <c r="U222" s="9"/>
    </row>
    <row r="223">
      <c r="U223" s="9"/>
    </row>
    <row r="224">
      <c r="U224" s="9"/>
    </row>
    <row r="225">
      <c r="U225" s="9"/>
    </row>
    <row r="226">
      <c r="U226" s="9"/>
    </row>
    <row r="227">
      <c r="U227" s="9"/>
    </row>
    <row r="228">
      <c r="U228" s="9"/>
    </row>
    <row r="229">
      <c r="U229" s="9"/>
    </row>
    <row r="230">
      <c r="U230" s="9"/>
    </row>
    <row r="231">
      <c r="U231" s="9"/>
    </row>
    <row r="232">
      <c r="U232" s="9"/>
    </row>
    <row r="233">
      <c r="U233" s="9"/>
    </row>
    <row r="234">
      <c r="U234" s="9"/>
    </row>
    <row r="235">
      <c r="U235" s="9"/>
    </row>
    <row r="236">
      <c r="U236" s="9"/>
    </row>
    <row r="237">
      <c r="U237" s="9"/>
    </row>
    <row r="238">
      <c r="U238" s="9"/>
    </row>
    <row r="239">
      <c r="U239" s="9"/>
    </row>
    <row r="240">
      <c r="U240" s="9"/>
    </row>
    <row r="241">
      <c r="U241" s="9"/>
    </row>
    <row r="242">
      <c r="U242" s="9"/>
    </row>
    <row r="243">
      <c r="U243" s="9"/>
    </row>
    <row r="244">
      <c r="U244" s="9"/>
    </row>
    <row r="245">
      <c r="U245" s="9"/>
    </row>
    <row r="246">
      <c r="U246" s="9"/>
    </row>
    <row r="247">
      <c r="U247" s="9"/>
    </row>
    <row r="248">
      <c r="U248" s="9"/>
    </row>
    <row r="249">
      <c r="U249" s="9"/>
    </row>
    <row r="250">
      <c r="U250" s="9"/>
    </row>
    <row r="251">
      <c r="U251" s="9"/>
    </row>
    <row r="252">
      <c r="U252" s="9"/>
    </row>
    <row r="253">
      <c r="U253" s="9"/>
    </row>
    <row r="254">
      <c r="U254" s="9"/>
    </row>
    <row r="255">
      <c r="U255" s="9"/>
    </row>
    <row r="256">
      <c r="U256" s="9"/>
    </row>
    <row r="257">
      <c r="U257" s="9"/>
    </row>
    <row r="258">
      <c r="U258" s="9"/>
    </row>
    <row r="259">
      <c r="U259" s="9"/>
    </row>
    <row r="260">
      <c r="U260" s="9"/>
    </row>
    <row r="261">
      <c r="U261" s="9"/>
    </row>
    <row r="262">
      <c r="U262" s="9"/>
    </row>
    <row r="263">
      <c r="U263" s="9"/>
    </row>
    <row r="264">
      <c r="U264" s="9"/>
    </row>
    <row r="265">
      <c r="U265" s="9"/>
    </row>
    <row r="266">
      <c r="U266" s="9"/>
    </row>
    <row r="267">
      <c r="U267" s="9"/>
    </row>
    <row r="268">
      <c r="U268" s="9"/>
    </row>
    <row r="269">
      <c r="U269" s="9"/>
    </row>
    <row r="270">
      <c r="U270" s="9"/>
    </row>
    <row r="271">
      <c r="U271" s="9"/>
    </row>
    <row r="272">
      <c r="U272" s="9"/>
    </row>
    <row r="273">
      <c r="U273" s="9"/>
    </row>
    <row r="274">
      <c r="U274" s="9"/>
    </row>
    <row r="275">
      <c r="U275" s="9"/>
    </row>
    <row r="276">
      <c r="U276" s="9"/>
    </row>
    <row r="277">
      <c r="U277" s="9"/>
    </row>
    <row r="278">
      <c r="U278" s="9"/>
    </row>
    <row r="279">
      <c r="U279" s="9"/>
    </row>
    <row r="280">
      <c r="U280" s="9"/>
    </row>
    <row r="281">
      <c r="U281" s="9"/>
    </row>
    <row r="282">
      <c r="U282" s="9"/>
    </row>
    <row r="283">
      <c r="U283" s="9"/>
    </row>
    <row r="284">
      <c r="U284" s="9"/>
    </row>
    <row r="285">
      <c r="U285" s="9"/>
    </row>
    <row r="286">
      <c r="U286" s="9"/>
    </row>
    <row r="287">
      <c r="U287" s="9"/>
    </row>
    <row r="288">
      <c r="U288" s="9"/>
    </row>
    <row r="289">
      <c r="U289" s="9"/>
    </row>
    <row r="290">
      <c r="U290" s="9"/>
    </row>
    <row r="291">
      <c r="U291" s="9"/>
    </row>
    <row r="292">
      <c r="U292" s="9"/>
    </row>
    <row r="293">
      <c r="U293" s="9"/>
    </row>
    <row r="294">
      <c r="U294" s="9"/>
    </row>
    <row r="295">
      <c r="U295" s="9"/>
    </row>
    <row r="296">
      <c r="U296" s="9"/>
    </row>
    <row r="297">
      <c r="U297" s="9"/>
    </row>
    <row r="298">
      <c r="U298" s="9"/>
    </row>
    <row r="299">
      <c r="U299" s="9"/>
    </row>
    <row r="300">
      <c r="U300" s="9"/>
    </row>
    <row r="301">
      <c r="U301" s="9"/>
    </row>
    <row r="302">
      <c r="U302" s="9"/>
    </row>
    <row r="303">
      <c r="U303" s="9"/>
    </row>
    <row r="304">
      <c r="U304" s="9"/>
    </row>
    <row r="305">
      <c r="U305" s="9"/>
    </row>
    <row r="306">
      <c r="U306" s="9"/>
    </row>
    <row r="307">
      <c r="U307" s="9"/>
    </row>
    <row r="308">
      <c r="U308" s="9"/>
    </row>
    <row r="309">
      <c r="U309" s="9"/>
    </row>
    <row r="310">
      <c r="U310" s="9"/>
    </row>
    <row r="311">
      <c r="U311" s="9"/>
    </row>
    <row r="312">
      <c r="U312" s="9"/>
    </row>
    <row r="313">
      <c r="U313" s="9"/>
    </row>
    <row r="314">
      <c r="U314" s="9"/>
    </row>
    <row r="315">
      <c r="U315" s="9"/>
    </row>
    <row r="316">
      <c r="U316" s="9"/>
    </row>
    <row r="317">
      <c r="U317" s="9"/>
    </row>
    <row r="318">
      <c r="U318" s="9"/>
    </row>
    <row r="319">
      <c r="U319" s="9"/>
    </row>
    <row r="320">
      <c r="U320" s="9"/>
    </row>
    <row r="321">
      <c r="U321" s="9"/>
    </row>
    <row r="322">
      <c r="U322" s="9"/>
    </row>
    <row r="323">
      <c r="U323" s="9"/>
    </row>
    <row r="324">
      <c r="U324" s="9"/>
    </row>
    <row r="325">
      <c r="U325" s="9"/>
    </row>
    <row r="326">
      <c r="U326" s="9"/>
    </row>
    <row r="327">
      <c r="U327" s="9"/>
    </row>
    <row r="328">
      <c r="U328" s="9"/>
    </row>
    <row r="329">
      <c r="U329" s="9"/>
    </row>
    <row r="330">
      <c r="U330" s="9"/>
    </row>
    <row r="331">
      <c r="U331" s="9"/>
    </row>
    <row r="332">
      <c r="U332" s="9"/>
    </row>
    <row r="333">
      <c r="U333" s="9"/>
    </row>
    <row r="334">
      <c r="U334" s="9"/>
    </row>
    <row r="335">
      <c r="U335" s="9"/>
    </row>
    <row r="336">
      <c r="U336" s="9"/>
    </row>
    <row r="337">
      <c r="U337" s="9"/>
    </row>
    <row r="338">
      <c r="U338" s="9"/>
    </row>
    <row r="339">
      <c r="U339" s="9"/>
    </row>
    <row r="340">
      <c r="U340" s="9"/>
    </row>
    <row r="341">
      <c r="U341" s="9"/>
    </row>
    <row r="342">
      <c r="U342" s="9"/>
    </row>
    <row r="343">
      <c r="U343" s="9"/>
    </row>
    <row r="344">
      <c r="U344" s="9"/>
    </row>
    <row r="345">
      <c r="U345" s="9"/>
    </row>
    <row r="346">
      <c r="U346" s="9"/>
    </row>
    <row r="347">
      <c r="U347" s="9"/>
    </row>
    <row r="348">
      <c r="U348" s="9"/>
    </row>
    <row r="349">
      <c r="U349" s="9"/>
    </row>
    <row r="350">
      <c r="U350" s="9"/>
    </row>
    <row r="351">
      <c r="U351" s="9"/>
    </row>
    <row r="352">
      <c r="U352" s="9"/>
    </row>
    <row r="353">
      <c r="U353" s="9"/>
    </row>
    <row r="354">
      <c r="U354" s="9"/>
    </row>
    <row r="355">
      <c r="U355" s="9"/>
    </row>
    <row r="356">
      <c r="U356" s="9"/>
    </row>
    <row r="357">
      <c r="U357" s="9"/>
    </row>
    <row r="358">
      <c r="U358" s="9"/>
    </row>
    <row r="359">
      <c r="U359" s="9"/>
    </row>
    <row r="360">
      <c r="U360" s="9"/>
    </row>
    <row r="361">
      <c r="U361" s="9"/>
    </row>
    <row r="362">
      <c r="U362" s="9"/>
    </row>
    <row r="363">
      <c r="U363" s="9"/>
    </row>
    <row r="364">
      <c r="U364" s="9"/>
    </row>
    <row r="365">
      <c r="U365" s="9"/>
    </row>
    <row r="366">
      <c r="U366" s="9"/>
    </row>
    <row r="367">
      <c r="U367" s="9"/>
    </row>
    <row r="368">
      <c r="U368" s="9"/>
    </row>
    <row r="369">
      <c r="U369" s="9"/>
    </row>
    <row r="370">
      <c r="U370" s="9"/>
    </row>
    <row r="371">
      <c r="U371" s="9"/>
    </row>
    <row r="372">
      <c r="U372" s="9"/>
    </row>
    <row r="373">
      <c r="U373" s="9"/>
    </row>
    <row r="374">
      <c r="U374" s="9"/>
    </row>
    <row r="375">
      <c r="U375" s="9"/>
    </row>
    <row r="376">
      <c r="U376" s="9"/>
    </row>
    <row r="377">
      <c r="U377" s="9"/>
    </row>
    <row r="378">
      <c r="U378" s="9"/>
    </row>
    <row r="379">
      <c r="U379" s="9"/>
    </row>
    <row r="380">
      <c r="U380" s="9"/>
    </row>
    <row r="381">
      <c r="U381" s="9"/>
    </row>
    <row r="382">
      <c r="U382" s="9"/>
    </row>
    <row r="383">
      <c r="U383" s="9"/>
    </row>
    <row r="384">
      <c r="U384" s="9"/>
    </row>
    <row r="385">
      <c r="U385" s="9"/>
    </row>
    <row r="386">
      <c r="U386" s="9"/>
    </row>
    <row r="387">
      <c r="U387" s="9"/>
    </row>
    <row r="388">
      <c r="U388" s="9"/>
    </row>
    <row r="389">
      <c r="U389" s="9"/>
    </row>
    <row r="390">
      <c r="U390" s="9"/>
    </row>
    <row r="391">
      <c r="U391" s="9"/>
    </row>
    <row r="392">
      <c r="U392" s="9"/>
    </row>
    <row r="393">
      <c r="U393" s="9"/>
    </row>
    <row r="394">
      <c r="U394" s="9"/>
    </row>
    <row r="395">
      <c r="U395" s="9"/>
    </row>
    <row r="396">
      <c r="U396" s="9"/>
    </row>
    <row r="397">
      <c r="U397" s="9"/>
    </row>
    <row r="398">
      <c r="U398" s="9"/>
    </row>
    <row r="399">
      <c r="U399" s="9"/>
    </row>
    <row r="400">
      <c r="U400" s="9"/>
    </row>
    <row r="401">
      <c r="U401" s="9"/>
    </row>
    <row r="402">
      <c r="U402" s="9"/>
    </row>
    <row r="403">
      <c r="U403" s="9"/>
    </row>
    <row r="404">
      <c r="U404" s="9"/>
    </row>
    <row r="405">
      <c r="U405" s="9"/>
    </row>
    <row r="406">
      <c r="U406" s="9"/>
    </row>
    <row r="407">
      <c r="U407" s="9"/>
    </row>
    <row r="408">
      <c r="U408" s="9"/>
    </row>
    <row r="409">
      <c r="U409" s="9"/>
    </row>
    <row r="410">
      <c r="U410" s="9"/>
    </row>
    <row r="411">
      <c r="U411" s="9"/>
    </row>
    <row r="412">
      <c r="U412" s="9"/>
    </row>
    <row r="413">
      <c r="U413" s="9"/>
    </row>
    <row r="414">
      <c r="U414" s="9"/>
    </row>
    <row r="415">
      <c r="U415" s="9"/>
    </row>
    <row r="416">
      <c r="U416" s="9"/>
    </row>
    <row r="417">
      <c r="U417" s="9"/>
    </row>
    <row r="418">
      <c r="U418" s="9"/>
    </row>
    <row r="419">
      <c r="U419" s="9"/>
    </row>
    <row r="420">
      <c r="U420" s="9"/>
    </row>
    <row r="421">
      <c r="U421" s="9"/>
    </row>
    <row r="422">
      <c r="U422" s="9"/>
    </row>
    <row r="423">
      <c r="U423" s="9"/>
    </row>
    <row r="424">
      <c r="U424" s="9"/>
    </row>
    <row r="425">
      <c r="U425" s="9"/>
    </row>
    <row r="426">
      <c r="U426" s="9"/>
    </row>
    <row r="427">
      <c r="U427" s="9"/>
    </row>
    <row r="428">
      <c r="U428" s="9"/>
    </row>
    <row r="429">
      <c r="U429" s="9"/>
    </row>
    <row r="430">
      <c r="U430" s="9"/>
    </row>
    <row r="431">
      <c r="U431" s="9"/>
    </row>
    <row r="432">
      <c r="U432" s="9"/>
    </row>
    <row r="433">
      <c r="U433" s="9"/>
    </row>
    <row r="434">
      <c r="U434" s="9"/>
    </row>
    <row r="435">
      <c r="U435" s="9"/>
    </row>
    <row r="436">
      <c r="U436" s="9"/>
    </row>
    <row r="437">
      <c r="U437" s="9"/>
    </row>
    <row r="438">
      <c r="U438" s="9"/>
    </row>
    <row r="439">
      <c r="U439" s="9"/>
    </row>
    <row r="440">
      <c r="U440" s="9"/>
    </row>
    <row r="441">
      <c r="U441" s="9"/>
    </row>
    <row r="442">
      <c r="U442" s="9"/>
    </row>
    <row r="443">
      <c r="U443" s="9"/>
    </row>
    <row r="444">
      <c r="U444" s="9"/>
    </row>
    <row r="445">
      <c r="U445" s="9"/>
    </row>
    <row r="446">
      <c r="U446" s="9"/>
    </row>
    <row r="447">
      <c r="U447" s="9"/>
    </row>
    <row r="448">
      <c r="U448" s="9"/>
    </row>
    <row r="449">
      <c r="U449" s="9"/>
    </row>
    <row r="450">
      <c r="U450" s="9"/>
    </row>
    <row r="451">
      <c r="U451" s="9"/>
    </row>
    <row r="452">
      <c r="U452" s="9"/>
    </row>
    <row r="453">
      <c r="U453" s="9"/>
    </row>
    <row r="454">
      <c r="U454" s="9"/>
    </row>
    <row r="455">
      <c r="U455" s="9"/>
    </row>
    <row r="456">
      <c r="U456" s="9"/>
    </row>
    <row r="457">
      <c r="U457" s="9"/>
    </row>
    <row r="458">
      <c r="U458" s="9"/>
    </row>
    <row r="459">
      <c r="U459" s="9"/>
    </row>
    <row r="460">
      <c r="U460" s="9"/>
    </row>
    <row r="461">
      <c r="U461" s="9"/>
    </row>
    <row r="462">
      <c r="U462" s="9"/>
    </row>
    <row r="463">
      <c r="U463" s="9"/>
    </row>
    <row r="464">
      <c r="U464" s="9"/>
    </row>
    <row r="465">
      <c r="U465" s="9"/>
    </row>
    <row r="466">
      <c r="U466" s="9"/>
    </row>
    <row r="467">
      <c r="U467" s="9"/>
    </row>
    <row r="468">
      <c r="U468" s="9"/>
    </row>
    <row r="469">
      <c r="U469" s="9"/>
    </row>
    <row r="470">
      <c r="U470" s="9"/>
    </row>
    <row r="471">
      <c r="U471" s="9"/>
    </row>
    <row r="472">
      <c r="U472" s="9"/>
    </row>
    <row r="473">
      <c r="U473" s="9"/>
    </row>
    <row r="474">
      <c r="U474" s="9"/>
    </row>
    <row r="475">
      <c r="U475" s="9"/>
    </row>
    <row r="476">
      <c r="U476" s="9"/>
    </row>
    <row r="477">
      <c r="U477" s="9"/>
    </row>
    <row r="478">
      <c r="U478" s="9"/>
    </row>
    <row r="479">
      <c r="U479" s="9"/>
    </row>
    <row r="480">
      <c r="U480" s="9"/>
    </row>
    <row r="481">
      <c r="U481" s="9"/>
    </row>
    <row r="482">
      <c r="U482" s="9"/>
    </row>
    <row r="483">
      <c r="U483" s="9"/>
    </row>
    <row r="484">
      <c r="U484" s="9"/>
    </row>
    <row r="485">
      <c r="U485" s="9"/>
    </row>
    <row r="486">
      <c r="U486" s="9"/>
    </row>
    <row r="487">
      <c r="U487" s="9"/>
    </row>
    <row r="488">
      <c r="U488" s="9"/>
    </row>
    <row r="489">
      <c r="U489" s="9"/>
    </row>
    <row r="490">
      <c r="U490" s="9"/>
    </row>
    <row r="491">
      <c r="U491" s="9"/>
    </row>
    <row r="492">
      <c r="U492" s="9"/>
    </row>
    <row r="493">
      <c r="U493" s="9"/>
    </row>
    <row r="494">
      <c r="U494" s="9"/>
    </row>
    <row r="495">
      <c r="U495" s="9"/>
    </row>
    <row r="496">
      <c r="U496" s="9"/>
    </row>
    <row r="497">
      <c r="U497" s="9"/>
    </row>
    <row r="498">
      <c r="U498" s="9"/>
    </row>
    <row r="499">
      <c r="U499" s="9"/>
    </row>
    <row r="500">
      <c r="U500" s="9"/>
    </row>
    <row r="501">
      <c r="U501" s="9"/>
    </row>
    <row r="502">
      <c r="U502" s="9"/>
    </row>
    <row r="503">
      <c r="U503" s="9"/>
    </row>
    <row r="504">
      <c r="U504" s="9"/>
    </row>
    <row r="505">
      <c r="U505" s="9"/>
    </row>
    <row r="506">
      <c r="U506" s="9"/>
    </row>
    <row r="507">
      <c r="U507" s="9"/>
    </row>
    <row r="508">
      <c r="U508" s="9"/>
    </row>
    <row r="509">
      <c r="U509" s="9"/>
    </row>
    <row r="510">
      <c r="U510" s="9"/>
    </row>
    <row r="511">
      <c r="U511" s="9"/>
    </row>
    <row r="512">
      <c r="U512" s="9"/>
    </row>
    <row r="513">
      <c r="U513" s="9"/>
    </row>
    <row r="514">
      <c r="U514" s="9"/>
    </row>
    <row r="515">
      <c r="U515" s="9"/>
    </row>
    <row r="516">
      <c r="U516" s="9"/>
    </row>
    <row r="517">
      <c r="U517" s="9"/>
    </row>
    <row r="518">
      <c r="U518" s="9"/>
    </row>
    <row r="519">
      <c r="U519" s="9"/>
    </row>
    <row r="520">
      <c r="U520" s="9"/>
    </row>
    <row r="521">
      <c r="U521" s="9"/>
    </row>
    <row r="522">
      <c r="U522" s="9"/>
    </row>
    <row r="523">
      <c r="U523" s="9"/>
    </row>
    <row r="524">
      <c r="U524" s="9"/>
    </row>
    <row r="525">
      <c r="U525" s="9"/>
    </row>
    <row r="526">
      <c r="U526" s="9"/>
    </row>
    <row r="527">
      <c r="U527" s="9"/>
    </row>
    <row r="528">
      <c r="U528" s="9"/>
    </row>
    <row r="529">
      <c r="U529" s="9"/>
    </row>
    <row r="530">
      <c r="U530" s="9"/>
    </row>
    <row r="531">
      <c r="U531" s="9"/>
    </row>
    <row r="532">
      <c r="U532" s="9"/>
    </row>
    <row r="533">
      <c r="U533" s="9"/>
    </row>
    <row r="534">
      <c r="U534" s="9"/>
    </row>
    <row r="535">
      <c r="U535" s="9"/>
    </row>
    <row r="536">
      <c r="U536" s="9"/>
    </row>
    <row r="537">
      <c r="U537" s="9"/>
    </row>
    <row r="538">
      <c r="U538" s="9"/>
    </row>
    <row r="539">
      <c r="U539" s="9"/>
    </row>
    <row r="540">
      <c r="U540" s="9"/>
    </row>
    <row r="541">
      <c r="U541" s="9"/>
    </row>
    <row r="542">
      <c r="U542" s="9"/>
    </row>
    <row r="543">
      <c r="U543" s="9"/>
    </row>
    <row r="544">
      <c r="U544" s="9"/>
    </row>
    <row r="545">
      <c r="U545" s="9"/>
    </row>
    <row r="546">
      <c r="U546" s="9"/>
    </row>
    <row r="547">
      <c r="U547" s="9"/>
    </row>
    <row r="548">
      <c r="U548" s="9"/>
    </row>
    <row r="549">
      <c r="U549" s="9"/>
    </row>
    <row r="550">
      <c r="U550" s="9"/>
    </row>
    <row r="551">
      <c r="U551" s="9"/>
    </row>
    <row r="552">
      <c r="U552" s="9"/>
    </row>
    <row r="553">
      <c r="U553" s="9"/>
    </row>
    <row r="554">
      <c r="U554" s="9"/>
    </row>
    <row r="555">
      <c r="U555" s="9"/>
    </row>
    <row r="556">
      <c r="U556" s="9"/>
    </row>
    <row r="557">
      <c r="U557" s="9"/>
    </row>
    <row r="558">
      <c r="U558" s="9"/>
    </row>
    <row r="559">
      <c r="U559" s="9"/>
    </row>
    <row r="560">
      <c r="U560" s="9"/>
    </row>
    <row r="561">
      <c r="U561" s="9"/>
    </row>
    <row r="562">
      <c r="U562" s="9"/>
    </row>
    <row r="563">
      <c r="U563" s="9"/>
    </row>
    <row r="564">
      <c r="U564" s="9"/>
    </row>
    <row r="565">
      <c r="U565" s="9"/>
    </row>
    <row r="566">
      <c r="U566" s="9"/>
    </row>
    <row r="567">
      <c r="U567" s="9"/>
    </row>
    <row r="568">
      <c r="U568" s="9"/>
    </row>
    <row r="569">
      <c r="U569" s="9"/>
    </row>
    <row r="570">
      <c r="U570" s="9"/>
    </row>
    <row r="571">
      <c r="U571" s="9"/>
    </row>
    <row r="572">
      <c r="U572" s="9"/>
    </row>
    <row r="573">
      <c r="U573" s="9"/>
    </row>
    <row r="574">
      <c r="U574" s="9"/>
    </row>
    <row r="575">
      <c r="U575" s="9"/>
    </row>
    <row r="576">
      <c r="U576" s="9"/>
    </row>
    <row r="577">
      <c r="U577" s="9"/>
    </row>
    <row r="578">
      <c r="U578" s="9"/>
    </row>
    <row r="579">
      <c r="U579" s="9"/>
    </row>
    <row r="580">
      <c r="U580" s="9"/>
    </row>
    <row r="581">
      <c r="U581" s="9"/>
    </row>
    <row r="582">
      <c r="U582" s="9"/>
    </row>
    <row r="583">
      <c r="U583" s="9"/>
    </row>
    <row r="584">
      <c r="U584" s="9"/>
    </row>
    <row r="585">
      <c r="U585" s="9"/>
    </row>
    <row r="586">
      <c r="U586" s="9"/>
    </row>
    <row r="587">
      <c r="U587" s="9"/>
    </row>
    <row r="588">
      <c r="U588" s="9"/>
    </row>
    <row r="589">
      <c r="U589" s="9"/>
    </row>
    <row r="590">
      <c r="U590" s="9"/>
    </row>
    <row r="591">
      <c r="U591" s="9"/>
    </row>
    <row r="592">
      <c r="U592" s="9"/>
    </row>
    <row r="593">
      <c r="U593" s="9"/>
    </row>
    <row r="594">
      <c r="U594" s="9"/>
    </row>
    <row r="595">
      <c r="U595" s="9"/>
    </row>
    <row r="596">
      <c r="U596" s="9"/>
    </row>
    <row r="597">
      <c r="U597" s="9"/>
    </row>
    <row r="598">
      <c r="U598" s="9"/>
    </row>
    <row r="599">
      <c r="U599" s="9"/>
    </row>
    <row r="600">
      <c r="U600" s="9"/>
    </row>
    <row r="601">
      <c r="U601" s="9"/>
    </row>
    <row r="602">
      <c r="U602" s="9"/>
    </row>
    <row r="603">
      <c r="U603" s="9"/>
    </row>
    <row r="604">
      <c r="U604" s="9"/>
    </row>
    <row r="605">
      <c r="U605" s="9"/>
    </row>
    <row r="606">
      <c r="U606" s="9"/>
    </row>
    <row r="607">
      <c r="U607" s="9"/>
    </row>
    <row r="608">
      <c r="U608" s="9"/>
    </row>
    <row r="609">
      <c r="U609" s="9"/>
    </row>
    <row r="610">
      <c r="U610" s="9"/>
    </row>
    <row r="611">
      <c r="U611" s="9"/>
    </row>
    <row r="612">
      <c r="U612" s="9"/>
    </row>
    <row r="613">
      <c r="U613" s="9"/>
    </row>
    <row r="614">
      <c r="U614" s="9"/>
    </row>
    <row r="615">
      <c r="U615" s="9"/>
    </row>
    <row r="616">
      <c r="U616" s="9"/>
    </row>
    <row r="617">
      <c r="U617" s="9"/>
    </row>
    <row r="618">
      <c r="U618" s="9"/>
    </row>
    <row r="619">
      <c r="U619" s="9"/>
    </row>
    <row r="620">
      <c r="U620" s="9"/>
    </row>
    <row r="621">
      <c r="U621" s="9"/>
    </row>
    <row r="622">
      <c r="U622" s="9"/>
    </row>
    <row r="623">
      <c r="U623" s="9"/>
    </row>
    <row r="624">
      <c r="U624" s="9"/>
    </row>
    <row r="625">
      <c r="U625" s="9"/>
    </row>
    <row r="626">
      <c r="U626" s="9"/>
    </row>
    <row r="627">
      <c r="U627" s="9"/>
    </row>
    <row r="628">
      <c r="U628" s="9"/>
    </row>
    <row r="629">
      <c r="U629" s="9"/>
    </row>
    <row r="630">
      <c r="U630" s="9"/>
    </row>
    <row r="631">
      <c r="U631" s="9"/>
    </row>
    <row r="632">
      <c r="U632" s="9"/>
    </row>
    <row r="633">
      <c r="U633" s="9"/>
    </row>
    <row r="634">
      <c r="U634" s="9"/>
    </row>
    <row r="635">
      <c r="U635" s="9"/>
    </row>
    <row r="636">
      <c r="U636" s="9"/>
    </row>
    <row r="637">
      <c r="U637" s="9"/>
    </row>
    <row r="638">
      <c r="U638" s="9"/>
    </row>
    <row r="639">
      <c r="U639" s="9"/>
    </row>
    <row r="640">
      <c r="U640" s="9"/>
    </row>
    <row r="641">
      <c r="U641" s="9"/>
    </row>
    <row r="642">
      <c r="U642" s="9"/>
    </row>
    <row r="643">
      <c r="U643" s="9"/>
    </row>
    <row r="644">
      <c r="U644" s="9"/>
    </row>
    <row r="645">
      <c r="U645" s="9"/>
    </row>
    <row r="646">
      <c r="U646" s="9"/>
    </row>
    <row r="647">
      <c r="U647" s="9"/>
    </row>
    <row r="648">
      <c r="U648" s="9"/>
    </row>
    <row r="649">
      <c r="U649" s="9"/>
    </row>
    <row r="650">
      <c r="U650" s="9"/>
    </row>
    <row r="651">
      <c r="U651" s="9"/>
    </row>
    <row r="652">
      <c r="U652" s="9"/>
    </row>
    <row r="653">
      <c r="U653" s="9"/>
    </row>
    <row r="654">
      <c r="U654" s="9"/>
    </row>
    <row r="655">
      <c r="U655" s="9"/>
    </row>
    <row r="656">
      <c r="U656" s="9"/>
    </row>
    <row r="657">
      <c r="U657" s="9"/>
    </row>
    <row r="658">
      <c r="U658" s="9"/>
    </row>
    <row r="659">
      <c r="U659" s="9"/>
    </row>
    <row r="660">
      <c r="U660" s="9"/>
    </row>
    <row r="661">
      <c r="U661" s="9"/>
    </row>
    <row r="662">
      <c r="U662" s="9"/>
    </row>
    <row r="663">
      <c r="U663" s="9"/>
    </row>
    <row r="664">
      <c r="U664" s="9"/>
    </row>
    <row r="665">
      <c r="U665" s="9"/>
    </row>
    <row r="666">
      <c r="U666" s="9"/>
    </row>
    <row r="667">
      <c r="U667" s="9"/>
    </row>
    <row r="668">
      <c r="U668" s="9"/>
    </row>
    <row r="669">
      <c r="U669" s="9"/>
    </row>
    <row r="670">
      <c r="U670" s="9"/>
    </row>
    <row r="671">
      <c r="U671" s="9"/>
    </row>
    <row r="672">
      <c r="U672" s="9"/>
    </row>
    <row r="673">
      <c r="U673" s="9"/>
    </row>
    <row r="674">
      <c r="U674" s="9"/>
    </row>
    <row r="675">
      <c r="U675" s="9"/>
    </row>
    <row r="676">
      <c r="U676" s="9"/>
    </row>
    <row r="677">
      <c r="U677" s="9"/>
    </row>
    <row r="678">
      <c r="U678" s="9"/>
    </row>
    <row r="679">
      <c r="U679" s="9"/>
    </row>
    <row r="680">
      <c r="U680" s="9"/>
    </row>
    <row r="681">
      <c r="U681" s="9"/>
    </row>
    <row r="682">
      <c r="U682" s="9"/>
    </row>
    <row r="683">
      <c r="U683" s="9"/>
    </row>
    <row r="684">
      <c r="U684" s="9"/>
    </row>
    <row r="685">
      <c r="U685" s="9"/>
    </row>
    <row r="686">
      <c r="U686" s="9"/>
    </row>
    <row r="687">
      <c r="U687" s="9"/>
    </row>
    <row r="688">
      <c r="U688" s="9"/>
    </row>
    <row r="689">
      <c r="U689" s="9"/>
    </row>
    <row r="690">
      <c r="U690" s="9"/>
    </row>
    <row r="691">
      <c r="U691" s="9"/>
    </row>
    <row r="692">
      <c r="U692" s="9"/>
    </row>
    <row r="693">
      <c r="U693" s="9"/>
    </row>
    <row r="694">
      <c r="U694" s="9"/>
    </row>
    <row r="695">
      <c r="U695" s="9"/>
    </row>
    <row r="696">
      <c r="U696" s="9"/>
    </row>
    <row r="697">
      <c r="U697" s="9"/>
    </row>
    <row r="698">
      <c r="U698" s="9"/>
    </row>
    <row r="699">
      <c r="U699" s="9"/>
    </row>
    <row r="700">
      <c r="U700" s="9"/>
    </row>
    <row r="701">
      <c r="U701" s="9"/>
    </row>
    <row r="702">
      <c r="U702" s="9"/>
    </row>
    <row r="703">
      <c r="U703" s="9"/>
    </row>
    <row r="704">
      <c r="U704" s="9"/>
    </row>
    <row r="705">
      <c r="U705" s="9"/>
    </row>
    <row r="706">
      <c r="U706" s="9"/>
    </row>
    <row r="707">
      <c r="U707" s="9"/>
    </row>
    <row r="708">
      <c r="U708" s="9"/>
    </row>
    <row r="709">
      <c r="U709" s="9"/>
    </row>
    <row r="710">
      <c r="U710" s="9"/>
    </row>
    <row r="711">
      <c r="U711" s="9"/>
    </row>
    <row r="712">
      <c r="U712" s="9"/>
    </row>
    <row r="713">
      <c r="U713" s="9"/>
    </row>
    <row r="714">
      <c r="U714" s="9"/>
    </row>
    <row r="715">
      <c r="U715" s="9"/>
    </row>
    <row r="716">
      <c r="U716" s="9"/>
    </row>
    <row r="717">
      <c r="U717" s="9"/>
    </row>
    <row r="718">
      <c r="U718" s="9"/>
    </row>
    <row r="719">
      <c r="U719" s="9"/>
    </row>
    <row r="720">
      <c r="U720" s="9"/>
    </row>
    <row r="721">
      <c r="U721" s="9"/>
    </row>
    <row r="722">
      <c r="U722" s="9"/>
    </row>
    <row r="723">
      <c r="U723" s="9"/>
    </row>
    <row r="724">
      <c r="U724" s="9"/>
    </row>
    <row r="725">
      <c r="U725" s="9"/>
    </row>
    <row r="726">
      <c r="U726" s="9"/>
    </row>
    <row r="727">
      <c r="U727" s="9"/>
    </row>
    <row r="728">
      <c r="U728" s="9"/>
    </row>
    <row r="729">
      <c r="U729" s="9"/>
    </row>
    <row r="730">
      <c r="U730" s="9"/>
    </row>
    <row r="731">
      <c r="U731" s="9"/>
    </row>
    <row r="732">
      <c r="U732" s="9"/>
    </row>
    <row r="733">
      <c r="U733" s="9"/>
    </row>
    <row r="734">
      <c r="U734" s="9"/>
    </row>
    <row r="735">
      <c r="U735" s="9"/>
    </row>
    <row r="736">
      <c r="U736" s="9"/>
    </row>
    <row r="737">
      <c r="U737" s="9"/>
    </row>
    <row r="738">
      <c r="U738" s="9"/>
    </row>
    <row r="739">
      <c r="U739" s="9"/>
    </row>
    <row r="740">
      <c r="U740" s="9"/>
    </row>
    <row r="741">
      <c r="U741" s="9"/>
    </row>
    <row r="742">
      <c r="U742" s="9"/>
    </row>
    <row r="743">
      <c r="U743" s="9"/>
    </row>
    <row r="744">
      <c r="U744" s="9"/>
    </row>
    <row r="745">
      <c r="U745" s="9"/>
    </row>
    <row r="746">
      <c r="U746" s="9"/>
    </row>
    <row r="747">
      <c r="U747" s="9"/>
    </row>
    <row r="748">
      <c r="U748" s="9"/>
    </row>
    <row r="749">
      <c r="U749" s="9"/>
    </row>
    <row r="750">
      <c r="U750" s="9"/>
    </row>
    <row r="751">
      <c r="U751" s="9"/>
    </row>
    <row r="752">
      <c r="U752" s="9"/>
    </row>
    <row r="753">
      <c r="U753" s="9"/>
    </row>
    <row r="754">
      <c r="U754" s="9"/>
    </row>
    <row r="755">
      <c r="U755" s="9"/>
    </row>
    <row r="756">
      <c r="U756" s="9"/>
    </row>
    <row r="757">
      <c r="U757" s="9"/>
    </row>
    <row r="758">
      <c r="U758" s="9"/>
    </row>
    <row r="759">
      <c r="U759" s="9"/>
    </row>
    <row r="760">
      <c r="U760" s="9"/>
    </row>
    <row r="761">
      <c r="U761" s="9"/>
    </row>
    <row r="762">
      <c r="U762" s="9"/>
    </row>
    <row r="763">
      <c r="U763" s="9"/>
    </row>
    <row r="764">
      <c r="U764" s="9"/>
    </row>
    <row r="765">
      <c r="U765" s="9"/>
    </row>
    <row r="766">
      <c r="U766" s="9"/>
    </row>
    <row r="767">
      <c r="U767" s="9"/>
    </row>
    <row r="768">
      <c r="U768" s="9"/>
    </row>
    <row r="769">
      <c r="U769" s="9"/>
    </row>
    <row r="770">
      <c r="U770" s="9"/>
    </row>
    <row r="771">
      <c r="U771" s="9"/>
    </row>
    <row r="772">
      <c r="U772" s="9"/>
    </row>
    <row r="773">
      <c r="U773" s="9"/>
    </row>
    <row r="774">
      <c r="U774" s="9"/>
    </row>
    <row r="775">
      <c r="U775" s="9"/>
    </row>
    <row r="776">
      <c r="U776" s="9"/>
    </row>
    <row r="777">
      <c r="U777" s="9"/>
    </row>
    <row r="778">
      <c r="U778" s="9"/>
    </row>
    <row r="779">
      <c r="U779" s="9"/>
    </row>
    <row r="780">
      <c r="U780" s="9"/>
    </row>
    <row r="781">
      <c r="U781" s="9"/>
    </row>
    <row r="782">
      <c r="U782" s="9"/>
    </row>
    <row r="783">
      <c r="U783" s="9"/>
    </row>
    <row r="784">
      <c r="U784" s="9"/>
    </row>
    <row r="785">
      <c r="U785" s="9"/>
    </row>
    <row r="786">
      <c r="U786" s="9"/>
    </row>
    <row r="787">
      <c r="U787" s="9"/>
    </row>
    <row r="788">
      <c r="U788" s="9"/>
    </row>
    <row r="789">
      <c r="U789" s="9"/>
    </row>
    <row r="790">
      <c r="U790" s="9"/>
    </row>
    <row r="791">
      <c r="U791" s="9"/>
    </row>
    <row r="792">
      <c r="U792" s="9"/>
    </row>
    <row r="793">
      <c r="U793" s="9"/>
    </row>
    <row r="794">
      <c r="U794" s="9"/>
    </row>
    <row r="795">
      <c r="U795" s="9"/>
    </row>
    <row r="796">
      <c r="U796" s="9"/>
    </row>
    <row r="797">
      <c r="U797" s="9"/>
    </row>
    <row r="798">
      <c r="U798" s="9"/>
    </row>
    <row r="799">
      <c r="U799" s="9"/>
    </row>
    <row r="800">
      <c r="U800" s="9"/>
    </row>
    <row r="801">
      <c r="U801" s="9"/>
    </row>
    <row r="802">
      <c r="U802" s="9"/>
    </row>
    <row r="803">
      <c r="U803" s="9"/>
    </row>
    <row r="804">
      <c r="U804" s="9"/>
    </row>
    <row r="805">
      <c r="U805" s="9"/>
    </row>
    <row r="806">
      <c r="U806" s="9"/>
    </row>
    <row r="807">
      <c r="U807" s="9"/>
    </row>
    <row r="808">
      <c r="U808" s="9"/>
    </row>
    <row r="809">
      <c r="U809" s="9"/>
    </row>
    <row r="810">
      <c r="U810" s="9"/>
    </row>
    <row r="811">
      <c r="U811" s="9"/>
    </row>
    <row r="812">
      <c r="U812" s="9"/>
    </row>
    <row r="813">
      <c r="U813" s="9"/>
    </row>
    <row r="814">
      <c r="U814" s="9"/>
    </row>
    <row r="815">
      <c r="U815" s="9"/>
    </row>
    <row r="816">
      <c r="U816" s="9"/>
    </row>
    <row r="817">
      <c r="U817" s="9"/>
    </row>
    <row r="818">
      <c r="U818" s="9"/>
    </row>
    <row r="819">
      <c r="U819" s="9"/>
    </row>
    <row r="820">
      <c r="U820" s="9"/>
    </row>
    <row r="821">
      <c r="U821" s="9"/>
    </row>
    <row r="822">
      <c r="U822" s="9"/>
    </row>
    <row r="823">
      <c r="U823" s="9"/>
    </row>
    <row r="824">
      <c r="U824" s="9"/>
    </row>
    <row r="825">
      <c r="U825" s="9"/>
    </row>
    <row r="826">
      <c r="U826" s="9"/>
    </row>
    <row r="827">
      <c r="U827" s="9"/>
    </row>
    <row r="828">
      <c r="U828" s="9"/>
    </row>
    <row r="829">
      <c r="U829" s="9"/>
    </row>
    <row r="830">
      <c r="U830" s="9"/>
    </row>
    <row r="831">
      <c r="U831" s="9"/>
    </row>
    <row r="832">
      <c r="U832" s="9"/>
    </row>
    <row r="833">
      <c r="U833" s="9"/>
    </row>
    <row r="834">
      <c r="U834" s="9"/>
    </row>
    <row r="835">
      <c r="U835" s="9"/>
    </row>
    <row r="836">
      <c r="U836" s="9"/>
    </row>
    <row r="837">
      <c r="U837" s="9"/>
    </row>
    <row r="838">
      <c r="U838" s="9"/>
    </row>
    <row r="839">
      <c r="U839" s="9"/>
    </row>
    <row r="840">
      <c r="U840" s="9"/>
    </row>
    <row r="841">
      <c r="U841" s="9"/>
    </row>
    <row r="842">
      <c r="U842" s="9"/>
    </row>
    <row r="843">
      <c r="U843" s="9"/>
    </row>
    <row r="844">
      <c r="U844" s="9"/>
    </row>
    <row r="845">
      <c r="U845" s="9"/>
    </row>
    <row r="846">
      <c r="U846" s="9"/>
    </row>
    <row r="847">
      <c r="U847" s="9"/>
    </row>
    <row r="848">
      <c r="U848" s="9"/>
    </row>
    <row r="849">
      <c r="U849" s="9"/>
    </row>
    <row r="850">
      <c r="U850" s="9"/>
    </row>
    <row r="851">
      <c r="U851" s="9"/>
    </row>
    <row r="852">
      <c r="U852" s="9"/>
    </row>
    <row r="853">
      <c r="U853" s="9"/>
    </row>
    <row r="854">
      <c r="U854" s="9"/>
    </row>
    <row r="855">
      <c r="U855" s="9"/>
    </row>
    <row r="856">
      <c r="U856" s="9"/>
    </row>
    <row r="857">
      <c r="U857" s="9"/>
    </row>
    <row r="858">
      <c r="U858" s="9"/>
    </row>
    <row r="859">
      <c r="U859" s="9"/>
    </row>
    <row r="860">
      <c r="U860" s="9"/>
    </row>
    <row r="861">
      <c r="U861" s="9"/>
    </row>
    <row r="862">
      <c r="U862" s="9"/>
    </row>
    <row r="863">
      <c r="U863" s="9"/>
    </row>
    <row r="864">
      <c r="U864" s="9"/>
    </row>
    <row r="865">
      <c r="U865" s="9"/>
    </row>
    <row r="866">
      <c r="U866" s="9"/>
    </row>
    <row r="867">
      <c r="U867" s="9"/>
    </row>
    <row r="868">
      <c r="U868" s="9"/>
    </row>
    <row r="869">
      <c r="U869" s="9"/>
    </row>
    <row r="870">
      <c r="U870" s="9"/>
    </row>
    <row r="871">
      <c r="U871" s="9"/>
    </row>
    <row r="872">
      <c r="U872" s="9"/>
    </row>
    <row r="873">
      <c r="U873" s="9"/>
    </row>
    <row r="874">
      <c r="U874" s="9"/>
    </row>
    <row r="875">
      <c r="U875" s="9"/>
    </row>
    <row r="876">
      <c r="U876" s="9"/>
    </row>
    <row r="877">
      <c r="U877" s="9"/>
    </row>
    <row r="878">
      <c r="U878" s="9"/>
    </row>
    <row r="879">
      <c r="U879" s="9"/>
    </row>
    <row r="880">
      <c r="U880" s="9"/>
    </row>
    <row r="881">
      <c r="U881" s="9"/>
    </row>
    <row r="882">
      <c r="U882" s="9"/>
    </row>
    <row r="883">
      <c r="U883" s="9"/>
    </row>
    <row r="884">
      <c r="U884" s="9"/>
    </row>
    <row r="885">
      <c r="U885" s="9"/>
    </row>
    <row r="886">
      <c r="U886" s="9"/>
    </row>
    <row r="887">
      <c r="U887" s="9"/>
    </row>
    <row r="888">
      <c r="U888" s="9"/>
    </row>
    <row r="889">
      <c r="U889" s="9"/>
    </row>
    <row r="890">
      <c r="U890" s="9"/>
    </row>
    <row r="891">
      <c r="U891" s="9"/>
    </row>
    <row r="892">
      <c r="U892" s="9"/>
    </row>
    <row r="893">
      <c r="U893" s="9"/>
    </row>
    <row r="894">
      <c r="U894" s="9"/>
    </row>
    <row r="895">
      <c r="U895" s="9"/>
    </row>
    <row r="896">
      <c r="U896" s="9"/>
    </row>
    <row r="897">
      <c r="U897" s="9"/>
    </row>
    <row r="898">
      <c r="U898" s="9"/>
    </row>
    <row r="899">
      <c r="U899" s="9"/>
    </row>
    <row r="900">
      <c r="U900" s="9"/>
    </row>
    <row r="901">
      <c r="U901" s="9"/>
    </row>
    <row r="902">
      <c r="U902" s="9"/>
    </row>
    <row r="903">
      <c r="U903" s="9"/>
    </row>
    <row r="904">
      <c r="U904" s="9"/>
    </row>
    <row r="905">
      <c r="U905" s="9"/>
    </row>
    <row r="906">
      <c r="U906" s="9"/>
    </row>
    <row r="907">
      <c r="U907" s="9"/>
    </row>
    <row r="908">
      <c r="U908" s="9"/>
    </row>
    <row r="909">
      <c r="U909" s="9"/>
    </row>
    <row r="910">
      <c r="U910" s="9"/>
    </row>
    <row r="911">
      <c r="U911" s="9"/>
    </row>
    <row r="912">
      <c r="U912" s="9"/>
    </row>
    <row r="913">
      <c r="U913" s="9"/>
    </row>
    <row r="914">
      <c r="U914" s="9"/>
    </row>
    <row r="915">
      <c r="U915" s="9"/>
    </row>
    <row r="916">
      <c r="U916" s="9"/>
    </row>
    <row r="917">
      <c r="U917" s="9"/>
    </row>
    <row r="918">
      <c r="U918" s="9"/>
    </row>
    <row r="919">
      <c r="U919" s="9"/>
    </row>
    <row r="920">
      <c r="U920" s="9"/>
    </row>
    <row r="921">
      <c r="U921" s="9"/>
    </row>
    <row r="922">
      <c r="U922" s="9"/>
    </row>
    <row r="923">
      <c r="U923" s="9"/>
    </row>
    <row r="924">
      <c r="U924" s="9"/>
    </row>
    <row r="925">
      <c r="U925" s="9"/>
    </row>
    <row r="926">
      <c r="U926" s="9"/>
    </row>
    <row r="927">
      <c r="U927" s="9"/>
    </row>
    <row r="928">
      <c r="U928" s="9"/>
    </row>
    <row r="929">
      <c r="U929" s="9"/>
    </row>
    <row r="930">
      <c r="U930" s="9"/>
    </row>
    <row r="931">
      <c r="U931" s="9"/>
    </row>
    <row r="932">
      <c r="U932" s="9"/>
    </row>
    <row r="933">
      <c r="U933" s="9"/>
    </row>
    <row r="934">
      <c r="U934" s="9"/>
    </row>
    <row r="935">
      <c r="U935" s="9"/>
    </row>
    <row r="936">
      <c r="U936" s="9"/>
    </row>
    <row r="937">
      <c r="U937" s="9"/>
    </row>
    <row r="938">
      <c r="U938" s="9"/>
    </row>
    <row r="939">
      <c r="U939" s="9"/>
    </row>
    <row r="940">
      <c r="U940" s="9"/>
    </row>
    <row r="941">
      <c r="U941" s="9"/>
    </row>
    <row r="942">
      <c r="U942" s="9"/>
    </row>
    <row r="943">
      <c r="U943" s="9"/>
    </row>
    <row r="944">
      <c r="U944" s="9"/>
    </row>
    <row r="945">
      <c r="U945" s="9"/>
    </row>
    <row r="946">
      <c r="U946" s="9"/>
    </row>
    <row r="947">
      <c r="U947" s="9"/>
    </row>
    <row r="948">
      <c r="U948" s="9"/>
    </row>
    <row r="949">
      <c r="U949" s="9"/>
    </row>
    <row r="950">
      <c r="U950" s="9"/>
    </row>
    <row r="951">
      <c r="U951" s="9"/>
    </row>
    <row r="952">
      <c r="U952" s="9"/>
    </row>
    <row r="953">
      <c r="U953" s="9"/>
    </row>
    <row r="954">
      <c r="U954" s="9"/>
    </row>
    <row r="955">
      <c r="U955" s="9"/>
    </row>
    <row r="956">
      <c r="U956" s="9"/>
    </row>
    <row r="957">
      <c r="U957" s="9"/>
    </row>
    <row r="958">
      <c r="U958" s="9"/>
    </row>
    <row r="959">
      <c r="U959" s="9"/>
    </row>
    <row r="960">
      <c r="U960" s="9"/>
    </row>
    <row r="961">
      <c r="U961" s="9"/>
    </row>
    <row r="962">
      <c r="U962" s="9"/>
    </row>
    <row r="963">
      <c r="U963" s="9"/>
    </row>
    <row r="964">
      <c r="U964" s="9"/>
    </row>
    <row r="965">
      <c r="U965" s="9"/>
    </row>
    <row r="966">
      <c r="U966" s="9"/>
    </row>
    <row r="967">
      <c r="U967" s="9"/>
    </row>
    <row r="968">
      <c r="U968" s="9"/>
    </row>
    <row r="969">
      <c r="U969" s="9"/>
    </row>
    <row r="970">
      <c r="U970" s="9"/>
    </row>
    <row r="971">
      <c r="U971" s="9"/>
    </row>
    <row r="972">
      <c r="U972" s="9"/>
    </row>
    <row r="973">
      <c r="U973" s="9"/>
    </row>
    <row r="974">
      <c r="U974" s="9"/>
    </row>
    <row r="975">
      <c r="U975" s="9"/>
    </row>
    <row r="976">
      <c r="U976" s="9"/>
    </row>
    <row r="977">
      <c r="U977" s="9"/>
    </row>
    <row r="978">
      <c r="U978" s="9"/>
    </row>
    <row r="979">
      <c r="U979" s="9"/>
    </row>
    <row r="980">
      <c r="U980" s="9"/>
    </row>
    <row r="981">
      <c r="U981" s="9"/>
    </row>
    <row r="982">
      <c r="U982" s="9"/>
    </row>
    <row r="983">
      <c r="U983" s="9"/>
    </row>
    <row r="984">
      <c r="U984" s="9"/>
    </row>
    <row r="985">
      <c r="U985" s="9"/>
    </row>
    <row r="986">
      <c r="U986" s="9"/>
    </row>
    <row r="987">
      <c r="U987" s="9"/>
    </row>
    <row r="988">
      <c r="U988" s="9"/>
    </row>
    <row r="989">
      <c r="U989" s="9"/>
    </row>
    <row r="990">
      <c r="U990" s="9"/>
    </row>
    <row r="991">
      <c r="U991" s="9"/>
    </row>
    <row r="992">
      <c r="U992" s="9"/>
    </row>
    <row r="993">
      <c r="U993" s="9"/>
    </row>
    <row r="994">
      <c r="U994" s="9"/>
    </row>
    <row r="995">
      <c r="U995" s="9"/>
    </row>
    <row r="996">
      <c r="U996" s="9"/>
    </row>
    <row r="997">
      <c r="U997" s="9"/>
    </row>
    <row r="998">
      <c r="U998" s="9"/>
    </row>
    <row r="999">
      <c r="U999" s="9"/>
    </row>
    <row r="1000">
      <c r="U1000" s="9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/>
</file>